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7854b4c64a708e/Documentos/Business Analytics/Proyecto/"/>
    </mc:Choice>
  </mc:AlternateContent>
  <xr:revisionPtr revIDLastSave="1140" documentId="8_{814A037E-4022-4548-8688-A6733E3BAB0B}" xr6:coauthVersionLast="47" xr6:coauthVersionMax="47" xr10:uidLastSave="{7F4572C3-AAE2-4B1B-B79E-4A05EB2460E3}"/>
  <bookViews>
    <workbookView xWindow="-108" yWindow="-108" windowWidth="23256" windowHeight="12456" activeTab="2" xr2:uid="{273071C5-D561-4340-8868-BBF08C2C9733}"/>
  </bookViews>
  <sheets>
    <sheet name="Dataset (NYSE S&amp;P 500)" sheetId="2" r:id="rId1"/>
    <sheet name="COGS1_4" sheetId="8" r:id="rId2"/>
    <sheet name="Task1" sheetId="7" r:id="rId3"/>
    <sheet name="Task2" sheetId="9" r:id="rId4"/>
    <sheet name="Lista_PL" sheetId="10" r:id="rId5"/>
    <sheet name="Task3" sheetId="12" r:id="rId6"/>
  </sheets>
  <externalReferences>
    <externalReference r:id="rId7"/>
  </externalReferences>
  <definedNames>
    <definedName name="_xlnm._FilterDatabase" localSheetId="2" hidden="1">Task1!$A$2:$D$65</definedName>
    <definedName name="_xlchart.v1.0" hidden="1">'Dataset (NYSE S&amp;P 500)'!$E$2:$E$1711</definedName>
    <definedName name="_xlchart.v1.1" hidden="1">Task1!$A$2</definedName>
    <definedName name="_xlchart.v1.10" hidden="1">Task1!$A$3:$A$63</definedName>
    <definedName name="_xlchart.v1.11" hidden="1">Task1!$B$2</definedName>
    <definedName name="_xlchart.v1.12" hidden="1">Task1!$B$3:$B$63</definedName>
    <definedName name="_xlchart.v1.13" hidden="1">Task1!$C$2</definedName>
    <definedName name="_xlchart.v1.14" hidden="1">Task1!$C$3:$C$63</definedName>
    <definedName name="_xlchart.v1.15" hidden="1">Task1!$D$2</definedName>
    <definedName name="_xlchart.v1.16" hidden="1">Task1!$D$3:$D$63</definedName>
    <definedName name="_xlchart.v1.17" hidden="1">Task1!$A$2</definedName>
    <definedName name="_xlchart.v1.18" hidden="1">Task1!$A$3:$A$63</definedName>
    <definedName name="_xlchart.v1.19" hidden="1">Task1!$B$2</definedName>
    <definedName name="_xlchart.v1.2" hidden="1">Task1!$A$3:$A$63</definedName>
    <definedName name="_xlchart.v1.20" hidden="1">Task1!$B$3:$B$63</definedName>
    <definedName name="_xlchart.v1.21" hidden="1">Task1!$C$2</definedName>
    <definedName name="_xlchart.v1.22" hidden="1">Task1!$C$3:$C$63</definedName>
    <definedName name="_xlchart.v1.23" hidden="1">Task1!$D$2</definedName>
    <definedName name="_xlchart.v1.24" hidden="1">Task1!$D$3:$D$63</definedName>
    <definedName name="_xlchart.v1.25" hidden="1">Task1!$F$3:$F$63</definedName>
    <definedName name="_xlchart.v1.26" hidden="1">Task1!$A$2</definedName>
    <definedName name="_xlchart.v1.27" hidden="1">Task1!$A$3:$A$63</definedName>
    <definedName name="_xlchart.v1.28" hidden="1">Task1!$B$2</definedName>
    <definedName name="_xlchart.v1.29" hidden="1">Task1!$B$3:$B$63</definedName>
    <definedName name="_xlchart.v1.3" hidden="1">Task1!$B$2</definedName>
    <definedName name="_xlchart.v1.30" hidden="1">Task1!$C$2</definedName>
    <definedName name="_xlchart.v1.31" hidden="1">Task1!$C$3:$C$63</definedName>
    <definedName name="_xlchart.v1.32" hidden="1">Task1!$D$2</definedName>
    <definedName name="_xlchart.v1.33" hidden="1">Task1!$D$3:$D$63</definedName>
    <definedName name="_xlchart.v1.34" hidden="1">Task1!$G$3:$G$63</definedName>
    <definedName name="_xlchart.v1.35" hidden="1">Task1!$E$3:$E$63</definedName>
    <definedName name="_xlchart.v1.36" hidden="1">Task1!$H$3:$H$63</definedName>
    <definedName name="_xlchart.v1.37" hidden="1">Task1!$A$2</definedName>
    <definedName name="_xlchart.v1.38" hidden="1">Task1!$A$3:$A$63</definedName>
    <definedName name="_xlchart.v1.39" hidden="1">Task1!$B$2</definedName>
    <definedName name="_xlchart.v1.4" hidden="1">Task1!$B$3:$B$63</definedName>
    <definedName name="_xlchart.v1.40" hidden="1">Task1!$B$3:$B$63</definedName>
    <definedName name="_xlchart.v1.41" hidden="1">Task1!$C$2</definedName>
    <definedName name="_xlchart.v1.42" hidden="1">Task1!$C$3:$C$63</definedName>
    <definedName name="_xlchart.v1.43" hidden="1">Task1!$D$2</definedName>
    <definedName name="_xlchart.v1.44" hidden="1">Task1!$D$3:$D$63</definedName>
    <definedName name="_xlchart.v1.5" hidden="1">Task1!$C$2</definedName>
    <definedName name="_xlchart.v1.6" hidden="1">Task1!$C$3:$C$63</definedName>
    <definedName name="_xlchart.v1.7" hidden="1">Task1!$D$2</definedName>
    <definedName name="_xlchart.v1.8" hidden="1">Task1!$D$3:$D$63</definedName>
    <definedName name="_xlchart.v1.9" hidden="1">Task1!$A$2</definedName>
    <definedName name="COGS">Lista_PL!$D$2:$D$249</definedName>
    <definedName name="COGS_1">Task1!#REF!</definedName>
    <definedName name="COGS_4">Task1!#REF!</definedName>
    <definedName name="COGS_Year1" localSheetId="2">Task1!#REF!</definedName>
    <definedName name="COGS1">Task1!$A$3:$A$63</definedName>
    <definedName name="COGS2">Task1!$B$3:$B$63</definedName>
    <definedName name="COGS3">Task1!$C$3:$C$63</definedName>
    <definedName name="COGS4">Task1!$D$3:$D$63</definedName>
    <definedName name="CORGS3">Task1!$C$3:$C$63</definedName>
    <definedName name="Cost_of_Goods_Sold">'[1]NYSE dataset'!$F$2:$F$1711</definedName>
    <definedName name="DatosExternos_1" localSheetId="0" hidden="1">'Dataset (NYSE S&amp;P 500)'!$A$1:$U$1711</definedName>
    <definedName name="GM">Lista_PL!$J$2:$J$249</definedName>
    <definedName name="GP">Lista_PL!$H$2:$H$249</definedName>
    <definedName name="Gross_Margin">'[1]NYSE dataset'!$L$2:$L$1711</definedName>
    <definedName name="id">'Dataset (NYSE S&amp;P 500)'!$H:$H</definedName>
    <definedName name="OM">Lista_PL!$K$2:$K$249</definedName>
    <definedName name="OOEP">Lista_PL!$G$2:$G$249</definedName>
    <definedName name="OP">Lista_PL!$I$2:$I$249</definedName>
    <definedName name="Operating_Margin">'[1]NYSE dataset'!$M$2:$M$1711</definedName>
    <definedName name="Other_Operating_Items">'[1]NYSE dataset'!$I$2:$I$1711</definedName>
    <definedName name="Research_Development">'[1]NYSE dataset'!$H$2:$H$1711</definedName>
    <definedName name="rev">'Dataset (NYSE S&amp;P 500)'!$E:$E</definedName>
    <definedName name="REV_1">Task1!#REF!</definedName>
    <definedName name="REV_4">Task1!#REF!</definedName>
    <definedName name="REVENUE">Lista_PL!$C$2:$C$249</definedName>
    <definedName name="RYD">Lista_PL!$F$2:$F$249</definedName>
    <definedName name="SGA">Lista_PL!$E$2:$E$249</definedName>
    <definedName name="SGA_1">Task1!$A$3:$A$63</definedName>
    <definedName name="SGA_4">Task1!$D$3:$D$63</definedName>
    <definedName name="Ticker_list">Lista_PL!$A$2:$A$249</definedName>
    <definedName name="Ticker_Symbol">Lista_PL!$M$4:$M$65</definedName>
    <definedName name="Total_Revenue">'[1]NYSE dataset'!$E$2:$E$1711</definedName>
    <definedName name="YEAR">Lista_PL!$B$2:$B$249</definedName>
    <definedName name="Years">'[1]NYSE dataset'!$C$2:$C$1711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7" l="1"/>
  <c r="G63" i="7"/>
  <c r="F63" i="7"/>
  <c r="E63" i="7"/>
  <c r="H62" i="7"/>
  <c r="G62" i="7"/>
  <c r="F62" i="7"/>
  <c r="E62" i="7"/>
  <c r="H61" i="7"/>
  <c r="G61" i="7"/>
  <c r="F61" i="7"/>
  <c r="E61" i="7"/>
  <c r="H60" i="7"/>
  <c r="G60" i="7"/>
  <c r="F60" i="7"/>
  <c r="E60" i="7"/>
  <c r="H59" i="7"/>
  <c r="G59" i="7"/>
  <c r="F59" i="7"/>
  <c r="E59" i="7"/>
  <c r="H58" i="7"/>
  <c r="G58" i="7"/>
  <c r="F58" i="7"/>
  <c r="E58" i="7"/>
  <c r="H57" i="7"/>
  <c r="G57" i="7"/>
  <c r="F57" i="7"/>
  <c r="E57" i="7"/>
  <c r="H56" i="7"/>
  <c r="G56" i="7"/>
  <c r="F56" i="7"/>
  <c r="E56" i="7"/>
  <c r="H55" i="7"/>
  <c r="G55" i="7"/>
  <c r="F55" i="7"/>
  <c r="E55" i="7"/>
  <c r="H54" i="7"/>
  <c r="G54" i="7"/>
  <c r="F54" i="7"/>
  <c r="E54" i="7"/>
  <c r="H53" i="7"/>
  <c r="G53" i="7"/>
  <c r="F53" i="7"/>
  <c r="E53" i="7"/>
  <c r="H52" i="7"/>
  <c r="G52" i="7"/>
  <c r="F52" i="7"/>
  <c r="E52" i="7"/>
  <c r="H51" i="7"/>
  <c r="G51" i="7"/>
  <c r="F51" i="7"/>
  <c r="E51" i="7"/>
  <c r="H50" i="7"/>
  <c r="G50" i="7"/>
  <c r="F50" i="7"/>
  <c r="E50" i="7"/>
  <c r="H49" i="7"/>
  <c r="G49" i="7"/>
  <c r="F49" i="7"/>
  <c r="E49" i="7"/>
  <c r="H48" i="7"/>
  <c r="G48" i="7"/>
  <c r="F48" i="7"/>
  <c r="E48" i="7"/>
  <c r="H47" i="7"/>
  <c r="G47" i="7"/>
  <c r="F47" i="7"/>
  <c r="E47" i="7"/>
  <c r="H46" i="7"/>
  <c r="G46" i="7"/>
  <c r="F46" i="7"/>
  <c r="E46" i="7"/>
  <c r="H45" i="7"/>
  <c r="G45" i="7"/>
  <c r="F45" i="7"/>
  <c r="E45" i="7"/>
  <c r="H44" i="7"/>
  <c r="G44" i="7"/>
  <c r="F44" i="7"/>
  <c r="E44" i="7"/>
  <c r="H43" i="7"/>
  <c r="G43" i="7"/>
  <c r="F43" i="7"/>
  <c r="E43" i="7"/>
  <c r="H42" i="7"/>
  <c r="G42" i="7"/>
  <c r="F42" i="7"/>
  <c r="E42" i="7"/>
  <c r="H41" i="7"/>
  <c r="G41" i="7"/>
  <c r="F41" i="7"/>
  <c r="E41" i="7"/>
  <c r="H40" i="7"/>
  <c r="G40" i="7"/>
  <c r="F40" i="7"/>
  <c r="E40" i="7"/>
  <c r="H39" i="7"/>
  <c r="G39" i="7"/>
  <c r="F39" i="7"/>
  <c r="E39" i="7"/>
  <c r="H38" i="7"/>
  <c r="G38" i="7"/>
  <c r="F38" i="7"/>
  <c r="E38" i="7"/>
  <c r="H37" i="7"/>
  <c r="G37" i="7"/>
  <c r="F37" i="7"/>
  <c r="E37" i="7"/>
  <c r="H36" i="7"/>
  <c r="G36" i="7"/>
  <c r="F36" i="7"/>
  <c r="E36" i="7"/>
  <c r="H35" i="7"/>
  <c r="G35" i="7"/>
  <c r="F35" i="7"/>
  <c r="E35" i="7"/>
  <c r="H34" i="7"/>
  <c r="G34" i="7"/>
  <c r="F34" i="7"/>
  <c r="E34" i="7"/>
  <c r="H33" i="7"/>
  <c r="G33" i="7"/>
  <c r="F33" i="7"/>
  <c r="E33" i="7"/>
  <c r="H32" i="7"/>
  <c r="G32" i="7"/>
  <c r="F32" i="7"/>
  <c r="E32" i="7"/>
  <c r="H31" i="7"/>
  <c r="G31" i="7"/>
  <c r="F31" i="7"/>
  <c r="E31" i="7"/>
  <c r="H30" i="7"/>
  <c r="G30" i="7"/>
  <c r="F30" i="7"/>
  <c r="E30" i="7"/>
  <c r="H29" i="7"/>
  <c r="G29" i="7"/>
  <c r="F29" i="7"/>
  <c r="E29" i="7"/>
  <c r="H28" i="7"/>
  <c r="G28" i="7"/>
  <c r="F28" i="7"/>
  <c r="E28" i="7"/>
  <c r="H27" i="7"/>
  <c r="G27" i="7"/>
  <c r="F27" i="7"/>
  <c r="E27" i="7"/>
  <c r="H26" i="7"/>
  <c r="G26" i="7"/>
  <c r="F26" i="7"/>
  <c r="E26" i="7"/>
  <c r="H25" i="7"/>
  <c r="G25" i="7"/>
  <c r="F25" i="7"/>
  <c r="E25" i="7"/>
  <c r="H24" i="7"/>
  <c r="G24" i="7"/>
  <c r="F24" i="7"/>
  <c r="E24" i="7"/>
  <c r="H23" i="7"/>
  <c r="G23" i="7"/>
  <c r="F23" i="7"/>
  <c r="E23" i="7"/>
  <c r="H22" i="7"/>
  <c r="G22" i="7"/>
  <c r="F22" i="7"/>
  <c r="E22" i="7"/>
  <c r="H21" i="7"/>
  <c r="G21" i="7"/>
  <c r="F21" i="7"/>
  <c r="E21" i="7"/>
  <c r="H20" i="7"/>
  <c r="G20" i="7"/>
  <c r="F20" i="7"/>
  <c r="E20" i="7"/>
  <c r="H19" i="7"/>
  <c r="G19" i="7"/>
  <c r="F19" i="7"/>
  <c r="E19" i="7"/>
  <c r="H18" i="7"/>
  <c r="G18" i="7"/>
  <c r="F18" i="7"/>
  <c r="E18" i="7"/>
  <c r="H17" i="7"/>
  <c r="G17" i="7"/>
  <c r="F17" i="7"/>
  <c r="E17" i="7"/>
  <c r="H16" i="7"/>
  <c r="G16" i="7"/>
  <c r="F16" i="7"/>
  <c r="E16" i="7"/>
  <c r="H15" i="7"/>
  <c r="G15" i="7"/>
  <c r="F15" i="7"/>
  <c r="E15" i="7"/>
  <c r="H14" i="7"/>
  <c r="G14" i="7"/>
  <c r="F14" i="7"/>
  <c r="E14" i="7"/>
  <c r="H13" i="7"/>
  <c r="G13" i="7"/>
  <c r="F13" i="7"/>
  <c r="E13" i="7"/>
  <c r="H12" i="7"/>
  <c r="G12" i="7"/>
  <c r="F12" i="7"/>
  <c r="E12" i="7"/>
  <c r="H11" i="7"/>
  <c r="G11" i="7"/>
  <c r="F11" i="7"/>
  <c r="E11" i="7"/>
  <c r="H10" i="7"/>
  <c r="G10" i="7"/>
  <c r="F10" i="7"/>
  <c r="E10" i="7"/>
  <c r="H9" i="7"/>
  <c r="G9" i="7"/>
  <c r="F9" i="7"/>
  <c r="E9" i="7"/>
  <c r="H8" i="7"/>
  <c r="G8" i="7"/>
  <c r="F8" i="7"/>
  <c r="E8" i="7"/>
  <c r="H7" i="7"/>
  <c r="G7" i="7"/>
  <c r="F7" i="7"/>
  <c r="E7" i="7"/>
  <c r="H6" i="7"/>
  <c r="G6" i="7"/>
  <c r="F6" i="7"/>
  <c r="E6" i="7"/>
  <c r="H5" i="7"/>
  <c r="G5" i="7"/>
  <c r="F5" i="7"/>
  <c r="E5" i="7"/>
  <c r="H4" i="7"/>
  <c r="G4" i="7"/>
  <c r="F4" i="7"/>
  <c r="E4" i="7"/>
  <c r="H3" i="7"/>
  <c r="G3" i="7"/>
  <c r="F3" i="7"/>
  <c r="E3" i="7"/>
  <c r="H64" i="7"/>
  <c r="G64" i="7"/>
  <c r="K34" i="12" l="1"/>
  <c r="J34" i="12"/>
  <c r="K30" i="12"/>
  <c r="K23" i="12"/>
  <c r="J23" i="12"/>
  <c r="J21" i="12"/>
  <c r="J6" i="12" s="1"/>
  <c r="I23" i="12" a="1"/>
  <c r="I23" i="12" s="1"/>
  <c r="I22" i="12" a="1"/>
  <c r="I22" i="12" s="1"/>
  <c r="H23" i="12" a="1"/>
  <c r="H23" i="12" s="1"/>
  <c r="H22" i="12" a="1"/>
  <c r="H22" i="12" s="1"/>
  <c r="G23" i="12" a="1"/>
  <c r="G23" i="12" s="1"/>
  <c r="G22" i="12" a="1"/>
  <c r="G22" i="12" s="1"/>
  <c r="F22" i="12" a="1"/>
  <c r="F22" i="12" s="1"/>
  <c r="F23" i="12" a="1"/>
  <c r="F23" i="12" s="1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H3" i="10"/>
  <c r="I3" i="10" s="1"/>
  <c r="J3" i="10"/>
  <c r="H4" i="10"/>
  <c r="I4" i="10"/>
  <c r="J4" i="10"/>
  <c r="H5" i="10"/>
  <c r="I5" i="10" s="1"/>
  <c r="J5" i="10"/>
  <c r="H6" i="10"/>
  <c r="I6" i="10"/>
  <c r="J6" i="10"/>
  <c r="H7" i="10"/>
  <c r="I7" i="10" s="1"/>
  <c r="J7" i="10"/>
  <c r="H8" i="10"/>
  <c r="I8" i="10"/>
  <c r="J8" i="10"/>
  <c r="H9" i="10"/>
  <c r="I9" i="10" s="1"/>
  <c r="J9" i="10"/>
  <c r="H10" i="10"/>
  <c r="I10" i="10"/>
  <c r="J10" i="10"/>
  <c r="H11" i="10"/>
  <c r="I11" i="10" s="1"/>
  <c r="J11" i="10"/>
  <c r="H12" i="10"/>
  <c r="I12" i="10"/>
  <c r="J12" i="10"/>
  <c r="H13" i="10"/>
  <c r="I13" i="10" s="1"/>
  <c r="J13" i="10"/>
  <c r="H14" i="10"/>
  <c r="I14" i="10"/>
  <c r="J14" i="10"/>
  <c r="H15" i="10"/>
  <c r="I15" i="10" s="1"/>
  <c r="J15" i="10"/>
  <c r="H16" i="10"/>
  <c r="I16" i="10"/>
  <c r="J16" i="10"/>
  <c r="H17" i="10"/>
  <c r="I17" i="10" s="1"/>
  <c r="J17" i="10"/>
  <c r="H18" i="10"/>
  <c r="I18" i="10"/>
  <c r="J18" i="10"/>
  <c r="H19" i="10"/>
  <c r="I19" i="10" s="1"/>
  <c r="J19" i="10"/>
  <c r="H20" i="10"/>
  <c r="I20" i="10"/>
  <c r="J20" i="10"/>
  <c r="H21" i="10"/>
  <c r="I21" i="10" s="1"/>
  <c r="J21" i="10"/>
  <c r="H22" i="10"/>
  <c r="I22" i="10"/>
  <c r="J22" i="10"/>
  <c r="H23" i="10"/>
  <c r="I23" i="10"/>
  <c r="J23" i="10"/>
  <c r="H24" i="10"/>
  <c r="I24" i="10"/>
  <c r="J24" i="10"/>
  <c r="H25" i="10"/>
  <c r="I25" i="10"/>
  <c r="J25" i="10"/>
  <c r="H26" i="10"/>
  <c r="I26" i="10"/>
  <c r="J26" i="10"/>
  <c r="H27" i="10"/>
  <c r="I27" i="10"/>
  <c r="J27" i="10"/>
  <c r="H28" i="10"/>
  <c r="I28" i="10"/>
  <c r="J28" i="10"/>
  <c r="H29" i="10"/>
  <c r="I29" i="10"/>
  <c r="J29" i="10"/>
  <c r="H30" i="10"/>
  <c r="I30" i="10"/>
  <c r="J30" i="10"/>
  <c r="H31" i="10"/>
  <c r="I31" i="10"/>
  <c r="J31" i="10"/>
  <c r="H32" i="10"/>
  <c r="I32" i="10"/>
  <c r="J32" i="10"/>
  <c r="H33" i="10"/>
  <c r="I33" i="10"/>
  <c r="J33" i="10"/>
  <c r="H34" i="10"/>
  <c r="I34" i="10"/>
  <c r="J34" i="10"/>
  <c r="H35" i="10"/>
  <c r="I35" i="10"/>
  <c r="J35" i="10"/>
  <c r="H36" i="10"/>
  <c r="I36" i="10"/>
  <c r="J36" i="10"/>
  <c r="H37" i="10"/>
  <c r="I37" i="10"/>
  <c r="J37" i="10"/>
  <c r="H38" i="10"/>
  <c r="I38" i="10"/>
  <c r="J38" i="10"/>
  <c r="H39" i="10"/>
  <c r="I39" i="10"/>
  <c r="J39" i="10"/>
  <c r="H40" i="10"/>
  <c r="I40" i="10"/>
  <c r="J40" i="10"/>
  <c r="H41" i="10"/>
  <c r="I41" i="10"/>
  <c r="J41" i="10"/>
  <c r="H42" i="10"/>
  <c r="I42" i="10"/>
  <c r="J42" i="10"/>
  <c r="H43" i="10"/>
  <c r="I43" i="10"/>
  <c r="J43" i="10"/>
  <c r="H44" i="10"/>
  <c r="I44" i="10"/>
  <c r="J44" i="10"/>
  <c r="H45" i="10"/>
  <c r="I45" i="10"/>
  <c r="J45" i="10"/>
  <c r="H46" i="10"/>
  <c r="I46" i="10"/>
  <c r="J46" i="10"/>
  <c r="H47" i="10"/>
  <c r="I47" i="10"/>
  <c r="J47" i="10"/>
  <c r="H48" i="10"/>
  <c r="I48" i="10"/>
  <c r="J48" i="10"/>
  <c r="H49" i="10"/>
  <c r="I49" i="10"/>
  <c r="J49" i="10"/>
  <c r="H50" i="10"/>
  <c r="I50" i="10"/>
  <c r="J50" i="10"/>
  <c r="H51" i="10"/>
  <c r="I51" i="10"/>
  <c r="J51" i="10"/>
  <c r="H52" i="10"/>
  <c r="I52" i="10"/>
  <c r="J52" i="10"/>
  <c r="H53" i="10"/>
  <c r="I53" i="10"/>
  <c r="J53" i="10"/>
  <c r="H54" i="10"/>
  <c r="I54" i="10"/>
  <c r="J54" i="10"/>
  <c r="H55" i="10"/>
  <c r="I55" i="10"/>
  <c r="J55" i="10"/>
  <c r="H56" i="10"/>
  <c r="I56" i="10"/>
  <c r="J56" i="10"/>
  <c r="H57" i="10"/>
  <c r="I57" i="10"/>
  <c r="J57" i="10"/>
  <c r="H58" i="10"/>
  <c r="I58" i="10"/>
  <c r="J58" i="10"/>
  <c r="H59" i="10"/>
  <c r="I59" i="10"/>
  <c r="J59" i="10"/>
  <c r="H60" i="10"/>
  <c r="I60" i="10"/>
  <c r="J60" i="10"/>
  <c r="H61" i="10"/>
  <c r="I61" i="10"/>
  <c r="J61" i="10"/>
  <c r="H62" i="10"/>
  <c r="I62" i="10"/>
  <c r="J62" i="10"/>
  <c r="H63" i="10"/>
  <c r="I63" i="10"/>
  <c r="J63" i="10"/>
  <c r="H64" i="10"/>
  <c r="I64" i="10"/>
  <c r="J64" i="10"/>
  <c r="H65" i="10"/>
  <c r="I65" i="10"/>
  <c r="J65" i="10"/>
  <c r="H66" i="10"/>
  <c r="I66" i="10"/>
  <c r="J66" i="10"/>
  <c r="H67" i="10"/>
  <c r="I67" i="10"/>
  <c r="J67" i="10"/>
  <c r="H68" i="10"/>
  <c r="I68" i="10"/>
  <c r="J68" i="10"/>
  <c r="H69" i="10"/>
  <c r="I69" i="10"/>
  <c r="J69" i="10"/>
  <c r="H70" i="10"/>
  <c r="I70" i="10"/>
  <c r="J70" i="10"/>
  <c r="H71" i="10"/>
  <c r="I71" i="10"/>
  <c r="J71" i="10"/>
  <c r="H72" i="10"/>
  <c r="I72" i="10"/>
  <c r="J72" i="10"/>
  <c r="H73" i="10"/>
  <c r="I73" i="10"/>
  <c r="J73" i="10"/>
  <c r="H74" i="10"/>
  <c r="I74" i="10"/>
  <c r="J74" i="10"/>
  <c r="H75" i="10"/>
  <c r="I75" i="10"/>
  <c r="J75" i="10"/>
  <c r="H76" i="10"/>
  <c r="I76" i="10"/>
  <c r="J76" i="10"/>
  <c r="H77" i="10"/>
  <c r="I77" i="10"/>
  <c r="J77" i="10"/>
  <c r="H78" i="10"/>
  <c r="I78" i="10"/>
  <c r="J78" i="10"/>
  <c r="H79" i="10"/>
  <c r="I79" i="10"/>
  <c r="J79" i="10"/>
  <c r="H80" i="10"/>
  <c r="I80" i="10"/>
  <c r="J80" i="10"/>
  <c r="H81" i="10"/>
  <c r="I81" i="10"/>
  <c r="J81" i="10"/>
  <c r="H82" i="10"/>
  <c r="I82" i="10"/>
  <c r="J82" i="10"/>
  <c r="H83" i="10"/>
  <c r="I83" i="10"/>
  <c r="J83" i="10"/>
  <c r="H84" i="10"/>
  <c r="I84" i="10"/>
  <c r="J84" i="10"/>
  <c r="H85" i="10"/>
  <c r="I85" i="10"/>
  <c r="J85" i="10"/>
  <c r="H86" i="10"/>
  <c r="I86" i="10"/>
  <c r="J86" i="10"/>
  <c r="H87" i="10"/>
  <c r="I87" i="10"/>
  <c r="J87" i="10"/>
  <c r="H88" i="10"/>
  <c r="I88" i="10"/>
  <c r="J88" i="10"/>
  <c r="H89" i="10"/>
  <c r="I89" i="10"/>
  <c r="J89" i="10"/>
  <c r="H90" i="10"/>
  <c r="I90" i="10"/>
  <c r="J90" i="10"/>
  <c r="H91" i="10"/>
  <c r="I91" i="10"/>
  <c r="J91" i="10"/>
  <c r="H92" i="10"/>
  <c r="I92" i="10"/>
  <c r="J92" i="10"/>
  <c r="H93" i="10"/>
  <c r="I93" i="10"/>
  <c r="J93" i="10"/>
  <c r="H94" i="10"/>
  <c r="I94" i="10"/>
  <c r="J94" i="10"/>
  <c r="H95" i="10"/>
  <c r="I95" i="10"/>
  <c r="J95" i="10"/>
  <c r="H96" i="10"/>
  <c r="I96" i="10"/>
  <c r="J96" i="10"/>
  <c r="H97" i="10"/>
  <c r="I97" i="10"/>
  <c r="J97" i="10"/>
  <c r="H98" i="10"/>
  <c r="I98" i="10"/>
  <c r="J98" i="10"/>
  <c r="H99" i="10"/>
  <c r="I99" i="10"/>
  <c r="J99" i="10"/>
  <c r="H100" i="10"/>
  <c r="I100" i="10"/>
  <c r="J100" i="10"/>
  <c r="H101" i="10"/>
  <c r="I101" i="10"/>
  <c r="J101" i="10"/>
  <c r="H102" i="10"/>
  <c r="I102" i="10"/>
  <c r="J102" i="10"/>
  <c r="H103" i="10"/>
  <c r="I103" i="10"/>
  <c r="J103" i="10"/>
  <c r="H104" i="10"/>
  <c r="I104" i="10"/>
  <c r="J104" i="10"/>
  <c r="H105" i="10"/>
  <c r="I105" i="10"/>
  <c r="J105" i="10"/>
  <c r="H106" i="10"/>
  <c r="I106" i="10"/>
  <c r="J106" i="10"/>
  <c r="H107" i="10"/>
  <c r="I107" i="10"/>
  <c r="J107" i="10"/>
  <c r="H108" i="10"/>
  <c r="I108" i="10"/>
  <c r="J108" i="10"/>
  <c r="H109" i="10"/>
  <c r="I109" i="10"/>
  <c r="J109" i="10"/>
  <c r="H110" i="10"/>
  <c r="I110" i="10"/>
  <c r="J110" i="10"/>
  <c r="H111" i="10"/>
  <c r="I111" i="10"/>
  <c r="J111" i="10"/>
  <c r="H112" i="10"/>
  <c r="I112" i="10"/>
  <c r="J112" i="10"/>
  <c r="H113" i="10"/>
  <c r="I113" i="10"/>
  <c r="J113" i="10"/>
  <c r="H114" i="10"/>
  <c r="I114" i="10"/>
  <c r="J114" i="10"/>
  <c r="H115" i="10"/>
  <c r="I115" i="10"/>
  <c r="J115" i="10"/>
  <c r="H116" i="10"/>
  <c r="I116" i="10"/>
  <c r="J116" i="10"/>
  <c r="H117" i="10"/>
  <c r="I117" i="10"/>
  <c r="J117" i="10"/>
  <c r="H118" i="10"/>
  <c r="I118" i="10"/>
  <c r="J118" i="10"/>
  <c r="H119" i="10"/>
  <c r="I119" i="10"/>
  <c r="J119" i="10"/>
  <c r="H120" i="10"/>
  <c r="I120" i="10"/>
  <c r="J120" i="10"/>
  <c r="H121" i="10"/>
  <c r="I121" i="10"/>
  <c r="J121" i="10"/>
  <c r="H122" i="10"/>
  <c r="I122" i="10"/>
  <c r="J122" i="10"/>
  <c r="H123" i="10"/>
  <c r="I123" i="10"/>
  <c r="J123" i="10"/>
  <c r="H124" i="10"/>
  <c r="I124" i="10"/>
  <c r="J124" i="10"/>
  <c r="H125" i="10"/>
  <c r="I125" i="10"/>
  <c r="J125" i="10"/>
  <c r="H126" i="10"/>
  <c r="I126" i="10"/>
  <c r="J126" i="10"/>
  <c r="H127" i="10"/>
  <c r="I127" i="10"/>
  <c r="J127" i="10"/>
  <c r="H128" i="10"/>
  <c r="I128" i="10"/>
  <c r="J128" i="10"/>
  <c r="H129" i="10"/>
  <c r="I129" i="10"/>
  <c r="J129" i="10"/>
  <c r="H130" i="10"/>
  <c r="I130" i="10"/>
  <c r="J130" i="10"/>
  <c r="H131" i="10"/>
  <c r="I131" i="10"/>
  <c r="J131" i="10"/>
  <c r="H132" i="10"/>
  <c r="I132" i="10"/>
  <c r="J132" i="10"/>
  <c r="H133" i="10"/>
  <c r="I133" i="10"/>
  <c r="J133" i="10"/>
  <c r="H134" i="10"/>
  <c r="I134" i="10"/>
  <c r="J134" i="10"/>
  <c r="H135" i="10"/>
  <c r="I135" i="10"/>
  <c r="J135" i="10"/>
  <c r="H136" i="10"/>
  <c r="I136" i="10"/>
  <c r="J136" i="10"/>
  <c r="H137" i="10"/>
  <c r="I137" i="10"/>
  <c r="J137" i="10"/>
  <c r="H138" i="10"/>
  <c r="I138" i="10"/>
  <c r="J138" i="10"/>
  <c r="H139" i="10"/>
  <c r="I139" i="10"/>
  <c r="J139" i="10"/>
  <c r="H140" i="10"/>
  <c r="I140" i="10"/>
  <c r="J140" i="10"/>
  <c r="H141" i="10"/>
  <c r="I141" i="10"/>
  <c r="J141" i="10"/>
  <c r="H142" i="10"/>
  <c r="I142" i="10"/>
  <c r="J142" i="10"/>
  <c r="H143" i="10"/>
  <c r="I143" i="10"/>
  <c r="J143" i="10"/>
  <c r="H144" i="10"/>
  <c r="I144" i="10"/>
  <c r="J144" i="10"/>
  <c r="H145" i="10"/>
  <c r="I145" i="10"/>
  <c r="J145" i="10"/>
  <c r="H146" i="10"/>
  <c r="I146" i="10"/>
  <c r="J146" i="10"/>
  <c r="H147" i="10"/>
  <c r="I147" i="10"/>
  <c r="J147" i="10"/>
  <c r="H148" i="10"/>
  <c r="I148" i="10"/>
  <c r="J148" i="10"/>
  <c r="H149" i="10"/>
  <c r="I149" i="10"/>
  <c r="J149" i="10"/>
  <c r="H150" i="10"/>
  <c r="I150" i="10"/>
  <c r="J150" i="10"/>
  <c r="H151" i="10"/>
  <c r="I151" i="10"/>
  <c r="J151" i="10"/>
  <c r="H152" i="10"/>
  <c r="I152" i="10"/>
  <c r="J152" i="10"/>
  <c r="H153" i="10"/>
  <c r="I153" i="10"/>
  <c r="J153" i="10"/>
  <c r="H154" i="10"/>
  <c r="I154" i="10"/>
  <c r="J154" i="10"/>
  <c r="H155" i="10"/>
  <c r="I155" i="10"/>
  <c r="J155" i="10"/>
  <c r="H156" i="10"/>
  <c r="I156" i="10"/>
  <c r="J156" i="10"/>
  <c r="H157" i="10"/>
  <c r="I157" i="10"/>
  <c r="J157" i="10"/>
  <c r="H158" i="10"/>
  <c r="I158" i="10"/>
  <c r="J158" i="10"/>
  <c r="H159" i="10"/>
  <c r="I159" i="10"/>
  <c r="J159" i="10"/>
  <c r="H160" i="10"/>
  <c r="I160" i="10"/>
  <c r="J160" i="10"/>
  <c r="H161" i="10"/>
  <c r="I161" i="10"/>
  <c r="J161" i="10"/>
  <c r="H162" i="10"/>
  <c r="I162" i="10"/>
  <c r="J162" i="10"/>
  <c r="H163" i="10"/>
  <c r="I163" i="10"/>
  <c r="J163" i="10"/>
  <c r="H164" i="10"/>
  <c r="I164" i="10"/>
  <c r="J164" i="10"/>
  <c r="H165" i="10"/>
  <c r="I165" i="10"/>
  <c r="J165" i="10"/>
  <c r="H166" i="10"/>
  <c r="I166" i="10"/>
  <c r="J166" i="10"/>
  <c r="H167" i="10"/>
  <c r="I167" i="10"/>
  <c r="J167" i="10"/>
  <c r="H168" i="10"/>
  <c r="I168" i="10"/>
  <c r="J168" i="10"/>
  <c r="H169" i="10"/>
  <c r="I169" i="10"/>
  <c r="J169" i="10"/>
  <c r="H170" i="10"/>
  <c r="I170" i="10"/>
  <c r="J170" i="10"/>
  <c r="H171" i="10"/>
  <c r="I171" i="10"/>
  <c r="J171" i="10"/>
  <c r="H172" i="10"/>
  <c r="I172" i="10"/>
  <c r="J172" i="10"/>
  <c r="H173" i="10"/>
  <c r="I173" i="10"/>
  <c r="J173" i="10"/>
  <c r="H174" i="10"/>
  <c r="I174" i="10"/>
  <c r="J174" i="10"/>
  <c r="H175" i="10"/>
  <c r="I175" i="10"/>
  <c r="J175" i="10"/>
  <c r="H176" i="10"/>
  <c r="I176" i="10"/>
  <c r="J176" i="10"/>
  <c r="H177" i="10"/>
  <c r="I177" i="10"/>
  <c r="J177" i="10"/>
  <c r="H178" i="10"/>
  <c r="I178" i="10"/>
  <c r="J178" i="10"/>
  <c r="H179" i="10"/>
  <c r="I179" i="10"/>
  <c r="J179" i="10"/>
  <c r="H180" i="10"/>
  <c r="I180" i="10"/>
  <c r="J180" i="10"/>
  <c r="H181" i="10"/>
  <c r="I181" i="10"/>
  <c r="J181" i="10"/>
  <c r="H182" i="10"/>
  <c r="I182" i="10"/>
  <c r="J182" i="10"/>
  <c r="H183" i="10"/>
  <c r="I183" i="10"/>
  <c r="J183" i="10"/>
  <c r="H184" i="10"/>
  <c r="I184" i="10"/>
  <c r="J184" i="10"/>
  <c r="H185" i="10"/>
  <c r="I185" i="10"/>
  <c r="J185" i="10"/>
  <c r="H186" i="10"/>
  <c r="I186" i="10"/>
  <c r="J186" i="10"/>
  <c r="H187" i="10"/>
  <c r="I187" i="10"/>
  <c r="J187" i="10"/>
  <c r="H188" i="10"/>
  <c r="I188" i="10"/>
  <c r="J188" i="10"/>
  <c r="H189" i="10"/>
  <c r="I189" i="10"/>
  <c r="J189" i="10"/>
  <c r="H190" i="10"/>
  <c r="I190" i="10"/>
  <c r="J190" i="10"/>
  <c r="H191" i="10"/>
  <c r="I191" i="10"/>
  <c r="J191" i="10"/>
  <c r="H192" i="10"/>
  <c r="I192" i="10"/>
  <c r="J192" i="10"/>
  <c r="H193" i="10"/>
  <c r="I193" i="10"/>
  <c r="J193" i="10"/>
  <c r="H194" i="10"/>
  <c r="I194" i="10"/>
  <c r="J194" i="10"/>
  <c r="H195" i="10"/>
  <c r="I195" i="10"/>
  <c r="J195" i="10"/>
  <c r="H196" i="10"/>
  <c r="I196" i="10"/>
  <c r="J196" i="10"/>
  <c r="H197" i="10"/>
  <c r="I197" i="10"/>
  <c r="J197" i="10"/>
  <c r="H198" i="10"/>
  <c r="I198" i="10"/>
  <c r="J198" i="10"/>
  <c r="H199" i="10"/>
  <c r="I199" i="10"/>
  <c r="J199" i="10"/>
  <c r="H200" i="10"/>
  <c r="I200" i="10"/>
  <c r="J200" i="10"/>
  <c r="H201" i="10"/>
  <c r="I201" i="10"/>
  <c r="J201" i="10"/>
  <c r="H202" i="10"/>
  <c r="I202" i="10"/>
  <c r="J202" i="10"/>
  <c r="H203" i="10"/>
  <c r="I203" i="10"/>
  <c r="J203" i="10"/>
  <c r="H204" i="10"/>
  <c r="I204" i="10"/>
  <c r="J204" i="10"/>
  <c r="H205" i="10"/>
  <c r="I205" i="10"/>
  <c r="J205" i="10"/>
  <c r="H206" i="10"/>
  <c r="I206" i="10"/>
  <c r="J206" i="10"/>
  <c r="H207" i="10"/>
  <c r="I207" i="10"/>
  <c r="J207" i="10"/>
  <c r="H208" i="10"/>
  <c r="I208" i="10"/>
  <c r="J208" i="10"/>
  <c r="H209" i="10"/>
  <c r="I209" i="10"/>
  <c r="J209" i="10"/>
  <c r="H210" i="10"/>
  <c r="I210" i="10"/>
  <c r="J210" i="10"/>
  <c r="H211" i="10"/>
  <c r="I211" i="10"/>
  <c r="J211" i="10"/>
  <c r="H212" i="10"/>
  <c r="I212" i="10"/>
  <c r="J212" i="10"/>
  <c r="H213" i="10"/>
  <c r="I213" i="10"/>
  <c r="J213" i="10"/>
  <c r="H214" i="10"/>
  <c r="I214" i="10"/>
  <c r="J214" i="10"/>
  <c r="H215" i="10"/>
  <c r="I215" i="10"/>
  <c r="J215" i="10"/>
  <c r="H216" i="10"/>
  <c r="I216" i="10"/>
  <c r="J216" i="10"/>
  <c r="H217" i="10"/>
  <c r="I217" i="10"/>
  <c r="J217" i="10"/>
  <c r="H218" i="10"/>
  <c r="I218" i="10"/>
  <c r="J218" i="10"/>
  <c r="H219" i="10"/>
  <c r="I219" i="10"/>
  <c r="J219" i="10"/>
  <c r="H220" i="10"/>
  <c r="I220" i="10"/>
  <c r="J220" i="10"/>
  <c r="H221" i="10"/>
  <c r="I221" i="10"/>
  <c r="J221" i="10"/>
  <c r="H222" i="10"/>
  <c r="I222" i="10"/>
  <c r="J222" i="10"/>
  <c r="H223" i="10"/>
  <c r="I223" i="10"/>
  <c r="J223" i="10"/>
  <c r="H224" i="10"/>
  <c r="I224" i="10"/>
  <c r="J224" i="10"/>
  <c r="H225" i="10"/>
  <c r="I225" i="10"/>
  <c r="J225" i="10"/>
  <c r="H226" i="10"/>
  <c r="I226" i="10"/>
  <c r="J226" i="10"/>
  <c r="H227" i="10"/>
  <c r="I227" i="10"/>
  <c r="J227" i="10"/>
  <c r="H228" i="10"/>
  <c r="I228" i="10"/>
  <c r="J228" i="10"/>
  <c r="H229" i="10"/>
  <c r="I229" i="10"/>
  <c r="J229" i="10"/>
  <c r="H230" i="10"/>
  <c r="I230" i="10"/>
  <c r="J230" i="10"/>
  <c r="H231" i="10"/>
  <c r="I231" i="10"/>
  <c r="J231" i="10"/>
  <c r="H232" i="10"/>
  <c r="I232" i="10"/>
  <c r="J232" i="10"/>
  <c r="H233" i="10"/>
  <c r="I233" i="10"/>
  <c r="J233" i="10"/>
  <c r="H234" i="10"/>
  <c r="I234" i="10"/>
  <c r="J234" i="10"/>
  <c r="H235" i="10"/>
  <c r="I235" i="10"/>
  <c r="J235" i="10"/>
  <c r="H236" i="10"/>
  <c r="I236" i="10"/>
  <c r="J236" i="10"/>
  <c r="H237" i="10"/>
  <c r="I237" i="10"/>
  <c r="J237" i="10"/>
  <c r="H238" i="10"/>
  <c r="I238" i="10"/>
  <c r="J238" i="10"/>
  <c r="H239" i="10"/>
  <c r="I239" i="10"/>
  <c r="J239" i="10"/>
  <c r="H240" i="10"/>
  <c r="I240" i="10"/>
  <c r="J240" i="10"/>
  <c r="H241" i="10"/>
  <c r="I241" i="10"/>
  <c r="J241" i="10"/>
  <c r="H242" i="10"/>
  <c r="I242" i="10"/>
  <c r="J242" i="10"/>
  <c r="H243" i="10"/>
  <c r="I243" i="10"/>
  <c r="J243" i="10"/>
  <c r="H244" i="10"/>
  <c r="I244" i="10"/>
  <c r="J244" i="10"/>
  <c r="H245" i="10"/>
  <c r="I245" i="10"/>
  <c r="J245" i="10"/>
  <c r="H246" i="10"/>
  <c r="I246" i="10"/>
  <c r="J246" i="10"/>
  <c r="H247" i="10"/>
  <c r="I247" i="10"/>
  <c r="J247" i="10"/>
  <c r="H248" i="10"/>
  <c r="I248" i="10"/>
  <c r="J248" i="10"/>
  <c r="H249" i="10"/>
  <c r="I249" i="10"/>
  <c r="J249" i="10"/>
  <c r="J2" i="10"/>
  <c r="I2" i="10"/>
  <c r="H2" i="10"/>
  <c r="J13" i="12" l="1"/>
  <c r="K38" i="12"/>
  <c r="K39" i="12"/>
  <c r="K37" i="12"/>
  <c r="J38" i="12"/>
  <c r="J39" i="12" l="1"/>
  <c r="J37" i="12"/>
  <c r="I11" i="9" l="1" a="1"/>
  <c r="I11" i="9" s="1"/>
  <c r="I11" i="12" s="1"/>
  <c r="I10" i="9" a="1"/>
  <c r="I10" i="9" s="1"/>
  <c r="I10" i="12" s="1"/>
  <c r="I9" i="9" a="1"/>
  <c r="I9" i="9" s="1"/>
  <c r="I12" i="9" s="1"/>
  <c r="I12" i="12" s="1"/>
  <c r="I7" i="9" a="1"/>
  <c r="I7" i="9" s="1"/>
  <c r="I7" i="12" s="1"/>
  <c r="I6" i="9" a="1"/>
  <c r="I6" i="9" s="1"/>
  <c r="H11" i="9" a="1"/>
  <c r="H11" i="9" s="1"/>
  <c r="H11" i="12" s="1"/>
  <c r="H10" i="9" a="1"/>
  <c r="H10" i="9" s="1"/>
  <c r="H10" i="12" s="1"/>
  <c r="H9" i="9" a="1"/>
  <c r="H9" i="9" s="1"/>
  <c r="H7" i="9" a="1"/>
  <c r="H7" i="9" s="1"/>
  <c r="H7" i="12" s="1"/>
  <c r="H6" i="9" a="1"/>
  <c r="H6" i="9" s="1"/>
  <c r="H8" i="9" s="1"/>
  <c r="G11" i="9" a="1"/>
  <c r="G11" i="9" s="1"/>
  <c r="G11" i="12" s="1"/>
  <c r="G10" i="9" a="1"/>
  <c r="G10" i="9" s="1"/>
  <c r="G10" i="12" s="1"/>
  <c r="G9" i="9" a="1"/>
  <c r="G9" i="9" s="1"/>
  <c r="G7" i="9" a="1"/>
  <c r="G7" i="9" s="1"/>
  <c r="G7" i="12" s="1"/>
  <c r="G6" i="9" a="1"/>
  <c r="G6" i="9" s="1"/>
  <c r="F11" i="9" a="1"/>
  <c r="F11" i="9" s="1"/>
  <c r="F11" i="12" s="1"/>
  <c r="F10" i="9" a="1"/>
  <c r="F10" i="9" s="1"/>
  <c r="F10" i="12" s="1"/>
  <c r="F9" i="9" a="1"/>
  <c r="F9" i="9" s="1"/>
  <c r="F9" i="12" s="1"/>
  <c r="F7" i="9" a="1"/>
  <c r="F7" i="9" s="1"/>
  <c r="F7" i="12" s="1"/>
  <c r="F6" i="9" a="1"/>
  <c r="F6" i="9" s="1"/>
  <c r="F6" i="12" s="1"/>
  <c r="H12" i="9" l="1"/>
  <c r="H12" i="12" s="1"/>
  <c r="G8" i="9"/>
  <c r="G8" i="12" s="1"/>
  <c r="G12" i="9"/>
  <c r="G12" i="12" s="1"/>
  <c r="I8" i="9"/>
  <c r="I13" i="9" s="1"/>
  <c r="I13" i="12" s="1"/>
  <c r="G9" i="12"/>
  <c r="I6" i="12"/>
  <c r="I8" i="12"/>
  <c r="H9" i="12"/>
  <c r="I9" i="12"/>
  <c r="G6" i="12"/>
  <c r="G21" i="12" s="1"/>
  <c r="H6" i="12"/>
  <c r="H8" i="12"/>
  <c r="H13" i="9" l="1"/>
  <c r="H13" i="12" s="1"/>
  <c r="G13" i="9"/>
  <c r="G13" i="12" s="1"/>
  <c r="I21" i="12"/>
  <c r="H21" i="12"/>
  <c r="N19" i="7"/>
  <c r="N18" i="7"/>
  <c r="N11" i="7"/>
  <c r="N10" i="7"/>
  <c r="N7" i="7"/>
  <c r="N6" i="7"/>
  <c r="N5" i="7"/>
  <c r="N4" i="7"/>
  <c r="M19" i="7"/>
  <c r="M18" i="7"/>
  <c r="M11" i="7"/>
  <c r="M10" i="7"/>
  <c r="M7" i="7"/>
  <c r="M6" i="7"/>
  <c r="M5" i="7"/>
  <c r="M3" i="7"/>
  <c r="M4" i="7"/>
  <c r="L19" i="7"/>
  <c r="L18" i="7"/>
  <c r="L11" i="7"/>
  <c r="L10" i="7"/>
  <c r="L7" i="7"/>
  <c r="L6" i="7"/>
  <c r="L5" i="7"/>
  <c r="L4" i="7"/>
  <c r="L3" i="7"/>
  <c r="N3" i="7"/>
  <c r="K19" i="7"/>
  <c r="K18" i="7"/>
  <c r="K11" i="7"/>
  <c r="K10" i="7"/>
  <c r="K7" i="7"/>
  <c r="K6" i="7"/>
  <c r="K5" i="7"/>
  <c r="K4" i="7"/>
  <c r="K3" i="7"/>
  <c r="J30" i="12" l="1"/>
  <c r="K29" i="12"/>
  <c r="K21" i="12" s="1"/>
  <c r="K6" i="12" s="1"/>
  <c r="J29" i="12"/>
  <c r="J31" i="12"/>
  <c r="J35" i="12"/>
  <c r="J33" i="12"/>
  <c r="K33" i="12"/>
  <c r="K35" i="12"/>
  <c r="N16" i="7"/>
  <c r="N15" i="7"/>
  <c r="M15" i="7"/>
  <c r="M16" i="7"/>
  <c r="L15" i="7"/>
  <c r="L16" i="7"/>
  <c r="K22" i="12" l="1"/>
  <c r="K8" i="12" s="1"/>
  <c r="J22" i="12"/>
  <c r="J8" i="12" s="1"/>
  <c r="K13" i="12"/>
  <c r="K31" i="12"/>
  <c r="K16" i="7"/>
  <c r="P16" i="7" s="1"/>
  <c r="K15" i="7"/>
  <c r="F8" i="9" l="1"/>
  <c r="F8" i="12" l="1"/>
  <c r="F12" i="9"/>
  <c r="F12" i="12" s="1"/>
  <c r="F13" i="9" l="1"/>
  <c r="F13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48AAB-5F0E-4320-B27F-471CDBF96145}" keepAlive="1" name="Consulta - Dataset (NYSE S&amp;P 500)" description="Conexión a la consulta 'Dataset (NYSE S&amp;P 500)' en el libro." type="5" refreshedVersion="8" background="1" saveData="1">
    <dbPr connection="Provider=Microsoft.Mashup.OleDb.1;Data Source=$Workbook$;Location=&quot;Dataset (NYSE S&amp;P 500)&quot;;Extended Properties=&quot;&quot;" command="SELECT * FROM [Dataset (NYSE S&amp;P 500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<sst xmlns="http://schemas.openxmlformats.org/spreadsheetml/2006/main" count="25500" uniqueCount="833">
  <si>
    <t>Column2</t>
  </si>
  <si>
    <t>Ticker_Symbol</t>
  </si>
  <si>
    <t>Years</t>
  </si>
  <si>
    <t>Period_Ending</t>
  </si>
  <si>
    <t xml:space="preserve"> Total _Revenue </t>
  </si>
  <si>
    <t xml:space="preserve">COGS </t>
  </si>
  <si>
    <t xml:space="preserve"> Sales, General and Admin. </t>
  </si>
  <si>
    <t>R&amp;D</t>
  </si>
  <si>
    <t>_1</t>
  </si>
  <si>
    <t>_2</t>
  </si>
  <si>
    <t xml:space="preserve"> Other_Operating_expense</t>
  </si>
  <si>
    <t>GICS_Sector</t>
  </si>
  <si>
    <t>GICS_Sub_Industry</t>
  </si>
  <si>
    <t>_3</t>
  </si>
  <si>
    <t>_4</t>
  </si>
  <si>
    <t>Column1</t>
  </si>
  <si>
    <t>_5</t>
  </si>
  <si>
    <t>_6</t>
  </si>
  <si>
    <t>_7</t>
  </si>
  <si>
    <t>_8</t>
  </si>
  <si>
    <t>_9</t>
  </si>
  <si>
    <t>AAL</t>
  </si>
  <si>
    <t>Year 1</t>
  </si>
  <si>
    <t>12/31/2012</t>
  </si>
  <si>
    <t xml:space="preserve"> -   </t>
  </si>
  <si>
    <t xml:space="preserve">    </t>
  </si>
  <si>
    <t>Industrials</t>
  </si>
  <si>
    <t>Airlines</t>
  </si>
  <si>
    <t/>
  </si>
  <si>
    <t>Year 2</t>
  </si>
  <si>
    <t>12/31/2013</t>
  </si>
  <si>
    <t>Mean</t>
  </si>
  <si>
    <t>Year 3</t>
  </si>
  <si>
    <t>12/31/2014</t>
  </si>
  <si>
    <t>Standard Error</t>
  </si>
  <si>
    <t>Year 4</t>
  </si>
  <si>
    <t>12/31/2015</t>
  </si>
  <si>
    <t>Median</t>
  </si>
  <si>
    <t>AAP</t>
  </si>
  <si>
    <t>12/29/2012</t>
  </si>
  <si>
    <t>Consumer Discretionary</t>
  </si>
  <si>
    <t>Automotive Retail</t>
  </si>
  <si>
    <t>Mode</t>
  </si>
  <si>
    <t>12/28/2013</t>
  </si>
  <si>
    <t>Standard Deviation</t>
  </si>
  <si>
    <t>01-03-2015</t>
  </si>
  <si>
    <t>Sample Variance</t>
  </si>
  <si>
    <t>01-02-2016</t>
  </si>
  <si>
    <t>Kurtosis</t>
  </si>
  <si>
    <t>AAPL</t>
  </si>
  <si>
    <t>9/28/2013</t>
  </si>
  <si>
    <t>Information Technology</t>
  </si>
  <si>
    <t>Computer Hardware</t>
  </si>
  <si>
    <t>Skewness</t>
  </si>
  <si>
    <t>9/27/2014</t>
  </si>
  <si>
    <t>Range</t>
  </si>
  <si>
    <t>9/26/2015</t>
  </si>
  <si>
    <t>Minimum</t>
  </si>
  <si>
    <t>9/24/2016</t>
  </si>
  <si>
    <t>Maximum</t>
  </si>
  <si>
    <t>ABBV</t>
  </si>
  <si>
    <t>Health Care</t>
  </si>
  <si>
    <t>Pharmaceuticals</t>
  </si>
  <si>
    <t>Sum</t>
  </si>
  <si>
    <t>Count</t>
  </si>
  <si>
    <t>ABC</t>
  </si>
  <si>
    <t>9/30/2013</t>
  </si>
  <si>
    <t>Health Care Distributors</t>
  </si>
  <si>
    <t>Bin_range</t>
  </si>
  <si>
    <t>9/30/2014</t>
  </si>
  <si>
    <t>1000000000.00</t>
  </si>
  <si>
    <t>9/30/2015</t>
  </si>
  <si>
    <t>5000000000.00</t>
  </si>
  <si>
    <t>9/30/2016</t>
  </si>
  <si>
    <t>10000000000.00</t>
  </si>
  <si>
    <t>ABT</t>
  </si>
  <si>
    <t>Health Care Equipment</t>
  </si>
  <si>
    <t>15000000000.00</t>
  </si>
  <si>
    <t>20000000000.00</t>
  </si>
  <si>
    <t>100000000000.00</t>
  </si>
  <si>
    <t>ADBE</t>
  </si>
  <si>
    <t>11/29/2013</t>
  </si>
  <si>
    <t>Application Software</t>
  </si>
  <si>
    <t>200000000000.00</t>
  </si>
  <si>
    <t>11/28/2014</t>
  </si>
  <si>
    <t>300000000000.00</t>
  </si>
  <si>
    <t>11/27/2015</t>
  </si>
  <si>
    <t>400000000000.00</t>
  </si>
  <si>
    <t>12-02-2016</t>
  </si>
  <si>
    <t>500000000000.00</t>
  </si>
  <si>
    <t>ADI</t>
  </si>
  <si>
    <t>11-02-2013</t>
  </si>
  <si>
    <t>Semiconductors</t>
  </si>
  <si>
    <t>11-01-2014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</si>
  <si>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</si>
  <si>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</si>
  <si>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</si>
  <si>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</si>
  <si>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</si>
  <si>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</si>
  <si>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</si>
  <si>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</si>
  <si>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</si>
  <si>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</si>
  <si>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</si>
  <si>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</si>
  <si>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</si>
  <si>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</si>
  <si>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</si>
  <si>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</si>
  <si>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</si>
  <si>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</si>
  <si>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</si>
  <si>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</si>
  <si>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</si>
  <si>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</si>
  <si>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</si>
  <si>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</si>
  <si>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</si>
  <si>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</si>
  <si>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</si>
  <si>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</si>
  <si>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</si>
  <si>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</si>
  <si>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</si>
  <si>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</si>
  <si>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</si>
  <si>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</si>
  <si>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</si>
  <si>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</si>
  <si>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</si>
  <si>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</si>
  <si>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</si>
  <si>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</si>
  <si>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</si>
  <si>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</si>
  <si>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</si>
  <si>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</si>
  <si>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</si>
  <si>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</si>
  <si>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</si>
  <si>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</si>
  <si>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</si>
  <si>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</si>
  <si>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</si>
  <si>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</si>
  <si>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</si>
  <si>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</si>
  <si>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</si>
  <si>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</si>
  <si>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</si>
  <si>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</si>
  <si>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</si>
  <si>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</si>
  <si>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</si>
  <si>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</si>
  <si>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</si>
  <si>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</si>
  <si>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</si>
  <si>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</si>
  <si>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</si>
  <si>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</si>
  <si>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</si>
  <si>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</si>
  <si>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</si>
  <si>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11-01-2015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</si>
  <si>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</si>
  <si>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</si>
  <si>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</si>
  <si>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</si>
  <si>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</si>
  <si>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</si>
  <si>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</si>
  <si>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</si>
  <si>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</si>
  <si>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</si>
  <si>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</si>
  <si>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</si>
  <si>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</si>
  <si>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</si>
  <si>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</si>
  <si>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</si>
  <si>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</si>
  <si>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</si>
  <si>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</si>
  <si>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</si>
  <si>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03-02-2013</t>
  </si>
  <si>
    <t>03-01-2014</t>
  </si>
  <si>
    <t>2/28/2015</t>
  </si>
  <si>
    <t>2/27/2016</t>
  </si>
  <si>
    <t>BBT</t>
  </si>
  <si>
    <t>BBY</t>
  </si>
  <si>
    <t>03-03-2012</t>
  </si>
  <si>
    <t>Computer &amp; Electronics Retail</t>
  </si>
  <si>
    <t>02-01-2014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</si>
  <si>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</si>
  <si>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</si>
  <si>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</si>
  <si>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</si>
  <si>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</si>
  <si>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</si>
  <si>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</si>
  <si>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</si>
  <si>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</si>
  <si>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</si>
  <si>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</si>
  <si>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</si>
  <si>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</si>
  <si>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</si>
  <si>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</si>
  <si>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</si>
  <si>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</si>
  <si>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</si>
  <si>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</si>
  <si>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</si>
  <si>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</si>
  <si>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</si>
  <si>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</si>
  <si>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</si>
  <si>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</si>
  <si>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</si>
  <si>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</si>
  <si>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</si>
  <si>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</si>
  <si>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</si>
  <si>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</si>
  <si>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</si>
  <si>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</si>
  <si>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</si>
  <si>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</si>
  <si>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</si>
  <si>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</si>
  <si>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</si>
  <si>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</si>
  <si>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</si>
  <si>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</si>
  <si>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</si>
  <si>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</si>
  <si>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</si>
  <si>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</si>
  <si>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</si>
  <si>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</si>
  <si>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</si>
  <si>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</si>
  <si>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</si>
  <si>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</si>
  <si>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</si>
  <si>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</si>
  <si>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</si>
  <si>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</si>
  <si>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</si>
  <si>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</si>
  <si>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</si>
  <si>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</si>
  <si>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</si>
  <si>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</si>
  <si>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</si>
  <si>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</si>
  <si>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</si>
  <si>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</si>
  <si>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</si>
  <si>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</si>
  <si>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</si>
  <si>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</si>
  <si>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</si>
  <si>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</si>
  <si>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</si>
  <si>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</si>
  <si>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09-01-2013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</si>
  <si>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</si>
  <si>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</si>
  <si>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</si>
  <si>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</si>
  <si>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</si>
  <si>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</si>
  <si>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</si>
  <si>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</si>
  <si>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</si>
  <si>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</si>
  <si>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</si>
  <si>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08-03-2014</t>
  </si>
  <si>
    <t>08-02-2015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</si>
  <si>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</si>
  <si>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</si>
  <si>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</si>
  <si>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</si>
  <si>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</si>
  <si>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</si>
  <si>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</si>
  <si>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</si>
  <si>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</si>
  <si>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04-03-2015</t>
  </si>
  <si>
    <t>IT Consulting &amp; Other Services</t>
  </si>
  <si>
    <t>04-01-2016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</si>
  <si>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</si>
  <si>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</si>
  <si>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</si>
  <si>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</si>
  <si>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</si>
  <si>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</si>
  <si>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</si>
  <si>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</si>
  <si>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</si>
  <si>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</si>
  <si>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</si>
  <si>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</si>
  <si>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</si>
  <si>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</si>
  <si>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</si>
  <si>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</si>
  <si>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</si>
  <si>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</si>
  <si>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</si>
  <si>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</si>
  <si>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</si>
  <si>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</si>
  <si>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</si>
  <si>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</si>
  <si>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</si>
  <si>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</si>
  <si>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</si>
  <si>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02-01-2013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</si>
  <si>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</si>
  <si>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</si>
  <si>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</si>
  <si>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</si>
  <si>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</si>
  <si>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</si>
  <si>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</si>
  <si>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</si>
  <si>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</si>
  <si>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</si>
  <si>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10-03-2015</t>
  </si>
  <si>
    <t>10-01-2016</t>
  </si>
  <si>
    <t>DISCA</t>
  </si>
  <si>
    <t>DISCK</t>
  </si>
  <si>
    <t>DLPH</t>
  </si>
  <si>
    <t>DLR</t>
  </si>
  <si>
    <t>DLTR</t>
  </si>
  <si>
    <t>02-02-2013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</si>
  <si>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</si>
  <si>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</si>
  <si>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</si>
  <si>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</si>
  <si>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</si>
  <si>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</si>
  <si>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</si>
  <si>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</si>
  <si>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</si>
  <si>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</si>
  <si>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</si>
  <si>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</si>
  <si>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</si>
  <si>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</si>
  <si>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</si>
  <si>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</si>
  <si>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</si>
  <si>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</si>
  <si>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</si>
  <si>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</si>
  <si>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</si>
  <si>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</si>
  <si>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</si>
  <si>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</si>
  <si>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</si>
  <si>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</si>
  <si>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</si>
  <si>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</si>
  <si>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</si>
  <si>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</si>
  <si>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</si>
  <si>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</si>
  <si>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</si>
  <si>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</si>
  <si>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</si>
  <si>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</si>
  <si>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</si>
  <si>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</si>
  <si>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</si>
  <si>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</si>
  <si>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</si>
  <si>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</si>
  <si>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</si>
  <si>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</si>
  <si>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</si>
  <si>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</si>
  <si>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</si>
  <si>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</si>
  <si>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</si>
  <si>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</si>
  <si>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</si>
  <si>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</si>
  <si>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</si>
  <si>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</si>
  <si>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</si>
  <si>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</si>
  <si>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</si>
  <si>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</si>
  <si>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</si>
  <si>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</si>
  <si>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</si>
  <si>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</si>
  <si>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</si>
  <si>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</si>
  <si>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</si>
  <si>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</si>
  <si>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</si>
  <si>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</si>
  <si>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</si>
  <si>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</si>
  <si>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</si>
  <si>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</si>
  <si>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</si>
  <si>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</si>
  <si>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</si>
  <si>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</si>
  <si>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</si>
  <si>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</si>
  <si>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</si>
  <si>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</si>
  <si>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</si>
  <si>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</si>
  <si>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</si>
  <si>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</si>
  <si>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</si>
  <si>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</si>
  <si>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</si>
  <si>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</si>
  <si>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</si>
  <si>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</si>
  <si>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</si>
  <si>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</si>
  <si>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</si>
  <si>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02-03-2013</t>
  </si>
  <si>
    <t>Home Improvement Retail</t>
  </si>
  <si>
    <t>02-02-2014</t>
  </si>
  <si>
    <t>02-01-2015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</si>
  <si>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</si>
  <si>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</si>
  <si>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</si>
  <si>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</si>
  <si>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</si>
  <si>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</si>
  <si>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</si>
  <si>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</si>
  <si>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</si>
  <si>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</si>
  <si>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</si>
  <si>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</si>
  <si>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</si>
  <si>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</si>
  <si>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</si>
  <si>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</si>
  <si>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</si>
  <si>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</si>
  <si>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</si>
  <si>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</si>
  <si>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</si>
  <si>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07-03-2015</t>
  </si>
  <si>
    <t>07-01-2016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</si>
  <si>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</si>
  <si>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</si>
  <si>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</si>
  <si>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</si>
  <si>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</si>
  <si>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</si>
  <si>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</si>
  <si>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</si>
  <si>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</si>
  <si>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01-03-2016</t>
  </si>
  <si>
    <t>01-01-2017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</si>
  <si>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</si>
  <si>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</si>
  <si>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</si>
  <si>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</si>
  <si>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</si>
  <si>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</si>
  <si>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</si>
  <si>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</si>
  <si>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</si>
  <si>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</si>
  <si>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</si>
  <si>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</si>
  <si>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</si>
  <si>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</si>
  <si>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</si>
  <si>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</si>
  <si>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</si>
  <si>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10-02-2015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</si>
  <si>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</si>
  <si>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</si>
  <si>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</si>
  <si>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</si>
  <si>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</si>
  <si>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</si>
  <si>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</si>
  <si>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</si>
  <si>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</si>
  <si>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</si>
  <si>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</si>
  <si>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</si>
  <si>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</si>
  <si>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</si>
  <si>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</si>
  <si>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</si>
  <si>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</si>
  <si>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</si>
  <si>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</si>
  <si>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</si>
  <si>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04-02-2016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</si>
  <si>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</si>
  <si>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</si>
  <si>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</si>
  <si>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</si>
  <si>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</si>
  <si>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</si>
  <si>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</si>
  <si>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</si>
  <si>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</si>
  <si>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</si>
  <si>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</si>
  <si>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</si>
  <si>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</si>
  <si>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</si>
  <si>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07-03-2016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</si>
  <si>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</si>
  <si>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</si>
  <si>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</si>
  <si>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</si>
  <si>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</si>
  <si>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</si>
  <si>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</si>
  <si>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</si>
  <si>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</si>
  <si>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</si>
  <si>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</si>
  <si>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</si>
  <si>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</si>
  <si>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</si>
  <si>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</si>
  <si>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</si>
  <si>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</si>
  <si>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</si>
  <si>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</si>
  <si>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</si>
  <si>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</si>
  <si>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</si>
  <si>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</si>
  <si>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</si>
  <si>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</si>
  <si>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</si>
  <si>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</si>
  <si>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</si>
  <si>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</si>
  <si>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</si>
  <si>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</si>
  <si>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</si>
  <si>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</si>
  <si>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</si>
  <si>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</si>
  <si>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</si>
  <si>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</si>
  <si>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</si>
  <si>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</si>
  <si>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</si>
  <si>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</si>
  <si>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</si>
  <si>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</si>
  <si>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</si>
  <si>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</si>
  <si>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</si>
  <si>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</si>
  <si>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</si>
  <si>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</si>
  <si>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</si>
  <si>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09-03-2015</t>
  </si>
  <si>
    <t>09-01-2016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</si>
  <si>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</si>
  <si>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</si>
  <si>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</si>
  <si>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</si>
  <si>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</si>
  <si>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</si>
  <si>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</si>
  <si>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</si>
  <si>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</si>
  <si>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</si>
  <si>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</si>
  <si>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</si>
  <si>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</si>
  <si>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</si>
  <si>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</si>
  <si>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</si>
  <si>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</si>
  <si>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</si>
  <si>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</si>
  <si>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</si>
  <si>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</si>
  <si>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</si>
  <si>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</si>
  <si>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</si>
  <si>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</si>
  <si>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</si>
  <si>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</si>
  <si>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</si>
  <si>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</si>
  <si>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</si>
  <si>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</si>
  <si>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</si>
  <si>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</si>
  <si>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</si>
  <si>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</si>
  <si>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</si>
  <si>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</si>
  <si>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</si>
  <si>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</si>
  <si>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</si>
  <si>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</si>
  <si>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</si>
  <si>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</si>
  <si>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</si>
  <si>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</si>
  <si>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</si>
  <si>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</si>
  <si>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</si>
  <si>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</si>
  <si>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</si>
  <si>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</si>
  <si>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</si>
  <si>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</si>
  <si>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</si>
  <si>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</si>
  <si>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</si>
  <si>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</si>
  <si>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</si>
  <si>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</si>
  <si>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</si>
  <si>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</si>
  <si>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</si>
  <si>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</si>
  <si>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</si>
  <si>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</si>
  <si>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</si>
  <si>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</si>
  <si>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</si>
  <si>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</si>
  <si>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</si>
  <si>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</si>
  <si>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</si>
  <si>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</si>
  <si>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</si>
  <si>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</si>
  <si>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</si>
  <si>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</si>
  <si>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</si>
  <si>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</si>
  <si>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</si>
  <si>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</si>
  <si>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</si>
  <si>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10-02-2016</t>
  </si>
  <si>
    <t>SCG</t>
  </si>
  <si>
    <t>SE</t>
  </si>
  <si>
    <t>SEE</t>
  </si>
  <si>
    <t>SHW</t>
  </si>
  <si>
    <t>SIG</t>
  </si>
  <si>
    <t>02-02-2015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</si>
  <si>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</si>
  <si>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</si>
  <si>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</si>
  <si>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</si>
  <si>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</si>
  <si>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</si>
  <si>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</si>
  <si>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</si>
  <si>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</si>
  <si>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</si>
  <si>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</si>
  <si>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</si>
  <si>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</si>
  <si>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</si>
  <si>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</si>
  <si>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</si>
  <si>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</si>
  <si>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</si>
  <si>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10-03-2014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</si>
  <si>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</si>
  <si>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</si>
  <si>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</si>
  <si>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</si>
  <si>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</si>
  <si>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</si>
  <si>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</si>
  <si>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</si>
  <si>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</si>
  <si>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</si>
  <si>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</si>
  <si>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07-02-2016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</si>
  <si>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</si>
  <si>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</si>
  <si>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</si>
  <si>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</si>
  <si>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</si>
  <si>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</si>
  <si>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</si>
  <si>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</si>
  <si>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</si>
  <si>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</si>
  <si>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</si>
  <si>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</si>
  <si>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</si>
  <si>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</si>
  <si>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</si>
  <si>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</si>
  <si>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</si>
  <si>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</si>
  <si>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</si>
  <si>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</si>
  <si>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10-03-2013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</si>
  <si>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</si>
  <si>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</si>
  <si>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</si>
  <si>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</si>
  <si>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</si>
  <si>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</si>
  <si>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</si>
  <si>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</si>
  <si>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</si>
  <si>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</si>
  <si>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</si>
  <si>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</si>
  <si>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</si>
  <si>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</si>
  <si>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</si>
  <si>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</si>
  <si>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</si>
  <si>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</si>
  <si>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</si>
  <si>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</si>
  <si>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</si>
  <si>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</si>
  <si>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</si>
  <si>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</si>
  <si>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</si>
  <si>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</si>
  <si>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</si>
  <si>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</si>
  <si>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</si>
  <si>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</si>
  <si>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</si>
  <si>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</si>
  <si>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</si>
  <si>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</si>
  <si>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</si>
  <si>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</si>
  <si>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</si>
  <si>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</si>
  <si>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</si>
  <si>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</si>
  <si>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</si>
  <si>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</si>
  <si>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</si>
  <si>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</si>
  <si>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</si>
  <si>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</si>
  <si>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</si>
  <si>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</si>
  <si>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</si>
  <si>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</si>
  <si>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</si>
  <si>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</si>
  <si>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</si>
  <si>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</si>
  <si>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</si>
  <si>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</si>
  <si>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</si>
  <si>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Etiquetas de fila</t>
  </si>
  <si>
    <t>Total general</t>
  </si>
  <si>
    <t xml:space="preserve">Suma de  Total _Revenue </t>
  </si>
  <si>
    <t>Q1</t>
  </si>
  <si>
    <t>Q3</t>
  </si>
  <si>
    <t>IQR</t>
  </si>
  <si>
    <t xml:space="preserve">Suma de COGS </t>
  </si>
  <si>
    <t xml:space="preserve">Suma de  Sales, General and Admin. </t>
  </si>
  <si>
    <t>SGA</t>
  </si>
  <si>
    <t>COGS</t>
  </si>
  <si>
    <t>REVENUE</t>
  </si>
  <si>
    <t>Mínimo</t>
  </si>
  <si>
    <t>Mediana</t>
  </si>
  <si>
    <t>Máximo</t>
  </si>
  <si>
    <t>Media</t>
  </si>
  <si>
    <t>Rango</t>
  </si>
  <si>
    <t>Varianza</t>
  </si>
  <si>
    <t>Desviación Típica</t>
  </si>
  <si>
    <t>COGS_1</t>
  </si>
  <si>
    <t>COGS_4</t>
  </si>
  <si>
    <t>(en blanco)</t>
  </si>
  <si>
    <t>COGS_2</t>
  </si>
  <si>
    <t>COGS_3</t>
  </si>
  <si>
    <t>Company Selector</t>
  </si>
  <si>
    <t>Income Statement</t>
  </si>
  <si>
    <t>Historical</t>
  </si>
  <si>
    <t>Total Revenue</t>
  </si>
  <si>
    <t>Gross Profit</t>
  </si>
  <si>
    <t>Sales, General, and Admin. expenses</t>
  </si>
  <si>
    <t>Research and Development expenses</t>
  </si>
  <si>
    <t>Other Operating Expenses</t>
  </si>
  <si>
    <t>Total Operating Expenses</t>
  </si>
  <si>
    <t>Operating Profit / EBIT</t>
  </si>
  <si>
    <t>Suma de R&amp;D</t>
  </si>
  <si>
    <t>Suma de  Other_Operating_expense</t>
  </si>
  <si>
    <t>Year 5</t>
  </si>
  <si>
    <t>Year 6</t>
  </si>
  <si>
    <t>OOEXP</t>
  </si>
  <si>
    <t>YEARS</t>
  </si>
  <si>
    <t>TICKER</t>
  </si>
  <si>
    <t>Forecast</t>
  </si>
  <si>
    <t>Scenario</t>
  </si>
  <si>
    <t>Base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</si>
  <si>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</si>
  <si>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</si>
  <si>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</si>
  <si>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</si>
  <si>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</si>
  <si>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</si>
  <si>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</si>
  <si>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Weak Case</t>
  </si>
  <si>
    <t>GP</t>
  </si>
  <si>
    <t>OP</t>
  </si>
  <si>
    <t>OM</t>
  </si>
  <si>
    <t>AÑO 1</t>
  </si>
  <si>
    <t>AÑO 2</t>
  </si>
  <si>
    <t>AÑO 3</t>
  </si>
  <si>
    <t>AÑO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</si>
</sst>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[$$-409]#,##0.00"/>
    <numFmt numFmtId="165" formatCode="[$$-540A]#,##0.00_ ;\-[$$-540A]#,##0.00\ "/>
    <numFmt numFmtId="166" formatCode="[$$-540A]#,##0.00;[Red][$$-540A]#,##0.00"/>
    <numFmt numFmtId="167" formatCode="[$$-540A]#,##0.00"/>
    <numFmt numFmtId="168" formatCode="_(&quot;$&quot;* #,##0_);_(&quot;$&quot;* \(#,##0\);_(&quot;$&quot;* &quot;-&quot;??_);_(@_)"/>
    <numFmt numFmtId="169" formatCode="0.0%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C6E0B4"/>
        <bgColor rgb="FFFFFFFF"/>
      </patternFill>
    </fill>
    <fill>
      <patternFill patternType="solid">
        <fgColor rgb="FFF4B084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167" fontId="0" fillId="0" borderId="0" xfId="0" applyNumberFormat="1"/>
    <xf numFmtId="167" fontId="4" fillId="0" borderId="0" xfId="1" applyNumberFormat="1" applyFont="1"/>
    <xf numFmtId="0" fontId="0" fillId="0" borderId="0" xfId="0" applyAlignment="1">
      <alignment horizontal="left" indent="1"/>
    </xf>
    <xf numFmtId="0" fontId="7" fillId="6" borderId="0" xfId="6" applyFont="1"/>
    <xf numFmtId="0" fontId="9" fillId="0" borderId="0" xfId="0" applyFont="1"/>
    <xf numFmtId="0" fontId="11" fillId="10" borderId="0" xfId="8" applyFont="1" applyFill="1" applyBorder="1"/>
    <xf numFmtId="0" fontId="11" fillId="0" borderId="0" xfId="0" applyFont="1"/>
    <xf numFmtId="168" fontId="9" fillId="0" borderId="0" xfId="2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indent="1"/>
    </xf>
    <xf numFmtId="0" fontId="11" fillId="11" borderId="3" xfId="7" applyFont="1" applyFill="1" applyBorder="1"/>
    <xf numFmtId="0" fontId="13" fillId="11" borderId="3" xfId="7" applyFont="1" applyFill="1" applyBorder="1"/>
    <xf numFmtId="168" fontId="13" fillId="11" borderId="3" xfId="7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0" xfId="0" quotePrefix="1"/>
    <xf numFmtId="0" fontId="7" fillId="12" borderId="0" xfId="6" applyFont="1" applyFill="1"/>
    <xf numFmtId="0" fontId="11" fillId="13" borderId="0" xfId="0" applyFont="1" applyFill="1"/>
    <xf numFmtId="0" fontId="9" fillId="13" borderId="0" xfId="0" applyFont="1" applyFill="1"/>
    <xf numFmtId="168" fontId="9" fillId="13" borderId="0" xfId="2" applyNumberFormat="1" applyFont="1" applyFill="1" applyBorder="1" applyAlignment="1">
      <alignment horizontal="left" vertical="top"/>
    </xf>
    <xf numFmtId="0" fontId="12" fillId="13" borderId="0" xfId="0" applyFont="1" applyFill="1" applyAlignment="1">
      <alignment horizontal="left" indent="1"/>
    </xf>
    <xf numFmtId="0" fontId="9" fillId="13" borderId="0" xfId="0" applyFont="1" applyFill="1" applyAlignment="1">
      <alignment horizontal="left" indent="1"/>
    </xf>
    <xf numFmtId="0" fontId="7" fillId="4" borderId="0" xfId="6" applyFont="1" applyFill="1"/>
    <xf numFmtId="0" fontId="7" fillId="5" borderId="4" xfId="5" applyFont="1" applyBorder="1"/>
    <xf numFmtId="0" fontId="11" fillId="10" borderId="7" xfId="8" applyFont="1" applyFill="1" applyBorder="1"/>
    <xf numFmtId="0" fontId="11" fillId="10" borderId="8" xfId="8" applyFont="1" applyFill="1" applyBorder="1"/>
    <xf numFmtId="169" fontId="0" fillId="0" borderId="0" xfId="3" applyNumberFormat="1" applyFont="1"/>
    <xf numFmtId="10" fontId="0" fillId="0" borderId="7" xfId="0" applyNumberFormat="1" applyBorder="1"/>
    <xf numFmtId="10" fontId="0" fillId="0" borderId="8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2" fillId="0" borderId="11" xfId="0" applyFont="1" applyBorder="1" applyAlignment="1">
      <alignment horizontal="left"/>
    </xf>
    <xf numFmtId="0" fontId="2" fillId="0" borderId="11" xfId="0" applyFont="1" applyBorder="1"/>
    <xf numFmtId="0" fontId="2" fillId="2" borderId="0" xfId="0" applyFont="1" applyFill="1"/>
    <xf numFmtId="0" fontId="0" fillId="0" borderId="0" xfId="3" applyNumberFormat="1" applyFont="1"/>
    <xf numFmtId="2" fontId="9" fillId="0" borderId="0" xfId="2" applyNumberFormat="1" applyFont="1" applyFill="1" applyBorder="1" applyAlignment="1">
      <alignment horizontal="left" vertical="top"/>
    </xf>
    <xf numFmtId="10" fontId="0" fillId="0" borderId="0" xfId="0" applyNumberFormat="1"/>
    <xf numFmtId="3" fontId="0" fillId="0" borderId="0" xfId="0" applyNumberFormat="1"/>
    <xf numFmtId="0" fontId="8" fillId="9" borderId="0" xfId="6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0" fillId="0" borderId="0" xfId="0"/>
    <xf numFmtId="0" fontId="7" fillId="0" borderId="2" xfId="4" applyFont="1" applyAlignment="1">
      <alignment horizontal="center"/>
    </xf>
    <xf numFmtId="0" fontId="7" fillId="0" borderId="5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9">
    <cellStyle name="40% - Énfasis1" xfId="6" builtinId="31"/>
    <cellStyle name="40% - Énfasis6" xfId="8" builtinId="51"/>
    <cellStyle name="60% - Énfasis2" xfId="7" builtinId="36"/>
    <cellStyle name="Millares" xfId="1" builtinId="3"/>
    <cellStyle name="Moneda" xfId="2" builtinId="4"/>
    <cellStyle name="Neutral" xfId="5" builtinId="28"/>
    <cellStyle name="Normal" xfId="0" builtinId="0"/>
    <cellStyle name="Porcentaje" xfId="3" builtinId="5"/>
    <cellStyle name="Título 3" xfId="4" builtinId="18"/>
  </cellStyles>
  <dxfs count="20">
    <dxf>
      <numFmt numFmtId="167" formatCode="[$$-540A]#,##0.00"/>
    </dxf>
    <dxf>
      <numFmt numFmtId="166" formatCode="[$$-540A]#,##0.00;[Red][$$-540A]#,##0.00"/>
    </dxf>
    <dxf>
      <numFmt numFmtId="0" formatCode="General"/>
    </dxf>
    <dxf>
      <numFmt numFmtId="166" formatCode="[$$-540A]#,##0.00;[Red][$$-540A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$-540A]#,##0.00_ ;\-[$$-540A]#,##0.00\ "/>
    </dxf>
    <dxf>
      <numFmt numFmtId="165" formatCode="[$$-540A]#,##0.00_ ;\-[$$-540A]#,##0.00\ "/>
    </dxf>
    <dxf>
      <numFmt numFmtId="165" formatCode="[$$-540A]#,##0.00_ ;\-[$$-540A]#,##0.00\ "/>
    </dxf>
    <dxf>
      <numFmt numFmtId="165" formatCode="[$$-540A]#,##0.00_ ;\-[$$-540A]#,##0.00\ "/>
    </dxf>
    <dxf>
      <numFmt numFmtId="165" formatCode="[$$-540A]#,##0.00_ ;\-[$$-540A]#,##0.00\ "/>
    </dxf>
    <dxf>
      <numFmt numFmtId="165" formatCode="[$$-540A]#,##0.00_ ;\-[$$-540A]#,##0.00\ "/>
    </dxf>
    <dxf>
      <numFmt numFmtId="164" formatCode="[$$-409]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1DB4A51-D957-494C-96AF-A8C57C72D99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COGS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COGS 1</a:t>
          </a:r>
        </a:p>
      </cx:txPr>
    </cx:title>
    <cx:plotArea>
      <cx:plotAreaRegion>
        <cx:series layoutId="clusteredColumn" uniqueId="{DAE1F44E-DA34-4089-AEDD-F24CC77A4AF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COGS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COGS 2</a:t>
          </a:r>
        </a:p>
      </cx:txPr>
    </cx:title>
    <cx:plotArea>
      <cx:plotAreaRegion>
        <cx:series layoutId="clusteredColumn" uniqueId="{7E7E1619-D8F2-487D-A755-883C4C6DDEB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txData>
          <cx:v>COGS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COGS 3</a:t>
          </a:r>
        </a:p>
      </cx:txPr>
    </cx:title>
    <cx:plotArea>
      <cx:plotAreaRegion>
        <cx:series layoutId="clusteredColumn" uniqueId="{A07C09E9-A815-4875-9971-A86EEC4006D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txData>
          <cx:v>COGS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COGS 4</a:t>
          </a:r>
        </a:p>
      </cx:txPr>
    </cx:title>
    <cx:plotArea>
      <cx:plotAreaRegion>
        <cx:series layoutId="clusteredColumn" uniqueId="{BDD0D171-84D7-4172-9D6D-64D59E221B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  <cx:data id="3">
      <cx:numDim type="val">
        <cx:f>_xlchart.v1.33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rtl="0"/>
            <a:r>
              <a:rPr lang="es-ES" sz="1800" b="0" i="0">
                <a:effectLst/>
              </a:rPr>
              <a:t>Comparación Costo Bienes Vendidos en sector industrial.</a:t>
            </a:r>
            <a:endParaRPr lang="es-ES">
              <a:effectLst/>
            </a:endParaRPr>
          </a:p>
        </cx:rich>
      </cx:tx>
    </cx:title>
    <cx:plotArea>
      <cx:plotAreaRegion>
        <cx:series layoutId="boxWhisker" uniqueId="{659F8BBE-0652-4051-A2A0-50023524F2D9}">
          <cx:tx>
            <cx:txData>
              <cx:f>_xlchart.v1.26</cx:f>
              <cx:v>AÑO 1</cx:v>
            </cx:txData>
          </cx:tx>
          <cx:spPr>
            <a:ln>
              <a:solidFill>
                <a:schemeClr val="accent1">
                  <a:alpha val="88000"/>
                </a:schemeClr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FEFD0D95-D61D-4D6B-8737-FDBA5A8DF70B}">
          <cx:tx>
            <cx:txData>
              <cx:f>_xlchart.v1.28</cx:f>
              <cx:v>AÑO 2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2027DF63-C3D9-4761-9D23-01BC61CD2632}">
          <cx:tx>
            <cx:txData>
              <cx:f>_xlchart.v1.30</cx:f>
              <cx:v>AÑO 3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6F936CB2-D7D9-4D70-A01A-47E7A86BFF89}">
          <cx:tx>
            <cx:txData>
              <cx:f>_xlchart.v1.32</cx:f>
              <cx:v>AÑO 4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s-ES">
              <a:ln>
                <a:noFill/>
              </a:ln>
            </a:endParaRPr>
          </a:p>
        </cx:txPr>
      </cx:axis>
      <cx:axis id="1">
        <cx:valScaling/>
        <cx:majorGridlines/>
        <cx:min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s-ES">
              <a:ln>
                <a:noFill/>
              </a:ln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1685</xdr:row>
      <xdr:rowOff>114300</xdr:rowOff>
    </xdr:from>
    <xdr:to>
      <xdr:col>10</xdr:col>
      <xdr:colOff>1158240</xdr:colOff>
      <xdr:row>1712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1570FCD-8622-EC1A-9BAA-577E5CECE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0840" y="45354240"/>
              <a:ext cx="9547860" cy="45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783771</xdr:colOff>
      <xdr:row>20</xdr:row>
      <xdr:rowOff>179613</xdr:rowOff>
    </xdr:from>
    <xdr:to>
      <xdr:col>11</xdr:col>
      <xdr:colOff>598714</xdr:colOff>
      <xdr:row>35</xdr:row>
      <xdr:rowOff>146956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50328C8F-C5F2-A9E7-7E75-E8B852935D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88091" y="4523013"/>
              <a:ext cx="4569823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122464</xdr:colOff>
      <xdr:row>36</xdr:row>
      <xdr:rowOff>182335</xdr:rowOff>
    </xdr:from>
    <xdr:to>
      <xdr:col>11</xdr:col>
      <xdr:colOff>729343</xdr:colOff>
      <xdr:row>51</xdr:row>
      <xdr:rowOff>149678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0D5D695A-0318-441F-9B04-84AB09055D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19264" y="7451815"/>
              <a:ext cx="4569279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1004206</xdr:colOff>
      <xdr:row>37</xdr:row>
      <xdr:rowOff>111578</xdr:rowOff>
    </xdr:from>
    <xdr:to>
      <xdr:col>13</xdr:col>
      <xdr:colOff>791934</xdr:colOff>
      <xdr:row>52</xdr:row>
      <xdr:rowOff>73478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90B0A782-9BA6-4E22-82E2-6E654DAC6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63406" y="7563938"/>
              <a:ext cx="5060768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1121228</xdr:colOff>
      <xdr:row>21</xdr:row>
      <xdr:rowOff>65315</xdr:rowOff>
    </xdr:from>
    <xdr:to>
      <xdr:col>13</xdr:col>
      <xdr:colOff>413657</xdr:colOff>
      <xdr:row>36</xdr:row>
      <xdr:rowOff>32658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35B81666-F17F-4DA6-8C33-563D915179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80428" y="4591595"/>
              <a:ext cx="4565469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666749</xdr:colOff>
      <xdr:row>54</xdr:row>
      <xdr:rowOff>43542</xdr:rowOff>
    </xdr:from>
    <xdr:to>
      <xdr:col>14</xdr:col>
      <xdr:colOff>312963</xdr:colOff>
      <xdr:row>75</xdr:row>
      <xdr:rowOff>59871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95A9743A-E774-477B-3007-494CB0FA93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71069" y="10604862"/>
              <a:ext cx="12295414" cy="38568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hamed/Dynamic%20P&amp;L%20Statement%20with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able"/>
      <sheetName val="NYSE dataset"/>
      <sheetName val="Summary statistics"/>
      <sheetName val="P&amp;L Statement Dashboard"/>
      <sheetName val="Forecasting model"/>
      <sheetName val="Sheet1"/>
      <sheetName val="5_numbers_summary"/>
    </sheetNames>
    <sheetDataSet>
      <sheetData sheetId="0" refreshError="1"/>
      <sheetData sheetId="1" refreshError="1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H2">
            <v>0</v>
          </cell>
          <cell r="I2">
            <v>845000000</v>
          </cell>
          <cell r="L2">
            <v>0.57759002212834432</v>
          </cell>
          <cell r="M2">
            <v>2.1484610742305371E-2</v>
          </cell>
        </row>
        <row r="3">
          <cell r="C3" t="str">
            <v>Year 2</v>
          </cell>
          <cell r="E3">
            <v>26743000000</v>
          </cell>
          <cell r="F3">
            <v>11019000000</v>
          </cell>
          <cell r="H3">
            <v>0</v>
          </cell>
          <cell r="I3">
            <v>853000000</v>
          </cell>
          <cell r="L3">
            <v>0.58796694462102228</v>
          </cell>
          <cell r="M3">
            <v>7.3215420857794561E-2</v>
          </cell>
        </row>
        <row r="4">
          <cell r="C4" t="str">
            <v>Year 3</v>
          </cell>
          <cell r="E4">
            <v>42650000000</v>
          </cell>
          <cell r="F4">
            <v>15620000000</v>
          </cell>
          <cell r="H4">
            <v>0</v>
          </cell>
          <cell r="I4">
            <v>1295000000</v>
          </cell>
          <cell r="L4">
            <v>0.63376318874560378</v>
          </cell>
          <cell r="M4">
            <v>0.11838218053927316</v>
          </cell>
        </row>
        <row r="5">
          <cell r="C5" t="str">
            <v>Year 4</v>
          </cell>
          <cell r="E5">
            <v>40990000000</v>
          </cell>
          <cell r="F5">
            <v>11096000000</v>
          </cell>
          <cell r="H5">
            <v>0</v>
          </cell>
          <cell r="I5">
            <v>1364000000</v>
          </cell>
          <cell r="L5">
            <v>0.72929982922664061</v>
          </cell>
          <cell r="M5">
            <v>0.17699438887533545</v>
          </cell>
        </row>
        <row r="6">
          <cell r="C6" t="str">
            <v>Year 1</v>
          </cell>
          <cell r="E6">
            <v>6205003000</v>
          </cell>
          <cell r="F6">
            <v>3106967000</v>
          </cell>
          <cell r="H6">
            <v>0</v>
          </cell>
          <cell r="I6">
            <v>0</v>
          </cell>
          <cell r="L6">
            <v>0.49928033878468714</v>
          </cell>
          <cell r="M6">
            <v>0.10593306723622857</v>
          </cell>
        </row>
        <row r="7">
          <cell r="C7" t="str">
            <v>Year 2</v>
          </cell>
          <cell r="E7">
            <v>6493814000</v>
          </cell>
          <cell r="F7">
            <v>3241668000</v>
          </cell>
          <cell r="H7">
            <v>0</v>
          </cell>
          <cell r="I7">
            <v>0</v>
          </cell>
          <cell r="L7">
            <v>0.50080676779470434</v>
          </cell>
          <cell r="M7">
            <v>0.10168415664507792</v>
          </cell>
        </row>
        <row r="8">
          <cell r="C8" t="str">
            <v>Year 3</v>
          </cell>
          <cell r="E8">
            <v>9843861000</v>
          </cell>
          <cell r="F8">
            <v>5390248000</v>
          </cell>
          <cell r="H8">
            <v>0</v>
          </cell>
          <cell r="I8">
            <v>0</v>
          </cell>
          <cell r="L8">
            <v>0.45242542534885444</v>
          </cell>
          <cell r="M8">
            <v>8.6521944996988481E-2</v>
          </cell>
        </row>
        <row r="9">
          <cell r="C9" t="str">
            <v>Year 4</v>
          </cell>
          <cell r="E9">
            <v>9737018000</v>
          </cell>
          <cell r="F9">
            <v>5314246000</v>
          </cell>
          <cell r="H9">
            <v>0</v>
          </cell>
          <cell r="I9">
            <v>0</v>
          </cell>
          <cell r="L9">
            <v>0.45422243237097848</v>
          </cell>
          <cell r="M9">
            <v>8.4808305787254373E-2</v>
          </cell>
        </row>
        <row r="10">
          <cell r="C10" t="str">
            <v>Year 1</v>
          </cell>
          <cell r="E10">
            <v>170910000000</v>
          </cell>
          <cell r="F10">
            <v>106606000000</v>
          </cell>
          <cell r="H10">
            <v>4475000000</v>
          </cell>
          <cell r="I10">
            <v>0</v>
          </cell>
          <cell r="L10">
            <v>0.37624480720847231</v>
          </cell>
          <cell r="M10">
            <v>0.28669475162366159</v>
          </cell>
        </row>
        <row r="11">
          <cell r="C11" t="str">
            <v>Year 2</v>
          </cell>
          <cell r="E11">
            <v>182795000000</v>
          </cell>
          <cell r="F11">
            <v>112258000000</v>
          </cell>
          <cell r="H11">
            <v>6041000000</v>
          </cell>
          <cell r="I11">
            <v>0</v>
          </cell>
          <cell r="L11">
            <v>0.38588035777783858</v>
          </cell>
          <cell r="M11">
            <v>0.28722339232473537</v>
          </cell>
        </row>
        <row r="12">
          <cell r="C12" t="str">
            <v>Year 3</v>
          </cell>
          <cell r="E12">
            <v>233715000000</v>
          </cell>
          <cell r="F12">
            <v>140089000000</v>
          </cell>
          <cell r="H12">
            <v>8067000000</v>
          </cell>
          <cell r="I12">
            <v>0</v>
          </cell>
          <cell r="L12">
            <v>0.40059902017414373</v>
          </cell>
          <cell r="M12">
            <v>0.30477290717326661</v>
          </cell>
        </row>
        <row r="13">
          <cell r="C13" t="str">
            <v>Year 4</v>
          </cell>
          <cell r="E13">
            <v>215639000000</v>
          </cell>
          <cell r="F13">
            <v>131376000000</v>
          </cell>
          <cell r="H13">
            <v>10045000000</v>
          </cell>
          <cell r="I13">
            <v>0</v>
          </cell>
          <cell r="L13">
            <v>0.39075955648097049</v>
          </cell>
          <cell r="M13">
            <v>0.27835410106706115</v>
          </cell>
        </row>
        <row r="14">
          <cell r="C14" t="str">
            <v>Year 1</v>
          </cell>
          <cell r="E14">
            <v>18380000000</v>
          </cell>
          <cell r="F14">
            <v>4508000000</v>
          </cell>
          <cell r="H14">
            <v>2778000000</v>
          </cell>
          <cell r="I14">
            <v>0</v>
          </cell>
          <cell r="L14">
            <v>0.75473340587595206</v>
          </cell>
          <cell r="M14">
            <v>0.33215451577801958</v>
          </cell>
        </row>
        <row r="15">
          <cell r="C15" t="str">
            <v>Year 2</v>
          </cell>
          <cell r="E15">
            <v>18790000000</v>
          </cell>
          <cell r="F15">
            <v>4581000000</v>
          </cell>
          <cell r="H15">
            <v>2855000000</v>
          </cell>
          <cell r="I15">
            <v>0</v>
          </cell>
          <cell r="L15">
            <v>0.75620010643959557</v>
          </cell>
          <cell r="M15">
            <v>0.31942522618414049</v>
          </cell>
        </row>
        <row r="16">
          <cell r="C16" t="str">
            <v>Year 3</v>
          </cell>
          <cell r="E16">
            <v>19960000000</v>
          </cell>
          <cell r="F16">
            <v>4426000000</v>
          </cell>
          <cell r="H16">
            <v>3297000000</v>
          </cell>
          <cell r="I16">
            <v>0</v>
          </cell>
          <cell r="L16">
            <v>0.77825651302605214</v>
          </cell>
          <cell r="M16">
            <v>0.18852705410821644</v>
          </cell>
        </row>
        <row r="17">
          <cell r="C17" t="str">
            <v>Year 4</v>
          </cell>
          <cell r="E17">
            <v>22859000000</v>
          </cell>
          <cell r="F17">
            <v>4500000000</v>
          </cell>
          <cell r="H17">
            <v>4285000000</v>
          </cell>
          <cell r="I17">
            <v>0</v>
          </cell>
          <cell r="L17">
            <v>0.803140994794173</v>
          </cell>
          <cell r="M17">
            <v>0.33627892733715387</v>
          </cell>
        </row>
        <row r="18">
          <cell r="C18" t="str">
            <v>Year 1</v>
          </cell>
          <cell r="E18">
            <v>87959167000</v>
          </cell>
          <cell r="F18">
            <v>85451348000</v>
          </cell>
          <cell r="H18">
            <v>0</v>
          </cell>
          <cell r="I18">
            <v>162186000</v>
          </cell>
          <cell r="L18">
            <v>2.8511172689936859E-2</v>
          </cell>
          <cell r="M18">
            <v>1.0213818873477963E-2</v>
          </cell>
        </row>
        <row r="19">
          <cell r="C19" t="str">
            <v>Year 2</v>
          </cell>
          <cell r="E19">
            <v>119569127000</v>
          </cell>
          <cell r="F19">
            <v>116586761000</v>
          </cell>
          <cell r="H19">
            <v>0</v>
          </cell>
          <cell r="I19">
            <v>188680000</v>
          </cell>
          <cell r="L19">
            <v>2.4942609140234051E-2</v>
          </cell>
          <cell r="M19">
            <v>6.5409108490020167E-3</v>
          </cell>
        </row>
        <row r="20">
          <cell r="C20" t="str">
            <v>Year 3</v>
          </cell>
          <cell r="E20">
            <v>135961803000</v>
          </cell>
          <cell r="F20">
            <v>132432490000</v>
          </cell>
          <cell r="H20">
            <v>0</v>
          </cell>
          <cell r="I20">
            <v>248635000</v>
          </cell>
          <cell r="L20">
            <v>2.5958121487988817E-2</v>
          </cell>
          <cell r="M20">
            <v>3.1054310157978709E-3</v>
          </cell>
        </row>
        <row r="21">
          <cell r="C21" t="str">
            <v>Year 4</v>
          </cell>
          <cell r="E21">
            <v>146849686000</v>
          </cell>
          <cell r="F21">
            <v>142577080000</v>
          </cell>
          <cell r="H21">
            <v>0</v>
          </cell>
          <cell r="I21">
            <v>364735000</v>
          </cell>
          <cell r="L21">
            <v>2.9095097962960614E-2</v>
          </cell>
          <cell r="M21">
            <v>1.0390039240533343E-2</v>
          </cell>
        </row>
        <row r="22">
          <cell r="C22" t="str">
            <v>Year 1</v>
          </cell>
          <cell r="E22">
            <v>19050000000</v>
          </cell>
          <cell r="F22">
            <v>8899000000</v>
          </cell>
          <cell r="H22">
            <v>1461000000</v>
          </cell>
          <cell r="I22">
            <v>595000000</v>
          </cell>
          <cell r="L22">
            <v>0.53286089238845147</v>
          </cell>
          <cell r="M22">
            <v>7.1391076115485563E-2</v>
          </cell>
        </row>
        <row r="23">
          <cell r="C23" t="str">
            <v>Year 2</v>
          </cell>
          <cell r="E23">
            <v>19657000000</v>
          </cell>
          <cell r="F23">
            <v>9193000000</v>
          </cell>
          <cell r="H23">
            <v>1371000000</v>
          </cell>
          <cell r="I23">
            <v>588000000</v>
          </cell>
          <cell r="L23">
            <v>0.53232945006867782</v>
          </cell>
          <cell r="M23">
            <v>0.10851096301571959</v>
          </cell>
        </row>
        <row r="24">
          <cell r="C24" t="str">
            <v>Year 3</v>
          </cell>
          <cell r="E24">
            <v>20247000000</v>
          </cell>
          <cell r="F24">
            <v>9218000000</v>
          </cell>
          <cell r="H24">
            <v>1345000000</v>
          </cell>
          <cell r="I24">
            <v>555000000</v>
          </cell>
          <cell r="L24">
            <v>0.54472267496419224</v>
          </cell>
          <cell r="M24">
            <v>0.12836469600434633</v>
          </cell>
        </row>
        <row r="25">
          <cell r="C25" t="str">
            <v>Year 4</v>
          </cell>
          <cell r="E25">
            <v>20405000000</v>
          </cell>
          <cell r="F25">
            <v>8747000000</v>
          </cell>
          <cell r="H25">
            <v>1405000000</v>
          </cell>
          <cell r="I25">
            <v>601000000</v>
          </cell>
          <cell r="L25">
            <v>0.57133055623621654</v>
          </cell>
          <cell r="M25">
            <v>0.14050477824062729</v>
          </cell>
        </row>
        <row r="26">
          <cell r="C26" t="str">
            <v>Year 1</v>
          </cell>
          <cell r="E26">
            <v>4055240000</v>
          </cell>
          <cell r="F26">
            <v>586557000</v>
          </cell>
          <cell r="H26">
            <v>826631000</v>
          </cell>
          <cell r="I26">
            <v>52254000</v>
          </cell>
          <cell r="L26">
            <v>0.85535825253252584</v>
          </cell>
          <cell r="M26">
            <v>0.11077519456308381</v>
          </cell>
        </row>
        <row r="27">
          <cell r="C27" t="str">
            <v>Year 2</v>
          </cell>
          <cell r="E27">
            <v>4147065000</v>
          </cell>
          <cell r="F27">
            <v>622080000</v>
          </cell>
          <cell r="H27">
            <v>844353000</v>
          </cell>
          <cell r="I27">
            <v>52424000</v>
          </cell>
          <cell r="L27">
            <v>0.84999511702854913</v>
          </cell>
          <cell r="M27">
            <v>0.10430702195408077</v>
          </cell>
        </row>
        <row r="28">
          <cell r="C28" t="str">
            <v>Year 3</v>
          </cell>
          <cell r="E28">
            <v>4795511000</v>
          </cell>
          <cell r="F28">
            <v>744317000</v>
          </cell>
          <cell r="H28">
            <v>862730000</v>
          </cell>
          <cell r="I28">
            <v>68649000</v>
          </cell>
          <cell r="L28">
            <v>0.84478880352896701</v>
          </cell>
          <cell r="M28">
            <v>0.18864600665080322</v>
          </cell>
        </row>
        <row r="29">
          <cell r="C29" t="str">
            <v>Year 4</v>
          </cell>
          <cell r="E29">
            <v>5854430000</v>
          </cell>
          <cell r="F29">
            <v>819908000</v>
          </cell>
          <cell r="H29">
            <v>975987000</v>
          </cell>
          <cell r="I29">
            <v>78534000</v>
          </cell>
          <cell r="L29">
            <v>0.8599508406454599</v>
          </cell>
          <cell r="M29">
            <v>0.25486580247778179</v>
          </cell>
        </row>
        <row r="30">
          <cell r="C30" t="str">
            <v>Year 1</v>
          </cell>
          <cell r="E30">
            <v>2633689000</v>
          </cell>
          <cell r="F30">
            <v>941278000</v>
          </cell>
          <cell r="H30">
            <v>513035000</v>
          </cell>
          <cell r="I30">
            <v>220000</v>
          </cell>
          <cell r="L30">
            <v>0.64260092972252991</v>
          </cell>
          <cell r="M30">
            <v>0.29727238105941894</v>
          </cell>
        </row>
        <row r="31">
          <cell r="C31" t="str">
            <v>Year 2</v>
          </cell>
          <cell r="E31">
            <v>2864773000</v>
          </cell>
          <cell r="F31">
            <v>1034585000</v>
          </cell>
          <cell r="H31">
            <v>559686000</v>
          </cell>
          <cell r="I31">
            <v>26020000</v>
          </cell>
          <cell r="L31">
            <v>0.6388596932462014</v>
          </cell>
          <cell r="M31">
            <v>0.27569584047322421</v>
          </cell>
        </row>
        <row r="32">
          <cell r="C32" t="str">
            <v>Year 3</v>
          </cell>
          <cell r="E32">
            <v>3435092000</v>
          </cell>
          <cell r="F32">
            <v>1175830000</v>
          </cell>
          <cell r="H32">
            <v>637459000</v>
          </cell>
          <cell r="I32">
            <v>88318000</v>
          </cell>
          <cell r="L32">
            <v>0.65770057978068708</v>
          </cell>
          <cell r="M32">
            <v>0.24186863117494378</v>
          </cell>
        </row>
        <row r="33">
          <cell r="C33" t="str">
            <v>Year 4</v>
          </cell>
          <cell r="E33">
            <v>3421409000</v>
          </cell>
          <cell r="F33">
            <v>1194236000</v>
          </cell>
          <cell r="H33">
            <v>653816000</v>
          </cell>
          <cell r="I33">
            <v>70123000</v>
          </cell>
          <cell r="L33">
            <v>0.65095199083184729</v>
          </cell>
          <cell r="M33">
            <v>0.30449326578611324</v>
          </cell>
        </row>
        <row r="34">
          <cell r="C34" t="str">
            <v>Year 1</v>
          </cell>
          <cell r="E34">
            <v>90559000000</v>
          </cell>
          <cell r="F34">
            <v>86936000000</v>
          </cell>
          <cell r="H34">
            <v>0</v>
          </cell>
          <cell r="I34">
            <v>0</v>
          </cell>
          <cell r="L34">
            <v>4.0007067215848235E-2</v>
          </cell>
          <cell r="M34">
            <v>2.1621263485683367E-2</v>
          </cell>
        </row>
        <row r="35">
          <cell r="C35" t="str">
            <v>Year 2</v>
          </cell>
          <cell r="E35">
            <v>89804000000</v>
          </cell>
          <cell r="F35">
            <v>85915000000</v>
          </cell>
          <cell r="H35">
            <v>0</v>
          </cell>
          <cell r="I35">
            <v>0</v>
          </cell>
          <cell r="L35">
            <v>4.330542069395571E-2</v>
          </cell>
          <cell r="M35">
            <v>2.3718319896663845E-2</v>
          </cell>
        </row>
        <row r="36">
          <cell r="C36" t="str">
            <v>Year 3</v>
          </cell>
          <cell r="E36">
            <v>81201000000</v>
          </cell>
          <cell r="F36">
            <v>76433000000</v>
          </cell>
          <cell r="H36">
            <v>0</v>
          </cell>
          <cell r="I36">
            <v>0</v>
          </cell>
          <cell r="L36">
            <v>5.8718488688562998E-2</v>
          </cell>
          <cell r="M36">
            <v>3.5233556236992154E-2</v>
          </cell>
        </row>
        <row r="37">
          <cell r="C37" t="str">
            <v>Year 4</v>
          </cell>
          <cell r="E37">
            <v>67702000000</v>
          </cell>
          <cell r="F37">
            <v>63682000000</v>
          </cell>
          <cell r="H37">
            <v>0</v>
          </cell>
          <cell r="I37">
            <v>0</v>
          </cell>
          <cell r="L37">
            <v>5.9377861806150456E-2</v>
          </cell>
          <cell r="M37">
            <v>2.9688930903075242E-2</v>
          </cell>
        </row>
        <row r="38">
          <cell r="C38" t="str">
            <v>Year 1</v>
          </cell>
          <cell r="E38">
            <v>3641390000</v>
          </cell>
          <cell r="F38">
            <v>2392091000</v>
          </cell>
          <cell r="H38">
            <v>0</v>
          </cell>
          <cell r="I38">
            <v>166876000</v>
          </cell>
          <cell r="L38">
            <v>0.34308299852528845</v>
          </cell>
          <cell r="M38">
            <v>0.26758023721710666</v>
          </cell>
        </row>
        <row r="39">
          <cell r="C39" t="str">
            <v>Year 2</v>
          </cell>
          <cell r="E39">
            <v>4319063000</v>
          </cell>
          <cell r="F39">
            <v>2894917000</v>
          </cell>
          <cell r="H39">
            <v>0</v>
          </cell>
          <cell r="I39">
            <v>216119000</v>
          </cell>
          <cell r="L39">
            <v>0.32973494482483812</v>
          </cell>
          <cell r="M39">
            <v>0.25443296381645741</v>
          </cell>
        </row>
        <row r="40">
          <cell r="C40" t="str">
            <v>Year 3</v>
          </cell>
          <cell r="E40">
            <v>5302940000</v>
          </cell>
          <cell r="F40">
            <v>3643979000</v>
          </cell>
          <cell r="H40">
            <v>0</v>
          </cell>
          <cell r="I40">
            <v>313082000</v>
          </cell>
          <cell r="L40">
            <v>0.31283797289805282</v>
          </cell>
          <cell r="M40">
            <v>0.20714301877826263</v>
          </cell>
        </row>
        <row r="41">
          <cell r="C41" t="str">
            <v>Year 4</v>
          </cell>
          <cell r="E41">
            <v>6439746000</v>
          </cell>
          <cell r="F41">
            <v>4482700000</v>
          </cell>
          <cell r="H41">
            <v>0</v>
          </cell>
          <cell r="I41">
            <v>492140000</v>
          </cell>
          <cell r="L41">
            <v>0.30390111659683472</v>
          </cell>
          <cell r="M41">
            <v>0.19594872220115514</v>
          </cell>
        </row>
        <row r="42">
          <cell r="C42" t="str">
            <v>Year 1</v>
          </cell>
          <cell r="E42">
            <v>2312200000</v>
          </cell>
          <cell r="F42">
            <v>238500000</v>
          </cell>
          <cell r="H42">
            <v>600000000</v>
          </cell>
          <cell r="I42">
            <v>42100000</v>
          </cell>
          <cell r="L42">
            <v>0.89685148343568899</v>
          </cell>
          <cell r="M42">
            <v>0.15128449096098953</v>
          </cell>
        </row>
        <row r="43">
          <cell r="C43" t="str">
            <v>Year 2</v>
          </cell>
          <cell r="E43">
            <v>2273900000</v>
          </cell>
          <cell r="F43">
            <v>274300000</v>
          </cell>
          <cell r="H43">
            <v>611100000</v>
          </cell>
          <cell r="I43">
            <v>36500000</v>
          </cell>
          <cell r="L43">
            <v>0.87937024495360394</v>
          </cell>
          <cell r="M43">
            <v>0.1308764677426448</v>
          </cell>
        </row>
        <row r="44">
          <cell r="C44" t="str">
            <v>Year 3</v>
          </cell>
          <cell r="E44">
            <v>2512200000</v>
          </cell>
          <cell r="F44">
            <v>342100000</v>
          </cell>
          <cell r="H44">
            <v>725200000</v>
          </cell>
          <cell r="I44">
            <v>39800000</v>
          </cell>
          <cell r="L44">
            <v>0.86382453626303635</v>
          </cell>
          <cell r="M44">
            <v>4.9279515962104926E-2</v>
          </cell>
        </row>
        <row r="45">
          <cell r="C45" t="str">
            <v>Year 4</v>
          </cell>
          <cell r="E45">
            <v>2504100000</v>
          </cell>
          <cell r="F45">
            <v>370700000</v>
          </cell>
          <cell r="H45">
            <v>790000000</v>
          </cell>
          <cell r="I45">
            <v>33200000</v>
          </cell>
          <cell r="L45">
            <v>0.85196278103909595</v>
          </cell>
          <cell r="M45">
            <v>5.1914859630206457E-4</v>
          </cell>
        </row>
        <row r="46">
          <cell r="C46" t="str">
            <v>Year 1</v>
          </cell>
          <cell r="E46">
            <v>5781000000</v>
          </cell>
          <cell r="F46">
            <v>3477000000</v>
          </cell>
          <cell r="H46">
            <v>0</v>
          </cell>
          <cell r="I46">
            <v>673000000</v>
          </cell>
          <cell r="L46">
            <v>0.39854696419304614</v>
          </cell>
          <cell r="M46">
            <v>0.20550077841203945</v>
          </cell>
        </row>
        <row r="47">
          <cell r="C47" t="str">
            <v>Year 2</v>
          </cell>
          <cell r="E47">
            <v>5838000000</v>
          </cell>
          <cell r="F47">
            <v>3490000000</v>
          </cell>
          <cell r="H47">
            <v>0</v>
          </cell>
          <cell r="I47">
            <v>706000000</v>
          </cell>
          <cell r="L47">
            <v>0.40219253168893454</v>
          </cell>
          <cell r="M47">
            <v>0.20280918122644742</v>
          </cell>
        </row>
        <row r="48">
          <cell r="C48" t="str">
            <v>Year 3</v>
          </cell>
          <cell r="E48">
            <v>6053000000</v>
          </cell>
          <cell r="F48">
            <v>3586000000</v>
          </cell>
          <cell r="H48">
            <v>0</v>
          </cell>
          <cell r="I48">
            <v>745000000</v>
          </cell>
          <cell r="L48">
            <v>0.40756649595242034</v>
          </cell>
          <cell r="M48">
            <v>0.20716999834792665</v>
          </cell>
        </row>
        <row r="49">
          <cell r="C49" t="str">
            <v>Year 4</v>
          </cell>
          <cell r="E49">
            <v>6098000000</v>
          </cell>
          <cell r="F49">
            <v>3501000000</v>
          </cell>
          <cell r="H49">
            <v>0</v>
          </cell>
          <cell r="I49">
            <v>796000000</v>
          </cell>
          <cell r="L49">
            <v>0.42587733683174811</v>
          </cell>
          <cell r="M49">
            <v>0.20646113479829453</v>
          </cell>
        </row>
        <row r="50">
          <cell r="C50" t="str">
            <v>Year 1</v>
          </cell>
          <cell r="E50">
            <v>14945000000</v>
          </cell>
          <cell r="F50">
            <v>6395000000</v>
          </cell>
          <cell r="H50">
            <v>0</v>
          </cell>
          <cell r="I50">
            <v>1782000000</v>
          </cell>
          <cell r="L50">
            <v>0.57209769153563061</v>
          </cell>
          <cell r="M50">
            <v>0.19779190364670457</v>
          </cell>
        </row>
        <row r="51">
          <cell r="C51" t="str">
            <v>Year 2</v>
          </cell>
          <cell r="E51">
            <v>14813500000</v>
          </cell>
          <cell r="F51">
            <v>6722300000</v>
          </cell>
          <cell r="H51">
            <v>0</v>
          </cell>
          <cell r="I51">
            <v>1712500000</v>
          </cell>
          <cell r="L51">
            <v>0.54620447564721375</v>
          </cell>
          <cell r="M51">
            <v>0.20581901643770883</v>
          </cell>
        </row>
        <row r="52">
          <cell r="C52" t="str">
            <v>Year 3</v>
          </cell>
          <cell r="E52">
            <v>16378600000</v>
          </cell>
          <cell r="F52">
            <v>7685700000</v>
          </cell>
          <cell r="H52">
            <v>0</v>
          </cell>
          <cell r="I52">
            <v>1897600000</v>
          </cell>
          <cell r="L52">
            <v>0.53074743873102714</v>
          </cell>
          <cell r="M52">
            <v>0.19094428095197391</v>
          </cell>
        </row>
        <row r="53">
          <cell r="C53" t="str">
            <v>Year 4</v>
          </cell>
          <cell r="E53">
            <v>16453200000</v>
          </cell>
          <cell r="F53">
            <v>7433500000</v>
          </cell>
          <cell r="H53">
            <v>0</v>
          </cell>
          <cell r="I53">
            <v>2009700000</v>
          </cell>
          <cell r="L53">
            <v>0.54820338900639387</v>
          </cell>
          <cell r="M53">
            <v>0.20260496438382808</v>
          </cell>
        </row>
        <row r="54">
          <cell r="C54" t="str">
            <v>Year 1</v>
          </cell>
          <cell r="E54">
            <v>25364000000</v>
          </cell>
          <cell r="F54">
            <v>17074000000</v>
          </cell>
          <cell r="H54">
            <v>0</v>
          </cell>
          <cell r="I54">
            <v>3727000000</v>
          </cell>
          <cell r="L54">
            <v>0.32684119224097141</v>
          </cell>
          <cell r="M54">
            <v>0.17990064658571203</v>
          </cell>
        </row>
        <row r="55">
          <cell r="C55" t="str">
            <v>Year 2</v>
          </cell>
          <cell r="E55">
            <v>23939000000</v>
          </cell>
          <cell r="F55">
            <v>15341000000</v>
          </cell>
          <cell r="H55">
            <v>0</v>
          </cell>
          <cell r="I55">
            <v>3489000000</v>
          </cell>
          <cell r="L55">
            <v>0.35916287230043031</v>
          </cell>
          <cell r="M55">
            <v>0.21341743598312377</v>
          </cell>
        </row>
        <row r="56">
          <cell r="C56" t="str">
            <v>Year 3</v>
          </cell>
          <cell r="E56">
            <v>22728000000</v>
          </cell>
          <cell r="F56">
            <v>14373000000</v>
          </cell>
          <cell r="H56">
            <v>0</v>
          </cell>
          <cell r="I56">
            <v>3547000000</v>
          </cell>
          <cell r="L56">
            <v>0.36760823653643082</v>
          </cell>
          <cell r="M56">
            <v>0.21154523055262231</v>
          </cell>
        </row>
        <row r="57">
          <cell r="C57" t="str">
            <v>Year 4</v>
          </cell>
          <cell r="E57">
            <v>20872000000</v>
          </cell>
          <cell r="F57">
            <v>13049000000</v>
          </cell>
          <cell r="H57">
            <v>0</v>
          </cell>
          <cell r="I57">
            <v>3672000000</v>
          </cell>
          <cell r="L57">
            <v>0.3748083556918359</v>
          </cell>
          <cell r="M57">
            <v>0.19887888079724031</v>
          </cell>
        </row>
        <row r="58">
          <cell r="C58" t="str">
            <v>Year 1</v>
          </cell>
          <cell r="E58">
            <v>71214000000</v>
          </cell>
          <cell r="F58">
            <v>37745000000</v>
          </cell>
          <cell r="H58">
            <v>0</v>
          </cell>
          <cell r="I58">
            <v>0</v>
          </cell>
          <cell r="L58">
            <v>0.46997781335130728</v>
          </cell>
          <cell r="M58">
            <v>0.16819726458280676</v>
          </cell>
        </row>
        <row r="59">
          <cell r="C59" t="str">
            <v>Year 2</v>
          </cell>
          <cell r="E59">
            <v>68874000000</v>
          </cell>
          <cell r="F59">
            <v>34660000000</v>
          </cell>
          <cell r="H59">
            <v>0</v>
          </cell>
          <cell r="I59">
            <v>0</v>
          </cell>
          <cell r="L59">
            <v>0.49676220344397015</v>
          </cell>
          <cell r="M59">
            <v>0.17726573162586753</v>
          </cell>
        </row>
        <row r="60">
          <cell r="C60" t="str">
            <v>Year 3</v>
          </cell>
          <cell r="E60">
            <v>64406000000</v>
          </cell>
          <cell r="F60">
            <v>33611000000</v>
          </cell>
          <cell r="H60">
            <v>0</v>
          </cell>
          <cell r="I60">
            <v>0</v>
          </cell>
          <cell r="L60">
            <v>0.47813868273142257</v>
          </cell>
          <cell r="M60">
            <v>0.19103810204018259</v>
          </cell>
        </row>
        <row r="61">
          <cell r="C61" t="str">
            <v>Year 4</v>
          </cell>
          <cell r="E61">
            <v>58327000000</v>
          </cell>
          <cell r="F61">
            <v>36581000000</v>
          </cell>
          <cell r="H61">
            <v>0</v>
          </cell>
          <cell r="I61">
            <v>0</v>
          </cell>
          <cell r="L61">
            <v>0.37282905001114408</v>
          </cell>
          <cell r="M61">
            <v>9.1364205256570713E-2</v>
          </cell>
        </row>
        <row r="62">
          <cell r="C62" t="str">
            <v>Year 1</v>
          </cell>
          <cell r="E62">
            <v>958511000</v>
          </cell>
          <cell r="F62">
            <v>386355000</v>
          </cell>
          <cell r="H62">
            <v>0</v>
          </cell>
          <cell r="I62">
            <v>325173000</v>
          </cell>
          <cell r="L62">
            <v>0.59692168373654553</v>
          </cell>
          <cell r="M62">
            <v>0.19326956080837884</v>
          </cell>
        </row>
        <row r="63">
          <cell r="C63" t="str">
            <v>Year 2</v>
          </cell>
          <cell r="E63">
            <v>974053000</v>
          </cell>
          <cell r="F63">
            <v>380051000</v>
          </cell>
          <cell r="H63">
            <v>0</v>
          </cell>
          <cell r="I63">
            <v>291910000</v>
          </cell>
          <cell r="L63">
            <v>0.6098251327186508</v>
          </cell>
          <cell r="M63">
            <v>0.25565241316437609</v>
          </cell>
        </row>
        <row r="64">
          <cell r="C64" t="str">
            <v>Year 3</v>
          </cell>
          <cell r="E64">
            <v>984363000</v>
          </cell>
          <cell r="F64">
            <v>380964000</v>
          </cell>
          <cell r="H64">
            <v>0</v>
          </cell>
          <cell r="I64">
            <v>282608000</v>
          </cell>
          <cell r="L64">
            <v>0.61298423447447736</v>
          </cell>
          <cell r="M64">
            <v>0.2683664461179463</v>
          </cell>
        </row>
        <row r="65">
          <cell r="C65" t="str">
            <v>Year 4</v>
          </cell>
          <cell r="E65">
            <v>981310000</v>
          </cell>
          <cell r="F65">
            <v>365248000</v>
          </cell>
          <cell r="H65">
            <v>0</v>
          </cell>
          <cell r="I65">
            <v>306301000</v>
          </cell>
          <cell r="L65">
            <v>0.62779549785490829</v>
          </cell>
          <cell r="M65">
            <v>0.26109486298926943</v>
          </cell>
        </row>
        <row r="66">
          <cell r="C66" t="str">
            <v>Year 1</v>
          </cell>
          <cell r="E66">
            <v>9047657000</v>
          </cell>
          <cell r="F66">
            <v>6709936000</v>
          </cell>
          <cell r="H66">
            <v>0</v>
          </cell>
          <cell r="I66">
            <v>1470287000</v>
          </cell>
          <cell r="L66">
            <v>0.25837860564342796</v>
          </cell>
          <cell r="M66">
            <v>9.5873882044821113E-2</v>
          </cell>
        </row>
        <row r="67">
          <cell r="C67" t="str">
            <v>Year 2</v>
          </cell>
          <cell r="E67">
            <v>10381653000</v>
          </cell>
          <cell r="F67">
            <v>8093563000</v>
          </cell>
          <cell r="H67">
            <v>0</v>
          </cell>
          <cell r="I67">
            <v>1485558000</v>
          </cell>
          <cell r="L67">
            <v>0.22039746464267296</v>
          </cell>
          <cell r="M67">
            <v>7.7302911203061792E-2</v>
          </cell>
        </row>
        <row r="68">
          <cell r="C68" t="str">
            <v>Year 3</v>
          </cell>
          <cell r="E68">
            <v>10325494000</v>
          </cell>
          <cell r="F68">
            <v>8666624000</v>
          </cell>
          <cell r="H68">
            <v>0</v>
          </cell>
          <cell r="I68">
            <v>1402573000</v>
          </cell>
          <cell r="L68">
            <v>0.16065768862971597</v>
          </cell>
          <cell r="M68">
            <v>2.4821766396842609E-2</v>
          </cell>
        </row>
        <row r="69">
          <cell r="C69" t="str">
            <v>Year 4</v>
          </cell>
          <cell r="E69">
            <v>7531780000</v>
          </cell>
          <cell r="F69">
            <v>5251228000</v>
          </cell>
          <cell r="H69">
            <v>0</v>
          </cell>
          <cell r="I69">
            <v>1351314000</v>
          </cell>
          <cell r="L69">
            <v>0.30279057540183063</v>
          </cell>
          <cell r="M69">
            <v>0.12337561638815792</v>
          </cell>
        </row>
        <row r="70">
          <cell r="C70" t="str">
            <v>Year 1</v>
          </cell>
          <cell r="E70">
            <v>1373947000</v>
          </cell>
          <cell r="F70">
            <v>529900000</v>
          </cell>
          <cell r="H70">
            <v>74744000</v>
          </cell>
          <cell r="I70">
            <v>20962000</v>
          </cell>
          <cell r="L70">
            <v>0.61432282322389442</v>
          </cell>
          <cell r="M70">
            <v>0.2291886077119423</v>
          </cell>
        </row>
        <row r="71">
          <cell r="C71" t="str">
            <v>Year 2</v>
          </cell>
          <cell r="E71">
            <v>1577922000</v>
          </cell>
          <cell r="F71">
            <v>511087000</v>
          </cell>
          <cell r="H71">
            <v>93879000</v>
          </cell>
          <cell r="I71">
            <v>21547000</v>
          </cell>
          <cell r="L71">
            <v>0.67610122680335283</v>
          </cell>
          <cell r="M71">
            <v>0.26351809531776604</v>
          </cell>
        </row>
        <row r="72">
          <cell r="C72" t="str">
            <v>Year 3</v>
          </cell>
          <cell r="E72">
            <v>1963874000</v>
          </cell>
          <cell r="F72">
            <v>610943000</v>
          </cell>
          <cell r="H72">
            <v>125286000</v>
          </cell>
          <cell r="I72">
            <v>32057000</v>
          </cell>
          <cell r="L72">
            <v>0.68890926810986852</v>
          </cell>
          <cell r="M72">
            <v>0.24986735401558349</v>
          </cell>
        </row>
        <row r="73">
          <cell r="C73" t="str">
            <v>Year 4</v>
          </cell>
          <cell r="E73">
            <v>2197448000</v>
          </cell>
          <cell r="F73">
            <v>725620000</v>
          </cell>
          <cell r="H73">
            <v>148591000</v>
          </cell>
          <cell r="I73">
            <v>27067000</v>
          </cell>
          <cell r="L73">
            <v>0.66978968330536148</v>
          </cell>
          <cell r="M73">
            <v>0.21248147851507748</v>
          </cell>
        </row>
        <row r="74">
          <cell r="C74" t="str">
            <v>Year 1</v>
          </cell>
          <cell r="E74">
            <v>2519154000</v>
          </cell>
          <cell r="F74">
            <v>1620311000</v>
          </cell>
          <cell r="H74">
            <v>78919000</v>
          </cell>
          <cell r="I74">
            <v>0</v>
          </cell>
          <cell r="L74">
            <v>0.35680351419563872</v>
          </cell>
          <cell r="M74">
            <v>0.20303165268975221</v>
          </cell>
        </row>
        <row r="75">
          <cell r="C75" t="str">
            <v>Year 2</v>
          </cell>
          <cell r="E75">
            <v>2394270000</v>
          </cell>
          <cell r="F75">
            <v>1543799000</v>
          </cell>
          <cell r="H75">
            <v>82246000</v>
          </cell>
          <cell r="I75">
            <v>0</v>
          </cell>
          <cell r="L75">
            <v>0.35521098288831254</v>
          </cell>
          <cell r="M75">
            <v>0.25478997773851736</v>
          </cell>
        </row>
        <row r="76">
          <cell r="C76" t="str">
            <v>Year 3</v>
          </cell>
          <cell r="E76">
            <v>2445548000</v>
          </cell>
          <cell r="F76">
            <v>1674700000</v>
          </cell>
          <cell r="H76">
            <v>88310000</v>
          </cell>
          <cell r="I76">
            <v>0</v>
          </cell>
          <cell r="L76">
            <v>0.31520460853763654</v>
          </cell>
          <cell r="M76">
            <v>0.13387715146053156</v>
          </cell>
        </row>
        <row r="77">
          <cell r="C77" t="str">
            <v>Year 4</v>
          </cell>
          <cell r="E77">
            <v>3651335000</v>
          </cell>
          <cell r="F77">
            <v>2454463000</v>
          </cell>
          <cell r="H77">
            <v>102871000</v>
          </cell>
          <cell r="I77">
            <v>0</v>
          </cell>
          <cell r="L77">
            <v>0.32779024658104505</v>
          </cell>
          <cell r="M77">
            <v>0.15931898880820303</v>
          </cell>
        </row>
        <row r="78">
          <cell r="C78" t="str">
            <v>Year 1</v>
          </cell>
          <cell r="E78">
            <v>4657000000</v>
          </cell>
          <cell r="F78">
            <v>2319000000</v>
          </cell>
          <cell r="H78">
            <v>0</v>
          </cell>
          <cell r="I78">
            <v>264000000</v>
          </cell>
          <cell r="L78">
            <v>0.50203993987545625</v>
          </cell>
          <cell r="M78">
            <v>0.11423663302555292</v>
          </cell>
        </row>
        <row r="79">
          <cell r="C79" t="str">
            <v>Year 2</v>
          </cell>
          <cell r="E79">
            <v>5156000000</v>
          </cell>
          <cell r="F79">
            <v>2355000000</v>
          </cell>
          <cell r="H79">
            <v>0</v>
          </cell>
          <cell r="I79">
            <v>270000000</v>
          </cell>
          <cell r="L79">
            <v>0.54325058184639263</v>
          </cell>
          <cell r="M79">
            <v>0.16252909231962762</v>
          </cell>
        </row>
        <row r="80">
          <cell r="C80" t="str">
            <v>Year 3</v>
          </cell>
          <cell r="E80">
            <v>5368000000</v>
          </cell>
          <cell r="F80">
            <v>2325000000</v>
          </cell>
          <cell r="H80">
            <v>0</v>
          </cell>
          <cell r="I80">
            <v>294000000</v>
          </cell>
          <cell r="L80">
            <v>0.56687779433681074</v>
          </cell>
          <cell r="M80">
            <v>0.1736214605067064</v>
          </cell>
        </row>
        <row r="81">
          <cell r="C81" t="str">
            <v>Year 4</v>
          </cell>
          <cell r="E81">
            <v>5598000000</v>
          </cell>
          <cell r="F81">
            <v>1935000000</v>
          </cell>
          <cell r="H81">
            <v>0</v>
          </cell>
          <cell r="I81">
            <v>320000000</v>
          </cell>
          <cell r="L81">
            <v>0.65434083601286175</v>
          </cell>
          <cell r="M81">
            <v>0.2375848517327617</v>
          </cell>
        </row>
        <row r="82">
          <cell r="C82" t="str">
            <v>Year 1</v>
          </cell>
          <cell r="E82">
            <v>33315000000</v>
          </cell>
          <cell r="F82">
            <v>21618000000</v>
          </cell>
          <cell r="H82">
            <v>0</v>
          </cell>
          <cell r="I82">
            <v>8002000000</v>
          </cell>
          <cell r="L82">
            <v>0.35110310670868983</v>
          </cell>
          <cell r="M82">
            <v>0.11091100105057781</v>
          </cell>
        </row>
        <row r="83">
          <cell r="C83" t="str">
            <v>Year 2</v>
          </cell>
          <cell r="E83">
            <v>34507000000</v>
          </cell>
          <cell r="F83">
            <v>19828000000</v>
          </cell>
          <cell r="H83">
            <v>0</v>
          </cell>
          <cell r="I83">
            <v>8389000000</v>
          </cell>
          <cell r="L83">
            <v>0.42539194945952996</v>
          </cell>
          <cell r="M83">
            <v>0.1452458921378271</v>
          </cell>
        </row>
        <row r="84">
          <cell r="C84" t="str">
            <v>Year 3</v>
          </cell>
          <cell r="E84">
            <v>35239000000</v>
          </cell>
          <cell r="F84">
            <v>21193000000</v>
          </cell>
          <cell r="H84">
            <v>0</v>
          </cell>
          <cell r="I84">
            <v>8476000000</v>
          </cell>
          <cell r="L84">
            <v>0.3985924685717529</v>
          </cell>
          <cell r="M84">
            <v>0.13198444904792986</v>
          </cell>
        </row>
        <row r="85">
          <cell r="C85" t="str">
            <v>Year 4</v>
          </cell>
          <cell r="E85">
            <v>35653000000</v>
          </cell>
          <cell r="F85">
            <v>22837000000</v>
          </cell>
          <cell r="H85">
            <v>0</v>
          </cell>
          <cell r="I85">
            <v>8445000000</v>
          </cell>
          <cell r="L85">
            <v>0.35946484166830284</v>
          </cell>
          <cell r="M85">
            <v>0.10125375143746669</v>
          </cell>
        </row>
        <row r="86">
          <cell r="C86" t="str">
            <v>Year 1</v>
          </cell>
          <cell r="E86">
            <v>2069600000</v>
          </cell>
          <cell r="F86">
            <v>1208100000</v>
          </cell>
          <cell r="H86">
            <v>0</v>
          </cell>
          <cell r="I86">
            <v>0</v>
          </cell>
          <cell r="L86">
            <v>0.41626401236954003</v>
          </cell>
          <cell r="M86">
            <v>0.1828372632392733</v>
          </cell>
        </row>
        <row r="87">
          <cell r="C87" t="str">
            <v>Year 2</v>
          </cell>
          <cell r="E87">
            <v>2118300000</v>
          </cell>
          <cell r="F87">
            <v>1264600000</v>
          </cell>
          <cell r="H87">
            <v>0</v>
          </cell>
          <cell r="I87">
            <v>0</v>
          </cell>
          <cell r="L87">
            <v>0.40301184912429777</v>
          </cell>
          <cell r="M87">
            <v>0.15403861587121748</v>
          </cell>
        </row>
        <row r="88">
          <cell r="C88" t="str">
            <v>Year 3</v>
          </cell>
          <cell r="E88">
            <v>2068100000</v>
          </cell>
          <cell r="F88">
            <v>1199000000</v>
          </cell>
          <cell r="H88">
            <v>0</v>
          </cell>
          <cell r="I88">
            <v>0</v>
          </cell>
          <cell r="L88">
            <v>0.42024080073497416</v>
          </cell>
          <cell r="M88">
            <v>0.17339587060587011</v>
          </cell>
        </row>
        <row r="89">
          <cell r="C89" t="str">
            <v>Year 4</v>
          </cell>
          <cell r="E89">
            <v>2238000000</v>
          </cell>
          <cell r="F89">
            <v>1252700000</v>
          </cell>
          <cell r="H89">
            <v>0</v>
          </cell>
          <cell r="I89">
            <v>0</v>
          </cell>
          <cell r="L89">
            <v>0.4402591599642538</v>
          </cell>
          <cell r="M89">
            <v>0.19012511170688115</v>
          </cell>
        </row>
        <row r="90">
          <cell r="C90" t="str">
            <v>Year 1</v>
          </cell>
          <cell r="E90">
            <v>1551346000</v>
          </cell>
          <cell r="F90">
            <v>177556000</v>
          </cell>
          <cell r="H90">
            <v>317093000</v>
          </cell>
          <cell r="I90">
            <v>417000</v>
          </cell>
          <cell r="L90">
            <v>0.88554713132982588</v>
          </cell>
          <cell r="M90">
            <v>0.36262316723670929</v>
          </cell>
        </row>
        <row r="91">
          <cell r="C91" t="str">
            <v>Year 2</v>
          </cell>
          <cell r="E91">
            <v>2234000000</v>
          </cell>
          <cell r="F91">
            <v>174000000</v>
          </cell>
          <cell r="H91">
            <v>514000000</v>
          </cell>
          <cell r="I91">
            <v>0</v>
          </cell>
          <cell r="L91">
            <v>0.92211280214861235</v>
          </cell>
          <cell r="M91">
            <v>0.40107430617726053</v>
          </cell>
        </row>
        <row r="92">
          <cell r="C92" t="str">
            <v>Year 3</v>
          </cell>
          <cell r="E92">
            <v>2604000000</v>
          </cell>
          <cell r="F92">
            <v>233000000</v>
          </cell>
          <cell r="H92">
            <v>709000000</v>
          </cell>
          <cell r="I92">
            <v>117000000</v>
          </cell>
          <cell r="L92">
            <v>0.91052227342549918</v>
          </cell>
          <cell r="M92">
            <v>0.23732718894009217</v>
          </cell>
        </row>
        <row r="93">
          <cell r="C93" t="str">
            <v>Year 4</v>
          </cell>
          <cell r="E93">
            <v>3084000000</v>
          </cell>
          <cell r="F93">
            <v>258000000</v>
          </cell>
          <cell r="H93">
            <v>757000000</v>
          </cell>
          <cell r="I93">
            <v>322000000</v>
          </cell>
          <cell r="L93">
            <v>0.91634241245136183</v>
          </cell>
          <cell r="M93">
            <v>0.2454604409857328</v>
          </cell>
        </row>
        <row r="94">
          <cell r="C94" t="str">
            <v>Year 1</v>
          </cell>
          <cell r="E94">
            <v>7509000000</v>
          </cell>
          <cell r="F94">
            <v>4518000000</v>
          </cell>
          <cell r="H94">
            <v>1320000000</v>
          </cell>
          <cell r="I94">
            <v>0</v>
          </cell>
          <cell r="L94">
            <v>0.39832201358369956</v>
          </cell>
          <cell r="M94">
            <v>0.10294313490478094</v>
          </cell>
        </row>
        <row r="95">
          <cell r="C95" t="str">
            <v>Year 2</v>
          </cell>
          <cell r="E95">
            <v>9072000000</v>
          </cell>
          <cell r="F95">
            <v>5229000000</v>
          </cell>
          <cell r="H95">
            <v>1428000000</v>
          </cell>
          <cell r="I95">
            <v>0</v>
          </cell>
          <cell r="L95">
            <v>0.42361111111111116</v>
          </cell>
          <cell r="M95">
            <v>0.16754850088183421</v>
          </cell>
        </row>
        <row r="96">
          <cell r="C96" t="str">
            <v>Year 3</v>
          </cell>
          <cell r="E96">
            <v>9659000000</v>
          </cell>
          <cell r="F96">
            <v>5707000000</v>
          </cell>
          <cell r="H96">
            <v>1451000000</v>
          </cell>
          <cell r="I96">
            <v>0</v>
          </cell>
          <cell r="L96">
            <v>0.40915208613728127</v>
          </cell>
          <cell r="M96">
            <v>0.17527694378300032</v>
          </cell>
        </row>
        <row r="97">
          <cell r="C97" t="str">
            <v>Year 4</v>
          </cell>
          <cell r="E97">
            <v>10825000000</v>
          </cell>
          <cell r="F97">
            <v>6314000000</v>
          </cell>
          <cell r="H97">
            <v>1540000000</v>
          </cell>
          <cell r="I97">
            <v>0</v>
          </cell>
          <cell r="L97">
            <v>0.41672055427251731</v>
          </cell>
          <cell r="M97">
            <v>0.19879907621247114</v>
          </cell>
        </row>
        <row r="98">
          <cell r="C98" t="str">
            <v>Year 1</v>
          </cell>
          <cell r="E98">
            <v>3334213000</v>
          </cell>
          <cell r="F98">
            <v>2154132000</v>
          </cell>
          <cell r="H98">
            <v>0</v>
          </cell>
          <cell r="I98">
            <v>53677000</v>
          </cell>
          <cell r="L98">
            <v>0.35393089763611385</v>
          </cell>
          <cell r="M98">
            <v>0.22370256489312471</v>
          </cell>
        </row>
        <row r="99">
          <cell r="C99" t="str">
            <v>Year 2</v>
          </cell>
          <cell r="E99">
            <v>3594136000</v>
          </cell>
          <cell r="F99">
            <v>2323642000</v>
          </cell>
          <cell r="H99">
            <v>0</v>
          </cell>
          <cell r="I99">
            <v>57238000</v>
          </cell>
          <cell r="L99">
            <v>0.35349079723193555</v>
          </cell>
          <cell r="M99">
            <v>0.22678023313530707</v>
          </cell>
        </row>
        <row r="100">
          <cell r="C100" t="str">
            <v>Year 3</v>
          </cell>
          <cell r="E100">
            <v>4021964000</v>
          </cell>
          <cell r="F100">
            <v>2597017000</v>
          </cell>
          <cell r="H100">
            <v>0</v>
          </cell>
          <cell r="I100">
            <v>63724000</v>
          </cell>
          <cell r="L100">
            <v>0.35429133627252751</v>
          </cell>
          <cell r="M100">
            <v>0.22341970241404449</v>
          </cell>
        </row>
        <row r="101">
          <cell r="C101" t="str">
            <v>Year 4</v>
          </cell>
          <cell r="E101">
            <v>3974295000</v>
          </cell>
          <cell r="F101">
            <v>2549280000</v>
          </cell>
          <cell r="H101">
            <v>0</v>
          </cell>
          <cell r="I101">
            <v>68707000</v>
          </cell>
          <cell r="L101">
            <v>0.35855793291640403</v>
          </cell>
          <cell r="M101">
            <v>0.22839673451517817</v>
          </cell>
        </row>
        <row r="102">
          <cell r="C102" t="str">
            <v>Year 1</v>
          </cell>
          <cell r="E102">
            <v>18676000000</v>
          </cell>
          <cell r="F102">
            <v>3346000000</v>
          </cell>
          <cell r="H102">
            <v>4083000000</v>
          </cell>
          <cell r="I102">
            <v>0</v>
          </cell>
          <cell r="L102">
            <v>0.82083958020989511</v>
          </cell>
          <cell r="M102">
            <v>0.3141464981794817</v>
          </cell>
        </row>
        <row r="103">
          <cell r="C103" t="str">
            <v>Year 2</v>
          </cell>
          <cell r="E103">
            <v>20063000000</v>
          </cell>
          <cell r="F103">
            <v>4422000000</v>
          </cell>
          <cell r="H103">
            <v>4297000000</v>
          </cell>
          <cell r="I103">
            <v>0</v>
          </cell>
          <cell r="L103">
            <v>0.77959427802422376</v>
          </cell>
          <cell r="M103">
            <v>0.30857797936500025</v>
          </cell>
        </row>
        <row r="104">
          <cell r="C104" t="str">
            <v>Year 3</v>
          </cell>
          <cell r="E104">
            <v>21662000000</v>
          </cell>
          <cell r="F104">
            <v>4227000000</v>
          </cell>
          <cell r="H104">
            <v>4070000000</v>
          </cell>
          <cell r="I104">
            <v>0</v>
          </cell>
          <cell r="L104">
            <v>0.80486566337364973</v>
          </cell>
          <cell r="M104">
            <v>0.39100729387868155</v>
          </cell>
        </row>
        <row r="105">
          <cell r="C105" t="str">
            <v>Year 4</v>
          </cell>
          <cell r="E105">
            <v>22991000000</v>
          </cell>
          <cell r="F105">
            <v>4162000000</v>
          </cell>
          <cell r="H105">
            <v>3840000000</v>
          </cell>
          <cell r="I105">
            <v>0</v>
          </cell>
          <cell r="L105">
            <v>0.81897264146840065</v>
          </cell>
          <cell r="M105">
            <v>0.4259927797833935</v>
          </cell>
        </row>
        <row r="106">
          <cell r="C106" t="str">
            <v>Year 1</v>
          </cell>
          <cell r="E106">
            <v>10259000000</v>
          </cell>
          <cell r="F106">
            <v>1899000000</v>
          </cell>
          <cell r="H106">
            <v>0</v>
          </cell>
          <cell r="I106">
            <v>2877000000</v>
          </cell>
          <cell r="L106">
            <v>0.8148942392046008</v>
          </cell>
          <cell r="M106">
            <v>0.15167170289501899</v>
          </cell>
        </row>
        <row r="107">
          <cell r="C107" t="str">
            <v>Year 2</v>
          </cell>
          <cell r="E107">
            <v>11230000000</v>
          </cell>
          <cell r="F107">
            <v>1954000000</v>
          </cell>
          <cell r="H107">
            <v>0</v>
          </cell>
          <cell r="I107">
            <v>3132000000</v>
          </cell>
          <cell r="L107">
            <v>0.8260017809439002</v>
          </cell>
          <cell r="M107">
            <v>0.20320569902048086</v>
          </cell>
        </row>
        <row r="108">
          <cell r="C108" t="str">
            <v>Year 3</v>
          </cell>
          <cell r="E108">
            <v>12296000000</v>
          </cell>
          <cell r="F108">
            <v>1982000000</v>
          </cell>
          <cell r="H108">
            <v>0</v>
          </cell>
          <cell r="I108">
            <v>3603000000</v>
          </cell>
          <cell r="L108">
            <v>0.83880936890045543</v>
          </cell>
          <cell r="M108">
            <v>0.23609303838646714</v>
          </cell>
        </row>
        <row r="109">
          <cell r="C109" t="str">
            <v>Year 4</v>
          </cell>
          <cell r="E109">
            <v>12200000000</v>
          </cell>
          <cell r="F109">
            <v>2261000000</v>
          </cell>
          <cell r="H109">
            <v>0</v>
          </cell>
          <cell r="I109">
            <v>3630000000</v>
          </cell>
          <cell r="L109">
            <v>0.814672131147541</v>
          </cell>
          <cell r="M109">
            <v>0.20975409836065573</v>
          </cell>
        </row>
        <row r="110">
          <cell r="C110" t="str">
            <v>Year 1</v>
          </cell>
          <cell r="E110">
            <v>2875960000</v>
          </cell>
          <cell r="F110">
            <v>722479000</v>
          </cell>
          <cell r="H110">
            <v>0</v>
          </cell>
          <cell r="I110">
            <v>644276000</v>
          </cell>
          <cell r="L110">
            <v>0.74878683987259909</v>
          </cell>
          <cell r="M110">
            <v>0.38933747340018637</v>
          </cell>
        </row>
        <row r="111">
          <cell r="C111" t="str">
            <v>Year 2</v>
          </cell>
          <cell r="E111">
            <v>3361407000</v>
          </cell>
          <cell r="F111">
            <v>859873000</v>
          </cell>
          <cell r="H111">
            <v>0</v>
          </cell>
          <cell r="I111">
            <v>800145000</v>
          </cell>
          <cell r="L111">
            <v>0.74419253604219904</v>
          </cell>
          <cell r="M111">
            <v>0.36124902459000058</v>
          </cell>
        </row>
        <row r="112">
          <cell r="C112" t="str">
            <v>Year 3</v>
          </cell>
          <cell r="E112">
            <v>4100048000</v>
          </cell>
          <cell r="F112">
            <v>1094265000</v>
          </cell>
          <cell r="H112">
            <v>0</v>
          </cell>
          <cell r="I112">
            <v>1003802000</v>
          </cell>
          <cell r="L112">
            <v>0.73310922213593599</v>
          </cell>
          <cell r="M112">
            <v>0.36265965666743416</v>
          </cell>
        </row>
        <row r="113">
          <cell r="C113" t="str">
            <v>Year 4</v>
          </cell>
          <cell r="E113">
            <v>4771516000</v>
          </cell>
          <cell r="F113">
            <v>1308868000</v>
          </cell>
          <cell r="H113">
            <v>0</v>
          </cell>
          <cell r="I113">
            <v>1285328000</v>
          </cell>
          <cell r="L113">
            <v>0.72569137355926294</v>
          </cell>
          <cell r="M113">
            <v>0.33800347730155361</v>
          </cell>
        </row>
        <row r="114">
          <cell r="C114" t="str">
            <v>Year 1</v>
          </cell>
          <cell r="E114">
            <v>74452000000</v>
          </cell>
          <cell r="F114">
            <v>54181000000</v>
          </cell>
          <cell r="H114">
            <v>0</v>
          </cell>
          <cell r="I114">
            <v>0</v>
          </cell>
          <cell r="L114">
            <v>0.27226938161500025</v>
          </cell>
          <cell r="M114">
            <v>1.0006447106860796E-2</v>
          </cell>
        </row>
        <row r="115">
          <cell r="C115" t="str">
            <v>Year 2</v>
          </cell>
          <cell r="E115">
            <v>88988000000</v>
          </cell>
          <cell r="F115">
            <v>62752000000</v>
          </cell>
          <cell r="H115">
            <v>0</v>
          </cell>
          <cell r="I115">
            <v>0</v>
          </cell>
          <cell r="L115">
            <v>0.29482626871038786</v>
          </cell>
          <cell r="M115">
            <v>2.000269699285297E-3</v>
          </cell>
        </row>
        <row r="116">
          <cell r="C116" t="str">
            <v>Year 3</v>
          </cell>
          <cell r="E116">
            <v>107006000000</v>
          </cell>
          <cell r="F116">
            <v>71651000000</v>
          </cell>
          <cell r="H116">
            <v>0</v>
          </cell>
          <cell r="I116">
            <v>0</v>
          </cell>
          <cell r="L116">
            <v>0.33040203353083009</v>
          </cell>
          <cell r="M116">
            <v>2.0867988710913405E-2</v>
          </cell>
        </row>
        <row r="117">
          <cell r="C117" t="str">
            <v>Year 4</v>
          </cell>
          <cell r="E117">
            <v>135987000000</v>
          </cell>
          <cell r="F117">
            <v>88265000000</v>
          </cell>
          <cell r="H117">
            <v>0</v>
          </cell>
          <cell r="I117">
            <v>0</v>
          </cell>
          <cell r="L117">
            <v>0.35093060366064399</v>
          </cell>
          <cell r="M117">
            <v>3.0782354195621642E-2</v>
          </cell>
        </row>
        <row r="118">
          <cell r="C118" t="str">
            <v>Year 1</v>
          </cell>
          <cell r="E118">
            <v>17517600000</v>
          </cell>
          <cell r="F118">
            <v>14757700000</v>
          </cell>
          <cell r="H118">
            <v>0</v>
          </cell>
          <cell r="I118">
            <v>95300000</v>
          </cell>
          <cell r="L118">
            <v>0.15755012102114441</v>
          </cell>
          <cell r="M118">
            <v>4.2260355299812757E-2</v>
          </cell>
        </row>
        <row r="119">
          <cell r="C119" t="str">
            <v>Year 2</v>
          </cell>
          <cell r="E119">
            <v>19108800000</v>
          </cell>
          <cell r="F119">
            <v>16120100000</v>
          </cell>
          <cell r="H119">
            <v>0</v>
          </cell>
          <cell r="I119">
            <v>106900000</v>
          </cell>
          <cell r="L119">
            <v>0.15640437913422089</v>
          </cell>
          <cell r="M119">
            <v>4.2954031650339113E-2</v>
          </cell>
        </row>
        <row r="120">
          <cell r="C120" t="str">
            <v>Year 3</v>
          </cell>
          <cell r="E120">
            <v>20862000000</v>
          </cell>
          <cell r="F120">
            <v>17600500000</v>
          </cell>
          <cell r="H120">
            <v>0</v>
          </cell>
          <cell r="I120">
            <v>127400000</v>
          </cell>
          <cell r="L120">
            <v>0.15633688045249738</v>
          </cell>
          <cell r="M120">
            <v>4.2589396989742116E-2</v>
          </cell>
        </row>
        <row r="121">
          <cell r="C121" t="str">
            <v>Year 4</v>
          </cell>
          <cell r="E121">
            <v>21609000000</v>
          </cell>
          <cell r="F121">
            <v>18295800000</v>
          </cell>
          <cell r="H121">
            <v>0</v>
          </cell>
          <cell r="I121">
            <v>143400000</v>
          </cell>
          <cell r="L121">
            <v>0.15332500347077604</v>
          </cell>
          <cell r="M121">
            <v>4.1163404137165072E-2</v>
          </cell>
        </row>
        <row r="122">
          <cell r="C122" t="str">
            <v>Year 1</v>
          </cell>
          <cell r="E122">
            <v>61497200000</v>
          </cell>
          <cell r="F122">
            <v>48213600000</v>
          </cell>
          <cell r="H122">
            <v>0</v>
          </cell>
          <cell r="I122">
            <v>233000000</v>
          </cell>
          <cell r="L122">
            <v>0.21600333023292118</v>
          </cell>
          <cell r="M122">
            <v>7.1061771918071073E-2</v>
          </cell>
        </row>
        <row r="123">
          <cell r="C123" t="str">
            <v>Year 2</v>
          </cell>
          <cell r="E123">
            <v>71023500000</v>
          </cell>
          <cell r="F123">
            <v>56237100000</v>
          </cell>
          <cell r="H123">
            <v>0</v>
          </cell>
          <cell r="I123">
            <v>245300000</v>
          </cell>
          <cell r="L123">
            <v>0.20819024689011378</v>
          </cell>
          <cell r="M123">
            <v>6.4601153139453846E-2</v>
          </cell>
        </row>
        <row r="124">
          <cell r="C124" t="str">
            <v>Year 3</v>
          </cell>
          <cell r="E124">
            <v>73874100000</v>
          </cell>
          <cell r="F124">
            <v>56854900000</v>
          </cell>
          <cell r="H124">
            <v>0</v>
          </cell>
          <cell r="I124">
            <v>220900000</v>
          </cell>
          <cell r="L124">
            <v>0.23038114846746016</v>
          </cell>
          <cell r="M124">
            <v>6.8358193196262296E-2</v>
          </cell>
        </row>
        <row r="125">
          <cell r="C125" t="str">
            <v>Year 4</v>
          </cell>
          <cell r="E125">
            <v>79156500000</v>
          </cell>
          <cell r="F125">
            <v>61116900000</v>
          </cell>
          <cell r="H125">
            <v>0</v>
          </cell>
          <cell r="I125">
            <v>230100000</v>
          </cell>
          <cell r="L125">
            <v>0.22789789846696107</v>
          </cell>
          <cell r="M125">
            <v>6.6636346983507358E-2</v>
          </cell>
        </row>
        <row r="126">
          <cell r="C126" t="str">
            <v>Year 1</v>
          </cell>
          <cell r="E126">
            <v>16428000000</v>
          </cell>
          <cell r="F126">
            <v>3079000000</v>
          </cell>
          <cell r="H126">
            <v>0</v>
          </cell>
          <cell r="I126">
            <v>6881000000</v>
          </cell>
          <cell r="L126">
            <v>0.81257608960311667</v>
          </cell>
          <cell r="M126">
            <v>0.31257608960311661</v>
          </cell>
        </row>
        <row r="127">
          <cell r="C127" t="str">
            <v>Year 2</v>
          </cell>
          <cell r="E127">
            <v>14771000000</v>
          </cell>
          <cell r="F127">
            <v>2938000000</v>
          </cell>
          <cell r="H127">
            <v>0</v>
          </cell>
          <cell r="I127">
            <v>5866000000</v>
          </cell>
          <cell r="L127">
            <v>0.80109674361925398</v>
          </cell>
          <cell r="M127">
            <v>0.31690474578566108</v>
          </cell>
        </row>
        <row r="128">
          <cell r="C128" t="str">
            <v>Year 3</v>
          </cell>
          <cell r="E128">
            <v>12691000000</v>
          </cell>
          <cell r="F128">
            <v>2511000000</v>
          </cell>
          <cell r="H128">
            <v>0</v>
          </cell>
          <cell r="I128">
            <v>9720000000</v>
          </cell>
          <cell r="L128">
            <v>0.80214325112284302</v>
          </cell>
          <cell r="M128">
            <v>-5.0035458198723508E-2</v>
          </cell>
        </row>
        <row r="129">
          <cell r="C129" t="str">
            <v>Year 4</v>
          </cell>
          <cell r="E129">
            <v>6383000000</v>
          </cell>
          <cell r="F129">
            <v>2065000000</v>
          </cell>
          <cell r="H129">
            <v>0</v>
          </cell>
          <cell r="I129">
            <v>29372000000</v>
          </cell>
          <cell r="L129">
            <v>0.67648441171862761</v>
          </cell>
          <cell r="M129">
            <v>-4.0490365032116555</v>
          </cell>
        </row>
        <row r="130">
          <cell r="C130" t="str">
            <v>Year 1</v>
          </cell>
          <cell r="E130">
            <v>14581000000</v>
          </cell>
          <cell r="F130">
            <v>2942000000</v>
          </cell>
          <cell r="H130">
            <v>0</v>
          </cell>
          <cell r="I130">
            <v>3927000000</v>
          </cell>
          <cell r="L130">
            <v>0.79823057403470266</v>
          </cell>
          <cell r="M130">
            <v>0.37418558397915097</v>
          </cell>
        </row>
        <row r="131">
          <cell r="C131" t="str">
            <v>Year 2</v>
          </cell>
          <cell r="E131">
            <v>18470000000</v>
          </cell>
          <cell r="F131">
            <v>3317000000</v>
          </cell>
          <cell r="H131">
            <v>0</v>
          </cell>
          <cell r="I131">
            <v>4550000000</v>
          </cell>
          <cell r="L131">
            <v>0.8204114780725501</v>
          </cell>
          <cell r="M131">
            <v>0.42652950730914996</v>
          </cell>
        </row>
        <row r="132">
          <cell r="C132" t="str">
            <v>Year 3</v>
          </cell>
          <cell r="E132">
            <v>8698000000</v>
          </cell>
          <cell r="F132">
            <v>3185000000</v>
          </cell>
          <cell r="H132">
            <v>0</v>
          </cell>
          <cell r="I132">
            <v>4603000000</v>
          </cell>
          <cell r="L132">
            <v>0.63382386755575992</v>
          </cell>
          <cell r="M132">
            <v>-0.1253161646355484</v>
          </cell>
        </row>
        <row r="133">
          <cell r="C133" t="str">
            <v>Year 4</v>
          </cell>
          <cell r="E133">
            <v>7869000000</v>
          </cell>
          <cell r="F133">
            <v>2900000000</v>
          </cell>
          <cell r="H133">
            <v>0</v>
          </cell>
          <cell r="I133">
            <v>4301000000</v>
          </cell>
          <cell r="L133">
            <v>0.6314652433600203</v>
          </cell>
          <cell r="M133">
            <v>-0.18121743550641758</v>
          </cell>
        </row>
        <row r="134">
          <cell r="C134" t="str">
            <v>Year 1</v>
          </cell>
          <cell r="E134">
            <v>10180400000</v>
          </cell>
          <cell r="F134">
            <v>7472100000</v>
          </cell>
          <cell r="H134">
            <v>133700000</v>
          </cell>
          <cell r="I134">
            <v>0</v>
          </cell>
          <cell r="L134">
            <v>0.26603080429059767</v>
          </cell>
          <cell r="M134">
            <v>0.152842717378492</v>
          </cell>
        </row>
        <row r="135">
          <cell r="C135" t="str">
            <v>Year 2</v>
          </cell>
          <cell r="E135">
            <v>10439000000</v>
          </cell>
          <cell r="F135">
            <v>7629900000</v>
          </cell>
          <cell r="H135">
            <v>139800000</v>
          </cell>
          <cell r="I135">
            <v>0</v>
          </cell>
          <cell r="L135">
            <v>0.26909665676788963</v>
          </cell>
          <cell r="M135">
            <v>0.15920107289970303</v>
          </cell>
        </row>
        <row r="136">
          <cell r="C136" t="str">
            <v>Year 3</v>
          </cell>
          <cell r="E136">
            <v>9894900000</v>
          </cell>
          <cell r="F136">
            <v>6939000000</v>
          </cell>
          <cell r="H136">
            <v>137100000</v>
          </cell>
          <cell r="I136">
            <v>0</v>
          </cell>
          <cell r="L136">
            <v>0.29872964860685813</v>
          </cell>
          <cell r="M136">
            <v>0.19439307117808163</v>
          </cell>
        </row>
        <row r="137">
          <cell r="C137" t="str">
            <v>Year 4</v>
          </cell>
          <cell r="E137">
            <v>9524400000</v>
          </cell>
          <cell r="F137">
            <v>6402700000</v>
          </cell>
          <cell r="H137">
            <v>132000000</v>
          </cell>
          <cell r="I137">
            <v>0</v>
          </cell>
          <cell r="L137">
            <v>0.32775817899290249</v>
          </cell>
          <cell r="M137">
            <v>0.23015623031372054</v>
          </cell>
        </row>
        <row r="138">
          <cell r="C138" t="str">
            <v>Year 1</v>
          </cell>
          <cell r="E138">
            <v>4292100000</v>
          </cell>
          <cell r="F138">
            <v>2948900000</v>
          </cell>
          <cell r="H138">
            <v>0</v>
          </cell>
          <cell r="I138">
            <v>0</v>
          </cell>
          <cell r="L138">
            <v>0.31294704224039516</v>
          </cell>
          <cell r="M138">
            <v>0.19344842850818947</v>
          </cell>
        </row>
        <row r="139">
          <cell r="C139" t="str">
            <v>Year 2</v>
          </cell>
          <cell r="E139">
            <v>4614700000</v>
          </cell>
          <cell r="F139">
            <v>3163900000</v>
          </cell>
          <cell r="H139">
            <v>0</v>
          </cell>
          <cell r="I139">
            <v>0</v>
          </cell>
          <cell r="L139">
            <v>0.31438663401737921</v>
          </cell>
          <cell r="M139">
            <v>0.19563568596008407</v>
          </cell>
        </row>
        <row r="140">
          <cell r="C140" t="str">
            <v>Year 3</v>
          </cell>
          <cell r="E140">
            <v>5345500000</v>
          </cell>
          <cell r="F140">
            <v>3651700000</v>
          </cell>
          <cell r="H140">
            <v>0</v>
          </cell>
          <cell r="I140">
            <v>0</v>
          </cell>
          <cell r="L140">
            <v>0.31686465251145823</v>
          </cell>
          <cell r="M140">
            <v>0.19618370592086801</v>
          </cell>
        </row>
        <row r="141">
          <cell r="C141" t="str">
            <v>Year 4</v>
          </cell>
          <cell r="E141">
            <v>5568700000</v>
          </cell>
          <cell r="F141">
            <v>3789200000</v>
          </cell>
          <cell r="H141">
            <v>0</v>
          </cell>
          <cell r="I141">
            <v>0</v>
          </cell>
          <cell r="L141">
            <v>0.31955393538886989</v>
          </cell>
          <cell r="M141">
            <v>0.19940021908165281</v>
          </cell>
        </row>
        <row r="142">
          <cell r="C142" t="str">
            <v>Year 1</v>
          </cell>
          <cell r="E142">
            <v>23700000000</v>
          </cell>
          <cell r="F142">
            <v>20401000000</v>
          </cell>
          <cell r="H142">
            <v>197000000</v>
          </cell>
          <cell r="I142">
            <v>1460000000</v>
          </cell>
          <cell r="L142">
            <v>0.13919831223628687</v>
          </cell>
          <cell r="M142">
            <v>2.7215189873417721E-2</v>
          </cell>
        </row>
        <row r="143">
          <cell r="C143" t="str">
            <v>Year 2</v>
          </cell>
          <cell r="E143">
            <v>23032000000</v>
          </cell>
          <cell r="F143">
            <v>19286000000</v>
          </cell>
          <cell r="H143">
            <v>192000000</v>
          </cell>
          <cell r="I143">
            <v>1421000000</v>
          </cell>
          <cell r="L143">
            <v>0.16264327891629038</v>
          </cell>
          <cell r="M143">
            <v>4.8845085098992706E-2</v>
          </cell>
        </row>
        <row r="144">
          <cell r="C144" t="str">
            <v>Year 3</v>
          </cell>
          <cell r="E144">
            <v>23906000000</v>
          </cell>
          <cell r="F144">
            <v>19137000000</v>
          </cell>
          <cell r="H144">
            <v>218000000</v>
          </cell>
          <cell r="I144">
            <v>1371000000</v>
          </cell>
          <cell r="L144">
            <v>0.1994896678658078</v>
          </cell>
          <cell r="M144">
            <v>9.1399648623776461E-2</v>
          </cell>
        </row>
        <row r="145">
          <cell r="C145" t="str">
            <v>Year 4</v>
          </cell>
          <cell r="E145">
            <v>22534000000</v>
          </cell>
          <cell r="F145">
            <v>18069000000</v>
          </cell>
          <cell r="H145">
            <v>238000000</v>
          </cell>
          <cell r="I145">
            <v>1280000000</v>
          </cell>
          <cell r="L145">
            <v>0.19814502529510958</v>
          </cell>
          <cell r="M145">
            <v>8.7334694239815394E-2</v>
          </cell>
        </row>
        <row r="146">
          <cell r="C146" t="str">
            <v>Year 1</v>
          </cell>
          <cell r="E146">
            <v>4856000000</v>
          </cell>
          <cell r="F146">
            <v>1662000000</v>
          </cell>
          <cell r="H146">
            <v>604000000</v>
          </cell>
          <cell r="I146">
            <v>0</v>
          </cell>
          <cell r="L146">
            <v>0.65774299835255357</v>
          </cell>
          <cell r="M146">
            <v>0.29880560131795719</v>
          </cell>
        </row>
        <row r="147">
          <cell r="C147" t="str">
            <v>Year 2</v>
          </cell>
          <cell r="E147">
            <v>4583000000</v>
          </cell>
          <cell r="F147">
            <v>1531000000</v>
          </cell>
          <cell r="H147">
            <v>584000000</v>
          </cell>
          <cell r="I147">
            <v>0</v>
          </cell>
          <cell r="L147">
            <v>0.66593934104298502</v>
          </cell>
          <cell r="M147">
            <v>0.29936722670739691</v>
          </cell>
        </row>
        <row r="148">
          <cell r="C148" t="str">
            <v>Year 3</v>
          </cell>
          <cell r="E148">
            <v>4408000000</v>
          </cell>
          <cell r="F148">
            <v>1525000000</v>
          </cell>
          <cell r="H148">
            <v>571000000</v>
          </cell>
          <cell r="I148">
            <v>0</v>
          </cell>
          <cell r="L148">
            <v>0.65403811252268595</v>
          </cell>
          <cell r="M148">
            <v>0.26837568058076228</v>
          </cell>
        </row>
        <row r="149">
          <cell r="C149" t="str">
            <v>Year 4</v>
          </cell>
          <cell r="E149">
            <v>4664000000</v>
          </cell>
          <cell r="F149">
            <v>1585000000</v>
          </cell>
          <cell r="H149">
            <v>646000000</v>
          </cell>
          <cell r="I149">
            <v>0</v>
          </cell>
          <cell r="L149">
            <v>0.66016295025728988</v>
          </cell>
          <cell r="M149">
            <v>0.28280445969125212</v>
          </cell>
        </row>
        <row r="150">
          <cell r="C150" t="str">
            <v>Year 1</v>
          </cell>
          <cell r="E150">
            <v>6824000000</v>
          </cell>
          <cell r="F150">
            <v>3271000000</v>
          </cell>
          <cell r="H150">
            <v>1049000000</v>
          </cell>
          <cell r="I150">
            <v>249000000</v>
          </cell>
          <cell r="L150">
            <v>0.52066236811254396</v>
          </cell>
          <cell r="M150">
            <v>0.25923212192262601</v>
          </cell>
        </row>
        <row r="151">
          <cell r="C151" t="str">
            <v>Year 2</v>
          </cell>
          <cell r="E151">
            <v>13240000000</v>
          </cell>
          <cell r="F151">
            <v>7300000000</v>
          </cell>
          <cell r="H151">
            <v>2674000000</v>
          </cell>
          <cell r="I151">
            <v>1873000000</v>
          </cell>
          <cell r="L151">
            <v>0.44864048338368578</v>
          </cell>
          <cell r="M151">
            <v>4.4335347432024171E-2</v>
          </cell>
        </row>
        <row r="152">
          <cell r="C152" t="str">
            <v>Year 1</v>
          </cell>
          <cell r="E152">
            <v>5863500000</v>
          </cell>
          <cell r="F152">
            <v>4335300000</v>
          </cell>
          <cell r="H152">
            <v>0</v>
          </cell>
          <cell r="I152">
            <v>0</v>
          </cell>
          <cell r="L152">
            <v>0.26062931696085956</v>
          </cell>
          <cell r="M152">
            <v>6.4688326085102749E-2</v>
          </cell>
        </row>
        <row r="153">
          <cell r="C153" t="str">
            <v>Year 2</v>
          </cell>
          <cell r="E153">
            <v>6140000000</v>
          </cell>
          <cell r="F153">
            <v>4502300000</v>
          </cell>
          <cell r="H153">
            <v>0</v>
          </cell>
          <cell r="I153">
            <v>0</v>
          </cell>
          <cell r="L153">
            <v>0.26672638436482088</v>
          </cell>
          <cell r="M153">
            <v>7.5488599348534205E-2</v>
          </cell>
        </row>
        <row r="154">
          <cell r="C154" t="str">
            <v>Year 3</v>
          </cell>
          <cell r="E154">
            <v>6330300000</v>
          </cell>
          <cell r="F154">
            <v>4679100000</v>
          </cell>
          <cell r="H154">
            <v>0</v>
          </cell>
          <cell r="I154">
            <v>0</v>
          </cell>
          <cell r="L154">
            <v>0.26084071844936263</v>
          </cell>
          <cell r="M154">
            <v>7.7768826121984741E-2</v>
          </cell>
        </row>
        <row r="155">
          <cell r="C155" t="str">
            <v>Year 4</v>
          </cell>
          <cell r="E155">
            <v>5966900000</v>
          </cell>
          <cell r="F155">
            <v>4321100000</v>
          </cell>
          <cell r="H155">
            <v>0</v>
          </cell>
          <cell r="I155">
            <v>0</v>
          </cell>
          <cell r="L155">
            <v>0.27582161591446142</v>
          </cell>
          <cell r="M155">
            <v>9.0113794432619951E-2</v>
          </cell>
        </row>
        <row r="156">
          <cell r="C156" t="str">
            <v>Year 1</v>
          </cell>
          <cell r="E156">
            <v>2853926000</v>
          </cell>
          <cell r="F156">
            <v>1329500000</v>
          </cell>
          <cell r="H156">
            <v>0</v>
          </cell>
          <cell r="I156">
            <v>380402000</v>
          </cell>
          <cell r="L156">
            <v>0.53415050004800402</v>
          </cell>
          <cell r="M156">
            <v>0.32350733691062766</v>
          </cell>
        </row>
        <row r="157">
          <cell r="C157" t="str">
            <v>Year 2</v>
          </cell>
          <cell r="E157">
            <v>2879000000</v>
          </cell>
          <cell r="F157">
            <v>1289000000</v>
          </cell>
          <cell r="H157">
            <v>0</v>
          </cell>
          <cell r="I157">
            <v>407000000</v>
          </cell>
          <cell r="L157">
            <v>0.55227509551927745</v>
          </cell>
          <cell r="M157">
            <v>0.32962834317471346</v>
          </cell>
        </row>
        <row r="158">
          <cell r="C158" t="str">
            <v>Year 3</v>
          </cell>
          <cell r="E158">
            <v>3011000000</v>
          </cell>
          <cell r="F158">
            <v>1350000000</v>
          </cell>
          <cell r="H158">
            <v>0</v>
          </cell>
          <cell r="I158">
            <v>424000000</v>
          </cell>
          <cell r="L158">
            <v>0.55164397210229166</v>
          </cell>
          <cell r="M158">
            <v>0.33244769179674527</v>
          </cell>
        </row>
        <row r="159">
          <cell r="C159" t="str">
            <v>Year 4</v>
          </cell>
          <cell r="E159">
            <v>3159000000</v>
          </cell>
          <cell r="F159">
            <v>1404000000</v>
          </cell>
          <cell r="H159">
            <v>0</v>
          </cell>
          <cell r="I159">
            <v>440000000</v>
          </cell>
          <cell r="L159">
            <v>0.55555555555555558</v>
          </cell>
          <cell r="M159">
            <v>0.33934789490345046</v>
          </cell>
        </row>
        <row r="160">
          <cell r="C160" t="str">
            <v>Year 1</v>
          </cell>
          <cell r="E160">
            <v>33781000000</v>
          </cell>
          <cell r="F160">
            <v>480000000</v>
          </cell>
          <cell r="H160">
            <v>0</v>
          </cell>
          <cell r="I160">
            <v>1712000000</v>
          </cell>
          <cell r="L160">
            <v>0.98579082916432315</v>
          </cell>
          <cell r="M160">
            <v>0.24265119445842337</v>
          </cell>
        </row>
        <row r="161">
          <cell r="C161" t="str">
            <v>Year 2</v>
          </cell>
          <cell r="E161">
            <v>34828000000</v>
          </cell>
          <cell r="F161">
            <v>442000000</v>
          </cell>
          <cell r="H161">
            <v>0</v>
          </cell>
          <cell r="I161">
            <v>1832000000</v>
          </cell>
          <cell r="L161">
            <v>0.98730906167451471</v>
          </cell>
          <cell r="M161">
            <v>0.27001263351326521</v>
          </cell>
        </row>
        <row r="162">
          <cell r="C162" t="str">
            <v>Year 3</v>
          </cell>
          <cell r="E162">
            <v>35895000000</v>
          </cell>
          <cell r="F162">
            <v>373000000</v>
          </cell>
          <cell r="H162">
            <v>0</v>
          </cell>
          <cell r="I162">
            <v>2044000000</v>
          </cell>
          <cell r="L162">
            <v>0.98960858058225376</v>
          </cell>
          <cell r="M162">
            <v>0.28764451873519986</v>
          </cell>
        </row>
        <row r="163">
          <cell r="C163" t="str">
            <v>Year 4</v>
          </cell>
          <cell r="E163">
            <v>34441000000</v>
          </cell>
          <cell r="F163">
            <v>475000000</v>
          </cell>
          <cell r="H163">
            <v>0</v>
          </cell>
          <cell r="I163">
            <v>1988000000</v>
          </cell>
          <cell r="L163">
            <v>0.98620829824917977</v>
          </cell>
          <cell r="M163">
            <v>0.26381347812200573</v>
          </cell>
        </row>
        <row r="164">
          <cell r="C164" t="str">
            <v>Year 1</v>
          </cell>
          <cell r="E164">
            <v>2089100000</v>
          </cell>
          <cell r="F164">
            <v>1251500000</v>
          </cell>
          <cell r="H164">
            <v>0</v>
          </cell>
          <cell r="I164">
            <v>0</v>
          </cell>
          <cell r="L164">
            <v>0.40093820305394667</v>
          </cell>
          <cell r="M164">
            <v>0.11009525633047725</v>
          </cell>
        </row>
        <row r="165">
          <cell r="C165" t="str">
            <v>Year 2</v>
          </cell>
          <cell r="E165">
            <v>2393500000</v>
          </cell>
          <cell r="F165">
            <v>1414300000</v>
          </cell>
          <cell r="H165">
            <v>0</v>
          </cell>
          <cell r="I165">
            <v>0</v>
          </cell>
          <cell r="L165">
            <v>0.4091080008355964</v>
          </cell>
          <cell r="M165">
            <v>0.12487988301650303</v>
          </cell>
        </row>
        <row r="166">
          <cell r="C166" t="str">
            <v>Year 3</v>
          </cell>
          <cell r="E166">
            <v>2706700000</v>
          </cell>
          <cell r="F166">
            <v>1561100000</v>
          </cell>
          <cell r="H166">
            <v>0</v>
          </cell>
          <cell r="I166">
            <v>0</v>
          </cell>
          <cell r="L166">
            <v>0.42324601913769533</v>
          </cell>
          <cell r="M166">
            <v>0.14360660582997747</v>
          </cell>
        </row>
        <row r="167">
          <cell r="C167" t="str">
            <v>Year 4</v>
          </cell>
          <cell r="E167">
            <v>3291300000</v>
          </cell>
          <cell r="F167">
            <v>1855100000</v>
          </cell>
          <cell r="H167">
            <v>0</v>
          </cell>
          <cell r="I167">
            <v>0</v>
          </cell>
          <cell r="L167">
            <v>0.43636253152249871</v>
          </cell>
          <cell r="M167">
            <v>0.14893810956157141</v>
          </cell>
        </row>
        <row r="168">
          <cell r="C168" t="str">
            <v>Year 1</v>
          </cell>
          <cell r="E168">
            <v>9147530000</v>
          </cell>
          <cell r="F168">
            <v>4406595000</v>
          </cell>
          <cell r="H168">
            <v>0</v>
          </cell>
          <cell r="I168">
            <v>0</v>
          </cell>
          <cell r="L168">
            <v>0.51827487857377896</v>
          </cell>
          <cell r="M168">
            <v>0.19383352664599077</v>
          </cell>
        </row>
        <row r="169">
          <cell r="C169" t="str">
            <v>Year 2</v>
          </cell>
          <cell r="E169">
            <v>9475313000</v>
          </cell>
          <cell r="F169">
            <v>4540406000</v>
          </cell>
          <cell r="H169">
            <v>0</v>
          </cell>
          <cell r="I169">
            <v>0</v>
          </cell>
          <cell r="L169">
            <v>0.52081730703777285</v>
          </cell>
          <cell r="M169">
            <v>0.19315699650238466</v>
          </cell>
        </row>
        <row r="170">
          <cell r="C170" t="str">
            <v>Year 3</v>
          </cell>
          <cell r="E170">
            <v>10187340000</v>
          </cell>
          <cell r="F170">
            <v>4860309000</v>
          </cell>
          <cell r="H170">
            <v>0</v>
          </cell>
          <cell r="I170">
            <v>0</v>
          </cell>
          <cell r="L170">
            <v>0.52290696099276168</v>
          </cell>
          <cell r="M170">
            <v>0.19171353856845849</v>
          </cell>
        </row>
        <row r="171">
          <cell r="C171" t="str">
            <v>Year 4</v>
          </cell>
          <cell r="E171">
            <v>10635676000</v>
          </cell>
          <cell r="F171">
            <v>5026940000</v>
          </cell>
          <cell r="H171">
            <v>0</v>
          </cell>
          <cell r="I171">
            <v>0</v>
          </cell>
          <cell r="L171">
            <v>0.5273511528557282</v>
          </cell>
          <cell r="M171">
            <v>0.19372487465770863</v>
          </cell>
        </row>
        <row r="172">
          <cell r="C172" t="str">
            <v>Year 1</v>
          </cell>
          <cell r="E172">
            <v>86623000000</v>
          </cell>
          <cell r="F172">
            <v>73268000000</v>
          </cell>
          <cell r="H172">
            <v>3071000000</v>
          </cell>
          <cell r="I172">
            <v>0</v>
          </cell>
          <cell r="L172">
            <v>0.15417383373930715</v>
          </cell>
          <cell r="M172">
            <v>7.5522667190007275E-2</v>
          </cell>
        </row>
        <row r="173">
          <cell r="C173" t="str">
            <v>Year 2</v>
          </cell>
          <cell r="E173">
            <v>90762000000</v>
          </cell>
          <cell r="F173">
            <v>76752000000</v>
          </cell>
          <cell r="H173">
            <v>3047000000</v>
          </cell>
          <cell r="I173">
            <v>0</v>
          </cell>
          <cell r="L173">
            <v>0.15435975408210489</v>
          </cell>
          <cell r="M173">
            <v>8.2446398272404756E-2</v>
          </cell>
        </row>
        <row r="174">
          <cell r="C174" t="str">
            <v>Year 3</v>
          </cell>
          <cell r="E174">
            <v>96114000000</v>
          </cell>
          <cell r="F174">
            <v>82088000000</v>
          </cell>
          <cell r="H174">
            <v>3331000000</v>
          </cell>
          <cell r="I174">
            <v>0</v>
          </cell>
          <cell r="L174">
            <v>0.14593087375408365</v>
          </cell>
          <cell r="M174">
            <v>7.7449695153671685E-2</v>
          </cell>
        </row>
        <row r="175">
          <cell r="C175" t="str">
            <v>Year 4</v>
          </cell>
          <cell r="E175">
            <v>94571000000</v>
          </cell>
          <cell r="F175">
            <v>80790000000</v>
          </cell>
          <cell r="H175">
            <v>4627000000</v>
          </cell>
          <cell r="I175">
            <v>0</v>
          </cell>
          <cell r="L175">
            <v>0.14572120417464129</v>
          </cell>
          <cell r="M175">
            <v>6.1763119772446098E-2</v>
          </cell>
        </row>
        <row r="176">
          <cell r="C176" t="str">
            <v>Year 1</v>
          </cell>
          <cell r="E176">
            <v>100078000000</v>
          </cell>
          <cell r="F176">
            <v>3753000000</v>
          </cell>
          <cell r="H176">
            <v>0</v>
          </cell>
          <cell r="I176">
            <v>9433000000</v>
          </cell>
          <cell r="L176">
            <v>0.962499250584544</v>
          </cell>
          <cell r="M176">
            <v>0.16050480625112412</v>
          </cell>
        </row>
        <row r="177">
          <cell r="C177" t="str">
            <v>Year 2</v>
          </cell>
          <cell r="E177">
            <v>101697000000</v>
          </cell>
          <cell r="F177">
            <v>3034000000</v>
          </cell>
          <cell r="H177">
            <v>0</v>
          </cell>
          <cell r="I177">
            <v>4642000000</v>
          </cell>
          <cell r="L177">
            <v>0.97016627825796242</v>
          </cell>
          <cell r="M177">
            <v>0.25460928050974957</v>
          </cell>
        </row>
        <row r="178">
          <cell r="C178" t="str">
            <v>Year 3</v>
          </cell>
          <cell r="E178">
            <v>95181000000</v>
          </cell>
          <cell r="F178">
            <v>2656000000</v>
          </cell>
          <cell r="H178">
            <v>0</v>
          </cell>
          <cell r="I178">
            <v>3211000000</v>
          </cell>
          <cell r="L178">
            <v>0.97209527111503347</v>
          </cell>
          <cell r="M178">
            <v>0.15899181559344827</v>
          </cell>
        </row>
        <row r="179">
          <cell r="C179" t="str">
            <v>Year 4</v>
          </cell>
          <cell r="E179">
            <v>93056000000</v>
          </cell>
          <cell r="F179">
            <v>2204000000</v>
          </cell>
          <cell r="H179">
            <v>0</v>
          </cell>
          <cell r="I179">
            <v>3995000000</v>
          </cell>
          <cell r="L179">
            <v>0.97631533700137552</v>
          </cell>
          <cell r="M179">
            <v>0.3277488823933975</v>
          </cell>
        </row>
        <row r="180">
          <cell r="C180" t="str">
            <v>Year 1</v>
          </cell>
          <cell r="E180">
            <v>13936000000</v>
          </cell>
          <cell r="F180">
            <v>6802000000</v>
          </cell>
          <cell r="H180">
            <v>1081000000</v>
          </cell>
          <cell r="I180">
            <v>0</v>
          </cell>
          <cell r="L180">
            <v>0.51191159586681967</v>
          </cell>
          <cell r="M180">
            <v>0.19876578645235363</v>
          </cell>
        </row>
        <row r="181">
          <cell r="C181" t="str">
            <v>Year 2</v>
          </cell>
          <cell r="E181">
            <v>9413000000</v>
          </cell>
          <cell r="F181">
            <v>5251000000</v>
          </cell>
          <cell r="H181">
            <v>582000000</v>
          </cell>
          <cell r="I181">
            <v>0</v>
          </cell>
          <cell r="L181">
            <v>0.44215446722617657</v>
          </cell>
          <cell r="M181">
            <v>5.2693084032720702E-2</v>
          </cell>
        </row>
        <row r="182">
          <cell r="C182" t="str">
            <v>Year 3</v>
          </cell>
          <cell r="E182">
            <v>10719000000</v>
          </cell>
          <cell r="F182">
            <v>6138000000</v>
          </cell>
          <cell r="H182">
            <v>610000000</v>
          </cell>
          <cell r="I182">
            <v>0</v>
          </cell>
          <cell r="L182">
            <v>0.42737195633921077</v>
          </cell>
          <cell r="M182">
            <v>6.1199738781602758E-2</v>
          </cell>
        </row>
        <row r="183">
          <cell r="C183" t="str">
            <v>Year 4</v>
          </cell>
          <cell r="E183">
            <v>9968000000</v>
          </cell>
          <cell r="F183">
            <v>5822000000</v>
          </cell>
          <cell r="H183">
            <v>603000000</v>
          </cell>
          <cell r="I183">
            <v>0</v>
          </cell>
          <cell r="L183">
            <v>0.4159309791332263</v>
          </cell>
          <cell r="M183">
            <v>4.5044141252006419E-2</v>
          </cell>
        </row>
        <row r="184">
          <cell r="C184" t="str">
            <v>Year 1</v>
          </cell>
          <cell r="E184">
            <v>10914585000</v>
          </cell>
          <cell r="F184">
            <v>6525830000</v>
          </cell>
          <cell r="H184">
            <v>0</v>
          </cell>
          <cell r="I184">
            <v>0</v>
          </cell>
          <cell r="L184">
            <v>0.40210003403702477</v>
          </cell>
          <cell r="M184">
            <v>0.15009439204513961</v>
          </cell>
        </row>
        <row r="185">
          <cell r="C185" t="str">
            <v>Year 2</v>
          </cell>
          <cell r="E185">
            <v>11503963000</v>
          </cell>
          <cell r="F185">
            <v>6938381000</v>
          </cell>
          <cell r="H185">
            <v>0</v>
          </cell>
          <cell r="I185">
            <v>0</v>
          </cell>
          <cell r="L185">
            <v>0.3968703654557999</v>
          </cell>
          <cell r="M185">
            <v>0.14035050356125103</v>
          </cell>
        </row>
        <row r="186">
          <cell r="C186" t="str">
            <v>Year 3</v>
          </cell>
          <cell r="E186">
            <v>11881176000</v>
          </cell>
          <cell r="F186">
            <v>7261397000</v>
          </cell>
          <cell r="H186">
            <v>0</v>
          </cell>
          <cell r="I186">
            <v>0</v>
          </cell>
          <cell r="L186">
            <v>0.38883179577509841</v>
          </cell>
          <cell r="M186">
            <v>0.13081979426952348</v>
          </cell>
        </row>
        <row r="187">
          <cell r="C187" t="str">
            <v>Year 4</v>
          </cell>
          <cell r="E187">
            <v>12103887000</v>
          </cell>
          <cell r="F187">
            <v>7483577000</v>
          </cell>
          <cell r="H187">
            <v>0</v>
          </cell>
          <cell r="I187">
            <v>0</v>
          </cell>
          <cell r="L187">
            <v>0.38172117766796732</v>
          </cell>
          <cell r="M187">
            <v>0.11689658041255672</v>
          </cell>
        </row>
        <row r="188">
          <cell r="C188" t="str">
            <v>Year 1</v>
          </cell>
          <cell r="E188">
            <v>10737000000</v>
          </cell>
          <cell r="F188">
            <v>429000000</v>
          </cell>
          <cell r="H188">
            <v>0</v>
          </cell>
          <cell r="I188">
            <v>1167000000</v>
          </cell>
          <cell r="L188">
            <v>0.96004470522492313</v>
          </cell>
          <cell r="M188">
            <v>0.32513737543075349</v>
          </cell>
        </row>
        <row r="189">
          <cell r="C189" t="str">
            <v>Year 2</v>
          </cell>
          <cell r="E189">
            <v>10543000000</v>
          </cell>
          <cell r="F189">
            <v>301000000</v>
          </cell>
          <cell r="H189">
            <v>0</v>
          </cell>
          <cell r="I189">
            <v>698000000</v>
          </cell>
          <cell r="L189">
            <v>0.97145025135160767</v>
          </cell>
          <cell r="M189">
            <v>0.37171583040880207</v>
          </cell>
        </row>
        <row r="190">
          <cell r="C190" t="str">
            <v>Year 3</v>
          </cell>
          <cell r="E190">
            <v>9998000000</v>
          </cell>
          <cell r="F190">
            <v>239000000</v>
          </cell>
          <cell r="H190">
            <v>0</v>
          </cell>
          <cell r="I190">
            <v>342000000</v>
          </cell>
          <cell r="L190">
            <v>0.9760952190438088</v>
          </cell>
          <cell r="M190">
            <v>0.37027405481096221</v>
          </cell>
        </row>
        <row r="191">
          <cell r="C191" t="str">
            <v>Year 4</v>
          </cell>
          <cell r="E191">
            <v>10346000000</v>
          </cell>
          <cell r="F191">
            <v>233000000</v>
          </cell>
          <cell r="H191">
            <v>0</v>
          </cell>
          <cell r="I191">
            <v>533000000</v>
          </cell>
          <cell r="L191">
            <v>0.9774792190218442</v>
          </cell>
          <cell r="M191">
            <v>0.34641407307171856</v>
          </cell>
        </row>
        <row r="192">
          <cell r="C192" t="str">
            <v>Year 1</v>
          </cell>
          <cell r="E192">
            <v>45457000000</v>
          </cell>
          <cell r="F192">
            <v>34473000000</v>
          </cell>
          <cell r="H192">
            <v>0</v>
          </cell>
          <cell r="I192">
            <v>0</v>
          </cell>
          <cell r="L192">
            <v>0.24163495171260752</v>
          </cell>
          <cell r="M192">
            <v>4.9035352090987083E-2</v>
          </cell>
        </row>
        <row r="193">
          <cell r="C193" t="str">
            <v>Year 2</v>
          </cell>
          <cell r="E193">
            <v>40611000000</v>
          </cell>
          <cell r="F193">
            <v>31212000000</v>
          </cell>
          <cell r="H193">
            <v>0</v>
          </cell>
          <cell r="I193">
            <v>0</v>
          </cell>
          <cell r="L193">
            <v>0.23143975770111547</v>
          </cell>
          <cell r="M193">
            <v>3.1838664401270589E-2</v>
          </cell>
        </row>
        <row r="194">
          <cell r="C194" t="str">
            <v>Year 3</v>
          </cell>
          <cell r="E194">
            <v>40339000000</v>
          </cell>
          <cell r="F194">
            <v>31292000000</v>
          </cell>
          <cell r="H194">
            <v>0</v>
          </cell>
          <cell r="I194">
            <v>0</v>
          </cell>
          <cell r="L194">
            <v>0.22427427551501034</v>
          </cell>
          <cell r="M194">
            <v>3.6069312575919082E-2</v>
          </cell>
        </row>
        <row r="195">
          <cell r="C195" t="str">
            <v>Year 4</v>
          </cell>
          <cell r="E195">
            <v>39528000000</v>
          </cell>
          <cell r="F195">
            <v>30337000000</v>
          </cell>
          <cell r="H195">
            <v>0</v>
          </cell>
          <cell r="I195">
            <v>0</v>
          </cell>
          <cell r="L195">
            <v>0.23251872090669901</v>
          </cell>
          <cell r="M195">
            <v>3.979457599676179E-2</v>
          </cell>
        </row>
        <row r="196">
          <cell r="C196" t="str">
            <v>Year 1</v>
          </cell>
          <cell r="E196">
            <v>3049500000</v>
          </cell>
          <cell r="F196">
            <v>1194400000</v>
          </cell>
          <cell r="H196">
            <v>295700000</v>
          </cell>
          <cell r="I196">
            <v>0</v>
          </cell>
          <cell r="L196">
            <v>0.60832923430070496</v>
          </cell>
          <cell r="M196">
            <v>0.20957534021970814</v>
          </cell>
        </row>
        <row r="197">
          <cell r="C197" t="str">
            <v>Year 2</v>
          </cell>
          <cell r="E197">
            <v>3323600000</v>
          </cell>
          <cell r="F197">
            <v>1258600000</v>
          </cell>
          <cell r="H197">
            <v>302000000</v>
          </cell>
          <cell r="I197">
            <v>0</v>
          </cell>
          <cell r="L197">
            <v>0.62131423757371529</v>
          </cell>
          <cell r="M197">
            <v>0.23513659886869659</v>
          </cell>
        </row>
        <row r="198">
          <cell r="C198" t="str">
            <v>Year 3</v>
          </cell>
          <cell r="E198">
            <v>3416000000</v>
          </cell>
          <cell r="F198">
            <v>1301200000</v>
          </cell>
          <cell r="H198">
            <v>259200000</v>
          </cell>
          <cell r="I198">
            <v>0</v>
          </cell>
          <cell r="L198">
            <v>0.61908665105386418</v>
          </cell>
          <cell r="M198">
            <v>0.24692622950819673</v>
          </cell>
        </row>
        <row r="199">
          <cell r="C199" t="str">
            <v>Year 4</v>
          </cell>
          <cell r="E199">
            <v>3714000000</v>
          </cell>
          <cell r="F199">
            <v>1371700000</v>
          </cell>
          <cell r="H199">
            <v>292800000</v>
          </cell>
          <cell r="I199">
            <v>0</v>
          </cell>
          <cell r="L199">
            <v>0.63066774367259026</v>
          </cell>
          <cell r="M199">
            <v>0.25514270328486804</v>
          </cell>
        </row>
        <row r="200">
          <cell r="C200" t="str">
            <v>Year 1</v>
          </cell>
          <cell r="E200">
            <v>8054000000</v>
          </cell>
          <cell r="F200">
            <v>3883000000</v>
          </cell>
          <cell r="H200">
            <v>494000000</v>
          </cell>
          <cell r="I200">
            <v>0</v>
          </cell>
          <cell r="L200">
            <v>0.51787931462627268</v>
          </cell>
          <cell r="M200">
            <v>0.1558231934442513</v>
          </cell>
        </row>
        <row r="201">
          <cell r="C201" t="str">
            <v>Year 2</v>
          </cell>
          <cell r="E201">
            <v>8446000000</v>
          </cell>
          <cell r="F201">
            <v>4145000000</v>
          </cell>
          <cell r="H201">
            <v>550000000</v>
          </cell>
          <cell r="I201">
            <v>0</v>
          </cell>
          <cell r="L201">
            <v>0.50923514089509825</v>
          </cell>
          <cell r="M201">
            <v>0.19014918304522851</v>
          </cell>
        </row>
        <row r="202">
          <cell r="C202" t="str">
            <v>Year 3</v>
          </cell>
          <cell r="E202">
            <v>10282000000</v>
          </cell>
          <cell r="F202">
            <v>5587000000</v>
          </cell>
          <cell r="H202">
            <v>632000000</v>
          </cell>
          <cell r="I202">
            <v>0</v>
          </cell>
          <cell r="L202">
            <v>0.45662322505349151</v>
          </cell>
          <cell r="M202">
            <v>0.14588601439408674</v>
          </cell>
        </row>
        <row r="203">
          <cell r="C203" t="str">
            <v>Year 4</v>
          </cell>
          <cell r="E203">
            <v>12483000000</v>
          </cell>
          <cell r="F203">
            <v>6492000000</v>
          </cell>
          <cell r="H203">
            <v>828000000</v>
          </cell>
          <cell r="I203">
            <v>0</v>
          </cell>
          <cell r="L203">
            <v>0.47993270848353764</v>
          </cell>
          <cell r="M203">
            <v>0.17287511014980372</v>
          </cell>
        </row>
        <row r="204">
          <cell r="C204" t="str">
            <v>Year 1</v>
          </cell>
          <cell r="E204">
            <v>22364000000</v>
          </cell>
          <cell r="F204">
            <v>18553000000</v>
          </cell>
          <cell r="H204">
            <v>556000000</v>
          </cell>
          <cell r="I204">
            <v>0</v>
          </cell>
          <cell r="L204">
            <v>0.170407798247183</v>
          </cell>
          <cell r="M204">
            <v>8.7148989447326061E-2</v>
          </cell>
        </row>
        <row r="205">
          <cell r="C205" t="str">
            <v>Year 2</v>
          </cell>
          <cell r="E205">
            <v>24551000000</v>
          </cell>
          <cell r="F205">
            <v>19746000000</v>
          </cell>
          <cell r="H205">
            <v>613000000</v>
          </cell>
          <cell r="I205">
            <v>0</v>
          </cell>
          <cell r="L205">
            <v>0.1957150421571423</v>
          </cell>
          <cell r="M205">
            <v>0.11645146837196041</v>
          </cell>
        </row>
        <row r="206">
          <cell r="C206" t="str">
            <v>Year 3</v>
          </cell>
          <cell r="E206">
            <v>15742000000</v>
          </cell>
          <cell r="F206">
            <v>14415000000</v>
          </cell>
          <cell r="H206">
            <v>466000000</v>
          </cell>
          <cell r="I206">
            <v>0</v>
          </cell>
          <cell r="L206">
            <v>8.4296785668911189E-2</v>
          </cell>
          <cell r="M206">
            <v>-6.8606276203786046E-3</v>
          </cell>
        </row>
        <row r="207">
          <cell r="C207" t="str">
            <v>Year 4</v>
          </cell>
          <cell r="E207">
            <v>9841000000</v>
          </cell>
          <cell r="F207">
            <v>9973000000</v>
          </cell>
          <cell r="H207">
            <v>384000000</v>
          </cell>
          <cell r="I207">
            <v>0</v>
          </cell>
          <cell r="L207">
            <v>-1.341327100904377E-2</v>
          </cell>
          <cell r="M207">
            <v>-0.13525048267452494</v>
          </cell>
        </row>
        <row r="208">
          <cell r="C208" t="str">
            <v>Year 1</v>
          </cell>
          <cell r="E208">
            <v>6932200000</v>
          </cell>
          <cell r="F208">
            <v>857700000</v>
          </cell>
          <cell r="H208">
            <v>1444100000</v>
          </cell>
          <cell r="I208">
            <v>342900000</v>
          </cell>
          <cell r="L208">
            <v>0.87627304463229572</v>
          </cell>
          <cell r="M208">
            <v>0.35926545685352412</v>
          </cell>
        </row>
        <row r="209">
          <cell r="C209" t="str">
            <v>Year 2</v>
          </cell>
          <cell r="E209">
            <v>9703300000</v>
          </cell>
          <cell r="F209">
            <v>1171000000</v>
          </cell>
          <cell r="H209">
            <v>1893400000</v>
          </cell>
          <cell r="I209">
            <v>489800000</v>
          </cell>
          <cell r="L209">
            <v>0.87931940679974852</v>
          </cell>
          <cell r="M209">
            <v>0.40766543340925254</v>
          </cell>
        </row>
        <row r="210">
          <cell r="C210" t="str">
            <v>Year 3</v>
          </cell>
          <cell r="E210">
            <v>10763800000</v>
          </cell>
          <cell r="F210">
            <v>1240400000</v>
          </cell>
          <cell r="H210">
            <v>2012800000</v>
          </cell>
          <cell r="I210">
            <v>382600000</v>
          </cell>
          <cell r="L210">
            <v>0.88476188706590608</v>
          </cell>
          <cell r="M210">
            <v>0.46307066277708614</v>
          </cell>
        </row>
        <row r="211">
          <cell r="C211" t="str">
            <v>Year 4</v>
          </cell>
          <cell r="E211">
            <v>11448800000</v>
          </cell>
          <cell r="F211">
            <v>1478700000</v>
          </cell>
          <cell r="H211">
            <v>1973300000</v>
          </cell>
          <cell r="I211">
            <v>385600000</v>
          </cell>
          <cell r="L211">
            <v>0.87084235902452656</v>
          </cell>
          <cell r="M211">
            <v>0.49247956117671721</v>
          </cell>
        </row>
        <row r="212">
          <cell r="C212" t="str">
            <v>Year 1</v>
          </cell>
          <cell r="E212">
            <v>8735700000</v>
          </cell>
          <cell r="F212">
            <v>7174000000</v>
          </cell>
          <cell r="H212">
            <v>0</v>
          </cell>
          <cell r="I212">
            <v>282900000</v>
          </cell>
          <cell r="L212">
            <v>0.17877216479503644</v>
          </cell>
          <cell r="M212">
            <v>9.0490744874480583E-2</v>
          </cell>
        </row>
        <row r="213">
          <cell r="C213" t="str">
            <v>Year 2</v>
          </cell>
          <cell r="E213">
            <v>8468100000</v>
          </cell>
          <cell r="F213">
            <v>6875400000</v>
          </cell>
          <cell r="H213">
            <v>0</v>
          </cell>
          <cell r="I213">
            <v>299900000</v>
          </cell>
          <cell r="L213">
            <v>0.1880823325185107</v>
          </cell>
          <cell r="M213">
            <v>9.3928980526918671E-2</v>
          </cell>
        </row>
        <row r="214">
          <cell r="C214" t="str">
            <v>Year 3</v>
          </cell>
          <cell r="E214">
            <v>8570000000</v>
          </cell>
          <cell r="F214">
            <v>6903500000</v>
          </cell>
          <cell r="H214">
            <v>0</v>
          </cell>
          <cell r="I214">
            <v>280900000</v>
          </cell>
          <cell r="L214">
            <v>0.19445740956826141</v>
          </cell>
          <cell r="M214">
            <v>9.7852975495915984E-2</v>
          </cell>
        </row>
        <row r="215">
          <cell r="C215" t="str">
            <v>Year 4</v>
          </cell>
          <cell r="E215">
            <v>7997000000</v>
          </cell>
          <cell r="F215">
            <v>6460300000</v>
          </cell>
          <cell r="H215">
            <v>0</v>
          </cell>
          <cell r="I215">
            <v>285500000</v>
          </cell>
          <cell r="L215">
            <v>0.19215955983493815</v>
          </cell>
          <cell r="M215">
            <v>7.5678379392272108E-2</v>
          </cell>
        </row>
        <row r="216">
          <cell r="C216" t="str">
            <v>Year 1</v>
          </cell>
          <cell r="E216">
            <v>17621000000</v>
          </cell>
          <cell r="F216">
            <v>4610000000</v>
          </cell>
          <cell r="H216">
            <v>3904000000</v>
          </cell>
          <cell r="I216">
            <v>0</v>
          </cell>
          <cell r="L216">
            <v>0.73838034163781852</v>
          </cell>
          <cell r="M216">
            <v>0.23210941490267295</v>
          </cell>
        </row>
        <row r="217">
          <cell r="C217" t="str">
            <v>Year 2</v>
          </cell>
          <cell r="E217">
            <v>16385000000</v>
          </cell>
          <cell r="F217">
            <v>4619000000</v>
          </cell>
          <cell r="H217">
            <v>3731000000</v>
          </cell>
          <cell r="I217">
            <v>0</v>
          </cell>
          <cell r="L217">
            <v>0.71809581934696376</v>
          </cell>
          <cell r="M217">
            <v>0.1889533109551419</v>
          </cell>
        </row>
        <row r="218">
          <cell r="C218" t="str">
            <v>Year 3</v>
          </cell>
          <cell r="E218">
            <v>15879000000</v>
          </cell>
          <cell r="F218">
            <v>3932000000</v>
          </cell>
          <cell r="H218">
            <v>4534000000</v>
          </cell>
          <cell r="I218">
            <v>0</v>
          </cell>
          <cell r="L218">
            <v>0.75237735373764092</v>
          </cell>
          <cell r="M218">
            <v>0.16317148435039991</v>
          </cell>
        </row>
        <row r="219">
          <cell r="C219" t="str">
            <v>Year 4</v>
          </cell>
          <cell r="E219">
            <v>16560000000</v>
          </cell>
          <cell r="F219">
            <v>3909000000</v>
          </cell>
          <cell r="H219">
            <v>5920000000</v>
          </cell>
          <cell r="I219">
            <v>0</v>
          </cell>
          <cell r="L219">
            <v>0.76394927536231882</v>
          </cell>
          <cell r="M219">
            <v>0.11413043478260869</v>
          </cell>
        </row>
        <row r="220">
          <cell r="C220" t="str">
            <v>Year 1</v>
          </cell>
          <cell r="E220">
            <v>7249000000</v>
          </cell>
          <cell r="F220">
            <v>2349000000</v>
          </cell>
          <cell r="H220">
            <v>886000000</v>
          </cell>
          <cell r="I220">
            <v>395000000</v>
          </cell>
          <cell r="L220">
            <v>0.67595530417988692</v>
          </cell>
          <cell r="M220">
            <v>0.15036556766450546</v>
          </cell>
        </row>
        <row r="221">
          <cell r="C221" t="str">
            <v>Year 2</v>
          </cell>
          <cell r="E221">
            <v>7143000000</v>
          </cell>
          <cell r="F221">
            <v>2174000000</v>
          </cell>
          <cell r="H221">
            <v>861000000</v>
          </cell>
          <cell r="I221">
            <v>410000000</v>
          </cell>
          <cell r="L221">
            <v>0.69564608707825837</v>
          </cell>
          <cell r="M221">
            <v>0.14279714405711885</v>
          </cell>
        </row>
        <row r="222">
          <cell r="C222" t="str">
            <v>Year 3</v>
          </cell>
          <cell r="E222">
            <v>7380000000</v>
          </cell>
          <cell r="F222">
            <v>2210000000</v>
          </cell>
          <cell r="H222">
            <v>817000000</v>
          </cell>
          <cell r="I222">
            <v>438000000</v>
          </cell>
          <cell r="L222">
            <v>0.70054200542005418</v>
          </cell>
          <cell r="M222">
            <v>0.14878048780487804</v>
          </cell>
        </row>
        <row r="223">
          <cell r="C223" t="str">
            <v>Year 4</v>
          </cell>
          <cell r="E223">
            <v>7477000000</v>
          </cell>
          <cell r="F223">
            <v>2173000000</v>
          </cell>
          <cell r="H223">
            <v>876000000</v>
          </cell>
          <cell r="I223">
            <v>495000000</v>
          </cell>
          <cell r="L223">
            <v>0.709375417948375</v>
          </cell>
          <cell r="M223">
            <v>0.1253176407650127</v>
          </cell>
        </row>
        <row r="224">
          <cell r="C224" t="str">
            <v>Year 1</v>
          </cell>
          <cell r="E224">
            <v>7436600000</v>
          </cell>
          <cell r="F224">
            <v>5879100000</v>
          </cell>
          <cell r="H224">
            <v>0</v>
          </cell>
          <cell r="I224">
            <v>0</v>
          </cell>
          <cell r="L224">
            <v>0.20943710835596907</v>
          </cell>
          <cell r="M224">
            <v>0.11499878976951833</v>
          </cell>
        </row>
        <row r="225">
          <cell r="C225" t="str">
            <v>Year 2</v>
          </cell>
          <cell r="E225">
            <v>8305100000</v>
          </cell>
          <cell r="F225">
            <v>6548700000</v>
          </cell>
          <cell r="H225">
            <v>0</v>
          </cell>
          <cell r="I225">
            <v>0</v>
          </cell>
          <cell r="L225">
            <v>0.21148450951824782</v>
          </cell>
          <cell r="M225">
            <v>0.11603713380934606</v>
          </cell>
        </row>
        <row r="226">
          <cell r="C226" t="str">
            <v>Year 3</v>
          </cell>
          <cell r="E226">
            <v>8023200000</v>
          </cell>
          <cell r="F226">
            <v>6320100000</v>
          </cell>
          <cell r="H226">
            <v>0</v>
          </cell>
          <cell r="I226">
            <v>0</v>
          </cell>
          <cell r="L226">
            <v>0.21227191145677538</v>
          </cell>
          <cell r="M226">
            <v>0.11712284375311596</v>
          </cell>
        </row>
        <row r="227">
          <cell r="C227" t="str">
            <v>Year 4</v>
          </cell>
          <cell r="E227">
            <v>9071000000</v>
          </cell>
          <cell r="F227">
            <v>7137900000</v>
          </cell>
          <cell r="H227">
            <v>0</v>
          </cell>
          <cell r="I227">
            <v>0</v>
          </cell>
          <cell r="L227">
            <v>0.21310770587586814</v>
          </cell>
          <cell r="M227">
            <v>2.4903538749862199E-2</v>
          </cell>
        </row>
        <row r="228">
          <cell r="C228" t="str">
            <v>Year 1</v>
          </cell>
          <cell r="E228">
            <v>1847186000</v>
          </cell>
          <cell r="F228">
            <v>667208000</v>
          </cell>
          <cell r="H228">
            <v>0</v>
          </cell>
          <cell r="I228">
            <v>445875000</v>
          </cell>
          <cell r="L228">
            <v>0.6387976089034888</v>
          </cell>
          <cell r="M228">
            <v>0.34664673725331396</v>
          </cell>
        </row>
        <row r="229">
          <cell r="C229" t="str">
            <v>Year 2</v>
          </cell>
          <cell r="E229">
            <v>2135539000</v>
          </cell>
          <cell r="F229">
            <v>771403000</v>
          </cell>
          <cell r="H229">
            <v>0</v>
          </cell>
          <cell r="I229">
            <v>560637000</v>
          </cell>
          <cell r="L229">
            <v>0.63877831310971134</v>
          </cell>
          <cell r="M229">
            <v>0.3214298591596782</v>
          </cell>
        </row>
        <row r="230">
          <cell r="C230" t="str">
            <v>Year 3</v>
          </cell>
          <cell r="E230">
            <v>2396998000</v>
          </cell>
          <cell r="F230">
            <v>864526000</v>
          </cell>
          <cell r="H230">
            <v>0</v>
          </cell>
          <cell r="I230">
            <v>628573000</v>
          </cell>
          <cell r="L230">
            <v>0.63932969489336244</v>
          </cell>
          <cell r="M230">
            <v>0.33451091740585515</v>
          </cell>
        </row>
        <row r="231">
          <cell r="C231" t="str">
            <v>Year 4</v>
          </cell>
          <cell r="E231">
            <v>2490821000</v>
          </cell>
          <cell r="F231">
            <v>904336000</v>
          </cell>
          <cell r="H231">
            <v>0</v>
          </cell>
          <cell r="I231">
            <v>639542000</v>
          </cell>
          <cell r="L231">
            <v>0.63693256159314537</v>
          </cell>
          <cell r="M231">
            <v>0.34099800828722737</v>
          </cell>
        </row>
        <row r="232">
          <cell r="C232" t="str">
            <v>Year 1</v>
          </cell>
          <cell r="E232">
            <v>13469300000</v>
          </cell>
          <cell r="F232">
            <v>10104400000</v>
          </cell>
          <cell r="H232">
            <v>0</v>
          </cell>
          <cell r="I232">
            <v>0</v>
          </cell>
          <cell r="L232">
            <v>0.24981996094823045</v>
          </cell>
          <cell r="M232">
            <v>9.6441537422137749E-2</v>
          </cell>
        </row>
        <row r="233">
          <cell r="C233" t="str">
            <v>Year 2</v>
          </cell>
          <cell r="E233">
            <v>11838200000</v>
          </cell>
          <cell r="F233">
            <v>8910800000</v>
          </cell>
          <cell r="H233">
            <v>0</v>
          </cell>
          <cell r="I233">
            <v>0</v>
          </cell>
          <cell r="L233">
            <v>0.24728421550573565</v>
          </cell>
          <cell r="M233">
            <v>9.7016438309878189E-2</v>
          </cell>
        </row>
        <row r="234">
          <cell r="C234" t="str">
            <v>Year 3</v>
          </cell>
          <cell r="E234">
            <v>11937000000</v>
          </cell>
          <cell r="F234">
            <v>9061400000</v>
          </cell>
          <cell r="H234">
            <v>0</v>
          </cell>
          <cell r="I234">
            <v>0</v>
          </cell>
          <cell r="L234">
            <v>0.24089804808578374</v>
          </cell>
          <cell r="M234">
            <v>0.1114434112423557</v>
          </cell>
        </row>
        <row r="235">
          <cell r="C235" t="str">
            <v>Year 4</v>
          </cell>
          <cell r="E235">
            <v>11642900000</v>
          </cell>
          <cell r="F235">
            <v>8552100000</v>
          </cell>
          <cell r="H235">
            <v>0</v>
          </cell>
          <cell r="I235">
            <v>0</v>
          </cell>
          <cell r="L235">
            <v>0.26546650748524847</v>
          </cell>
          <cell r="M235">
            <v>7.570278882409022E-2</v>
          </cell>
        </row>
        <row r="236">
          <cell r="C236" t="str">
            <v>Year 1</v>
          </cell>
          <cell r="E236">
            <v>101093000000</v>
          </cell>
          <cell r="F236">
            <v>96172000000</v>
          </cell>
          <cell r="H236">
            <v>0</v>
          </cell>
          <cell r="I236">
            <v>158000000</v>
          </cell>
          <cell r="L236">
            <v>4.8677950006429715E-2</v>
          </cell>
          <cell r="M236">
            <v>1.8675872711265865E-2</v>
          </cell>
        </row>
        <row r="237">
          <cell r="C237" t="str">
            <v>Year 2</v>
          </cell>
          <cell r="E237">
            <v>91084000000</v>
          </cell>
          <cell r="F237">
            <v>85923000000</v>
          </cell>
          <cell r="H237">
            <v>0</v>
          </cell>
          <cell r="I237">
            <v>223000000</v>
          </cell>
          <cell r="L237">
            <v>5.6661982345966311E-2</v>
          </cell>
          <cell r="M237">
            <v>2.0969654384963329E-2</v>
          </cell>
        </row>
        <row r="238">
          <cell r="C238" t="str">
            <v>Year 3</v>
          </cell>
          <cell r="E238">
            <v>102531000000</v>
          </cell>
          <cell r="F238">
            <v>96819000000</v>
          </cell>
          <cell r="H238">
            <v>0</v>
          </cell>
          <cell r="I238">
            <v>281000000</v>
          </cell>
          <cell r="L238">
            <v>5.570998039617292E-2</v>
          </cell>
          <cell r="M238">
            <v>2.1369146892159446E-2</v>
          </cell>
        </row>
        <row r="239">
          <cell r="C239" t="str">
            <v>Year 4</v>
          </cell>
          <cell r="E239">
            <v>121546000000</v>
          </cell>
          <cell r="F239">
            <v>115003000000</v>
          </cell>
          <cell r="H239">
            <v>0</v>
          </cell>
          <cell r="I239">
            <v>459000000</v>
          </cell>
          <cell r="L239">
            <v>5.3831471212545057E-2</v>
          </cell>
          <cell r="M239">
            <v>2.004179487601402E-2</v>
          </cell>
        </row>
        <row r="240">
          <cell r="C240" t="str">
            <v>Year 1</v>
          </cell>
          <cell r="E240">
            <v>55656000000</v>
          </cell>
          <cell r="F240">
            <v>41454000000</v>
          </cell>
          <cell r="H240">
            <v>2046000000</v>
          </cell>
          <cell r="I240">
            <v>0</v>
          </cell>
          <cell r="L240">
            <v>0.25517464424320824</v>
          </cell>
          <cell r="M240">
            <v>0.10112117291936179</v>
          </cell>
        </row>
        <row r="241">
          <cell r="C241" t="str">
            <v>Year 2</v>
          </cell>
          <cell r="E241">
            <v>55184000000</v>
          </cell>
          <cell r="F241">
            <v>41342000000</v>
          </cell>
          <cell r="H241">
            <v>2380000000</v>
          </cell>
          <cell r="I241">
            <v>0</v>
          </cell>
          <cell r="L241">
            <v>0.25083357494926062</v>
          </cell>
          <cell r="M241">
            <v>6.0053638735865465E-2</v>
          </cell>
        </row>
        <row r="242">
          <cell r="C242" t="str">
            <v>Year 3</v>
          </cell>
          <cell r="E242">
            <v>47011000000</v>
          </cell>
          <cell r="F242">
            <v>34133000000</v>
          </cell>
          <cell r="H242">
            <v>2119000000</v>
          </cell>
          <cell r="I242">
            <v>0</v>
          </cell>
          <cell r="L242">
            <v>0.27393588734551488</v>
          </cell>
          <cell r="M242">
            <v>8.0513071408819206E-2</v>
          </cell>
        </row>
        <row r="243">
          <cell r="C243" t="str">
            <v>Year 4</v>
          </cell>
          <cell r="E243">
            <v>38537000000</v>
          </cell>
          <cell r="F243">
            <v>28905000000</v>
          </cell>
          <cell r="H243">
            <v>1951000000</v>
          </cell>
          <cell r="I243">
            <v>0</v>
          </cell>
          <cell r="L243">
            <v>0.2499416145522485</v>
          </cell>
          <cell r="M243">
            <v>2.8362353063289825E-2</v>
          </cell>
        </row>
        <row r="244">
          <cell r="C244" t="str">
            <v>Year 1</v>
          </cell>
          <cell r="E244">
            <v>17936000000</v>
          </cell>
          <cell r="F244">
            <v>12620000000</v>
          </cell>
          <cell r="H244">
            <v>0</v>
          </cell>
          <cell r="I244">
            <v>-6000000</v>
          </cell>
          <cell r="L244">
            <v>0.29638715432649421</v>
          </cell>
          <cell r="M244">
            <v>0.17986173059768065</v>
          </cell>
        </row>
        <row r="245">
          <cell r="C245" t="str">
            <v>Year 2</v>
          </cell>
          <cell r="E245">
            <v>19261000000</v>
          </cell>
          <cell r="F245">
            <v>12522000000</v>
          </cell>
          <cell r="H245">
            <v>0</v>
          </cell>
          <cell r="I245">
            <v>15000000</v>
          </cell>
          <cell r="L245">
            <v>0.34987799179689527</v>
          </cell>
          <cell r="M245">
            <v>0.2343076683453611</v>
          </cell>
        </row>
        <row r="246">
          <cell r="C246" t="str">
            <v>Year 3</v>
          </cell>
          <cell r="E246">
            <v>19171000000</v>
          </cell>
          <cell r="F246">
            <v>13241000000</v>
          </cell>
          <cell r="H246">
            <v>0</v>
          </cell>
          <cell r="I246">
            <v>-82000000</v>
          </cell>
          <cell r="L246">
            <v>0.30932137082051014</v>
          </cell>
          <cell r="M246">
            <v>0.19649470554483334</v>
          </cell>
        </row>
        <row r="247">
          <cell r="C247" t="str">
            <v>Year 4</v>
          </cell>
          <cell r="E247">
            <v>18987000000</v>
          </cell>
          <cell r="F247">
            <v>12968000000</v>
          </cell>
          <cell r="H247">
            <v>0</v>
          </cell>
          <cell r="I247">
            <v>120000000</v>
          </cell>
          <cell r="L247">
            <v>0.31700637278137678</v>
          </cell>
          <cell r="M247">
            <v>0.1911307736872597</v>
          </cell>
        </row>
        <row r="248">
          <cell r="C248" t="str">
            <v>Year 1</v>
          </cell>
          <cell r="E248">
            <v>6514099000</v>
          </cell>
          <cell r="F248">
            <v>5745428000</v>
          </cell>
          <cell r="H248">
            <v>0</v>
          </cell>
          <cell r="I248">
            <v>169645000</v>
          </cell>
          <cell r="L248">
            <v>0.11800112340939251</v>
          </cell>
          <cell r="M248">
            <v>9.1958381350974241E-2</v>
          </cell>
        </row>
        <row r="249">
          <cell r="C249" t="str">
            <v>Year 2</v>
          </cell>
          <cell r="E249">
            <v>7184794000</v>
          </cell>
          <cell r="F249">
            <v>6293699000</v>
          </cell>
          <cell r="H249">
            <v>0</v>
          </cell>
          <cell r="I249">
            <v>190390000</v>
          </cell>
          <cell r="L249">
            <v>0.12402512862581727</v>
          </cell>
          <cell r="M249">
            <v>9.7526108612160628E-2</v>
          </cell>
        </row>
        <row r="250">
          <cell r="C250" t="str">
            <v>Year 3</v>
          </cell>
          <cell r="E250">
            <v>9049918000</v>
          </cell>
          <cell r="F250">
            <v>8050222000</v>
          </cell>
          <cell r="H250">
            <v>0</v>
          </cell>
          <cell r="I250">
            <v>265101000</v>
          </cell>
          <cell r="L250">
            <v>0.11046464730398664</v>
          </cell>
          <cell r="M250">
            <v>8.1171453708199351E-2</v>
          </cell>
        </row>
        <row r="251">
          <cell r="C251" t="str">
            <v>Year 4</v>
          </cell>
          <cell r="E251">
            <v>10855810000</v>
          </cell>
          <cell r="F251">
            <v>9716541000</v>
          </cell>
          <cell r="H251">
            <v>0</v>
          </cell>
          <cell r="I251">
            <v>314096000</v>
          </cell>
          <cell r="L251">
            <v>0.10494555450030907</v>
          </cell>
          <cell r="M251">
            <v>7.6012107802181511E-2</v>
          </cell>
        </row>
        <row r="252">
          <cell r="C252" t="str">
            <v>Year 1</v>
          </cell>
          <cell r="E252">
            <v>2432680000</v>
          </cell>
          <cell r="F252">
            <v>728989000</v>
          </cell>
          <cell r="H252">
            <v>0</v>
          </cell>
          <cell r="I252">
            <v>622592000</v>
          </cell>
          <cell r="L252">
            <v>0.70033502145781612</v>
          </cell>
          <cell r="M252">
            <v>0.35702476281302925</v>
          </cell>
        </row>
        <row r="253">
          <cell r="C253" t="str">
            <v>Year 2</v>
          </cell>
          <cell r="E253">
            <v>2865751000</v>
          </cell>
          <cell r="F253">
            <v>991017000</v>
          </cell>
          <cell r="H253">
            <v>0</v>
          </cell>
          <cell r="I253">
            <v>741342000</v>
          </cell>
          <cell r="L253">
            <v>0.65418593590301466</v>
          </cell>
          <cell r="M253">
            <v>0.32098845991853442</v>
          </cell>
        </row>
        <row r="254">
          <cell r="C254" t="str">
            <v>Year 3</v>
          </cell>
          <cell r="E254">
            <v>3538756000</v>
          </cell>
          <cell r="F254">
            <v>1306606000</v>
          </cell>
          <cell r="H254">
            <v>0</v>
          </cell>
          <cell r="I254">
            <v>985781000</v>
          </cell>
          <cell r="L254">
            <v>0.63077250875731472</v>
          </cell>
          <cell r="M254">
            <v>0.2794973713926589</v>
          </cell>
        </row>
        <row r="255">
          <cell r="C255" t="str">
            <v>Year 4</v>
          </cell>
          <cell r="E255">
            <v>3663851000</v>
          </cell>
          <cell r="F255">
            <v>1321426000</v>
          </cell>
          <cell r="H255">
            <v>0</v>
          </cell>
          <cell r="I255">
            <v>1036178000</v>
          </cell>
          <cell r="L255">
            <v>0.6393341323105115</v>
          </cell>
          <cell r="M255">
            <v>0.27166115652628886</v>
          </cell>
        </row>
        <row r="256">
          <cell r="C256" t="str">
            <v>Year 1</v>
          </cell>
          <cell r="E256">
            <v>15456000000</v>
          </cell>
          <cell r="F256">
            <v>10645000000</v>
          </cell>
          <cell r="H256">
            <v>0</v>
          </cell>
          <cell r="I256">
            <v>1590000000</v>
          </cell>
          <cell r="L256">
            <v>0.31127070393374745</v>
          </cell>
          <cell r="M256">
            <v>8.6827122153209105E-2</v>
          </cell>
        </row>
        <row r="257">
          <cell r="C257" t="str">
            <v>Year 2</v>
          </cell>
          <cell r="E257">
            <v>15884000000</v>
          </cell>
          <cell r="F257">
            <v>10421000000</v>
          </cell>
          <cell r="H257">
            <v>0</v>
          </cell>
          <cell r="I257">
            <v>1637000000</v>
          </cell>
          <cell r="L257">
            <v>0.34393099974817432</v>
          </cell>
          <cell r="M257">
            <v>0.11155880130949383</v>
          </cell>
        </row>
        <row r="258">
          <cell r="C258" t="str">
            <v>Year 3</v>
          </cell>
          <cell r="E258">
            <v>15714000000</v>
          </cell>
          <cell r="F258">
            <v>9447000000</v>
          </cell>
          <cell r="H258">
            <v>0</v>
          </cell>
          <cell r="I258">
            <v>1626000000</v>
          </cell>
          <cell r="L258">
            <v>0.39881634211531114</v>
          </cell>
          <cell r="M258">
            <v>0.16380297823596793</v>
          </cell>
        </row>
        <row r="259">
          <cell r="C259" t="str">
            <v>Year 4</v>
          </cell>
          <cell r="E259">
            <v>16389000000</v>
          </cell>
          <cell r="F259">
            <v>9383000000</v>
          </cell>
          <cell r="H259">
            <v>0</v>
          </cell>
          <cell r="I259">
            <v>1738000000</v>
          </cell>
          <cell r="L259">
            <v>0.42748184758069441</v>
          </cell>
          <cell r="M259">
            <v>0.18738178046250534</v>
          </cell>
        </row>
        <row r="260">
          <cell r="C260" t="str">
            <v>Year 1</v>
          </cell>
          <cell r="E260">
            <v>6493900000</v>
          </cell>
          <cell r="F260">
            <v>340400000</v>
          </cell>
          <cell r="H260">
            <v>2226200000</v>
          </cell>
          <cell r="I260">
            <v>262800000</v>
          </cell>
          <cell r="L260">
            <v>0.94758157655646069</v>
          </cell>
          <cell r="M260">
            <v>0.30490152296770817</v>
          </cell>
        </row>
        <row r="261">
          <cell r="C261" t="str">
            <v>Year 2</v>
          </cell>
          <cell r="E261">
            <v>7670400000</v>
          </cell>
          <cell r="F261">
            <v>385900000</v>
          </cell>
          <cell r="H261">
            <v>2430600000</v>
          </cell>
          <cell r="I261">
            <v>258300000</v>
          </cell>
          <cell r="L261">
            <v>0.94968971631205679</v>
          </cell>
          <cell r="M261">
            <v>0.33475438047559447</v>
          </cell>
        </row>
        <row r="262">
          <cell r="C262" t="str">
            <v>Year 3</v>
          </cell>
          <cell r="E262">
            <v>9256000000</v>
          </cell>
          <cell r="F262">
            <v>420100000</v>
          </cell>
          <cell r="H262">
            <v>3697300000</v>
          </cell>
          <cell r="I262">
            <v>279000000</v>
          </cell>
          <cell r="L262">
            <v>0.95461322385479686</v>
          </cell>
          <cell r="M262">
            <v>0.27595073465859982</v>
          </cell>
        </row>
        <row r="263">
          <cell r="C263" t="str">
            <v>Year 4</v>
          </cell>
          <cell r="E263">
            <v>11229200000</v>
          </cell>
          <cell r="F263">
            <v>438000000</v>
          </cell>
          <cell r="H263">
            <v>4470100000</v>
          </cell>
          <cell r="I263">
            <v>459000000</v>
          </cell>
          <cell r="L263">
            <v>0.96099454992341393</v>
          </cell>
          <cell r="M263">
            <v>0.28536316033199161</v>
          </cell>
        </row>
        <row r="264">
          <cell r="C264" t="str">
            <v>Year 1</v>
          </cell>
          <cell r="E264">
            <v>2910748000</v>
          </cell>
          <cell r="F264">
            <v>514722000</v>
          </cell>
          <cell r="H264">
            <v>338786000</v>
          </cell>
          <cell r="I264">
            <v>12794000</v>
          </cell>
          <cell r="L264">
            <v>0.82316504211288644</v>
          </cell>
          <cell r="M264">
            <v>0.19789140111064235</v>
          </cell>
        </row>
        <row r="265">
          <cell r="C265" t="str">
            <v>Year 2</v>
          </cell>
          <cell r="E265">
            <v>3402703000</v>
          </cell>
          <cell r="F265">
            <v>604377000</v>
          </cell>
          <cell r="H265">
            <v>392805000</v>
          </cell>
          <cell r="I265">
            <v>13476000</v>
          </cell>
          <cell r="L265">
            <v>0.82238326412854723</v>
          </cell>
          <cell r="M265">
            <v>0.22425818533089723</v>
          </cell>
        </row>
        <row r="266">
          <cell r="C266" t="str">
            <v>Year 3</v>
          </cell>
          <cell r="E266">
            <v>4425267000</v>
          </cell>
          <cell r="F266">
            <v>750781000</v>
          </cell>
          <cell r="H266">
            <v>539799000</v>
          </cell>
          <cell r="I266">
            <v>91527000</v>
          </cell>
          <cell r="L266">
            <v>0.83034221437938094</v>
          </cell>
          <cell r="M266">
            <v>0.17651725873263693</v>
          </cell>
        </row>
        <row r="267">
          <cell r="C267" t="str">
            <v>Year 4</v>
          </cell>
          <cell r="E267">
            <v>4796473000</v>
          </cell>
          <cell r="F267">
            <v>779116000</v>
          </cell>
          <cell r="H267">
            <v>551418000</v>
          </cell>
          <cell r="I267">
            <v>90546000</v>
          </cell>
          <cell r="L267">
            <v>0.8375648106431538</v>
          </cell>
          <cell r="M267">
            <v>0.18993393687403223</v>
          </cell>
        </row>
        <row r="268">
          <cell r="C268" t="str">
            <v>Year 1</v>
          </cell>
          <cell r="E268">
            <v>6104000000</v>
          </cell>
          <cell r="F268">
            <v>2990700000</v>
          </cell>
          <cell r="H268">
            <v>0</v>
          </cell>
          <cell r="I268">
            <v>0</v>
          </cell>
          <cell r="L268">
            <v>0.51004259501965921</v>
          </cell>
          <cell r="M268">
            <v>0.47712975098296201</v>
          </cell>
        </row>
        <row r="269">
          <cell r="C269" t="str">
            <v>Year 2</v>
          </cell>
          <cell r="E269">
            <v>5474700000</v>
          </cell>
          <cell r="F269">
            <v>2954500000</v>
          </cell>
          <cell r="H269">
            <v>0</v>
          </cell>
          <cell r="I269">
            <v>0</v>
          </cell>
          <cell r="L269">
            <v>0.46033572615851093</v>
          </cell>
          <cell r="M269">
            <v>0.4329004329004329</v>
          </cell>
        </row>
        <row r="270">
          <cell r="C270" t="str">
            <v>Year 3</v>
          </cell>
          <cell r="E270">
            <v>4743200000</v>
          </cell>
          <cell r="F270">
            <v>2964700000</v>
          </cell>
          <cell r="H270">
            <v>0</v>
          </cell>
          <cell r="I270">
            <v>0</v>
          </cell>
          <cell r="L270">
            <v>0.37495783437341879</v>
          </cell>
          <cell r="M270">
            <v>0.33169590150109629</v>
          </cell>
        </row>
        <row r="271">
          <cell r="C271" t="str">
            <v>Year 4</v>
          </cell>
          <cell r="E271">
            <v>4308300000</v>
          </cell>
          <cell r="F271">
            <v>2761200000</v>
          </cell>
          <cell r="H271">
            <v>0</v>
          </cell>
          <cell r="I271">
            <v>0</v>
          </cell>
          <cell r="L271">
            <v>0.35909755588050973</v>
          </cell>
          <cell r="M271">
            <v>0.2850544298215073</v>
          </cell>
        </row>
        <row r="272">
          <cell r="C272" t="str">
            <v>Year 1</v>
          </cell>
          <cell r="E272">
            <v>5513000000</v>
          </cell>
          <cell r="F272">
            <v>375000000</v>
          </cell>
          <cell r="H272">
            <v>0</v>
          </cell>
          <cell r="I272">
            <v>490000000</v>
          </cell>
          <cell r="L272">
            <v>0.93197895882459636</v>
          </cell>
          <cell r="M272">
            <v>0.23000181389443133</v>
          </cell>
        </row>
        <row r="273">
          <cell r="C273" t="str">
            <v>Year 2</v>
          </cell>
          <cell r="E273">
            <v>5133000000</v>
          </cell>
          <cell r="F273">
            <v>216000000</v>
          </cell>
          <cell r="H273">
            <v>0</v>
          </cell>
          <cell r="I273">
            <v>581000000</v>
          </cell>
          <cell r="L273">
            <v>0.95791934541203971</v>
          </cell>
          <cell r="M273">
            <v>0.23261250730566921</v>
          </cell>
        </row>
        <row r="274">
          <cell r="C274" t="str">
            <v>Year 3</v>
          </cell>
          <cell r="E274">
            <v>5342000000</v>
          </cell>
          <cell r="F274">
            <v>160000000</v>
          </cell>
          <cell r="H274">
            <v>0</v>
          </cell>
          <cell r="I274">
            <v>464000000</v>
          </cell>
          <cell r="L274">
            <v>0.97004867090977165</v>
          </cell>
          <cell r="M274">
            <v>0.27536503182328714</v>
          </cell>
        </row>
        <row r="275">
          <cell r="C275" t="str">
            <v>Year 4</v>
          </cell>
          <cell r="E275">
            <v>5276000000</v>
          </cell>
          <cell r="F275">
            <v>237000000</v>
          </cell>
          <cell r="H275">
            <v>0</v>
          </cell>
          <cell r="I275">
            <v>448000000</v>
          </cell>
          <cell r="L275">
            <v>0.95507960576194084</v>
          </cell>
          <cell r="M275">
            <v>0.28013646702047007</v>
          </cell>
        </row>
        <row r="276">
          <cell r="C276" t="str">
            <v>Year 1</v>
          </cell>
          <cell r="E276">
            <v>2921900000</v>
          </cell>
          <cell r="F276">
            <v>1630500000</v>
          </cell>
          <cell r="H276">
            <v>0</v>
          </cell>
          <cell r="I276">
            <v>0</v>
          </cell>
          <cell r="L276">
            <v>0.44197268900373043</v>
          </cell>
          <cell r="M276">
            <v>0.18655669256305829</v>
          </cell>
        </row>
        <row r="277">
          <cell r="C277" t="str">
            <v>Year 2</v>
          </cell>
          <cell r="E277">
            <v>3194300000</v>
          </cell>
          <cell r="F277">
            <v>1756300000</v>
          </cell>
          <cell r="H277">
            <v>0</v>
          </cell>
          <cell r="I277">
            <v>0</v>
          </cell>
          <cell r="L277">
            <v>0.45017687756315938</v>
          </cell>
          <cell r="M277">
            <v>0.19478445981905268</v>
          </cell>
        </row>
        <row r="278">
          <cell r="C278" t="str">
            <v>Year 3</v>
          </cell>
          <cell r="E278">
            <v>3297600000</v>
          </cell>
          <cell r="F278">
            <v>1844700000</v>
          </cell>
          <cell r="H278">
            <v>0</v>
          </cell>
          <cell r="I278">
            <v>0</v>
          </cell>
          <cell r="L278">
            <v>0.44059315866084425</v>
          </cell>
          <cell r="M278">
            <v>0.19444444444444445</v>
          </cell>
        </row>
        <row r="279">
          <cell r="C279" t="str">
            <v>Year 4</v>
          </cell>
          <cell r="E279">
            <v>3394800000</v>
          </cell>
          <cell r="F279">
            <v>1883000000</v>
          </cell>
          <cell r="H279">
            <v>0</v>
          </cell>
          <cell r="I279">
            <v>0</v>
          </cell>
          <cell r="L279">
            <v>0.44532814893366324</v>
          </cell>
          <cell r="M279">
            <v>0.19859785554377282</v>
          </cell>
        </row>
        <row r="280">
          <cell r="C280" t="str">
            <v>Year 1</v>
          </cell>
          <cell r="E280">
            <v>12316000000</v>
          </cell>
          <cell r="F280">
            <v>7081000000</v>
          </cell>
          <cell r="H280">
            <v>0</v>
          </cell>
          <cell r="I280">
            <v>2811000000</v>
          </cell>
          <cell r="L280">
            <v>0.42505683663527116</v>
          </cell>
          <cell r="M280">
            <v>0.13811302370899642</v>
          </cell>
        </row>
        <row r="281">
          <cell r="C281" t="str">
            <v>Year 2</v>
          </cell>
          <cell r="E281">
            <v>19080000000</v>
          </cell>
          <cell r="F281">
            <v>12930000000</v>
          </cell>
          <cell r="H281">
            <v>0</v>
          </cell>
          <cell r="I281">
            <v>2903000000</v>
          </cell>
          <cell r="L281">
            <v>0.32232704402515722</v>
          </cell>
          <cell r="M281">
            <v>0.13422431865828091</v>
          </cell>
        </row>
        <row r="282">
          <cell r="C282" t="str">
            <v>Year 3</v>
          </cell>
          <cell r="E282">
            <v>23125000000</v>
          </cell>
          <cell r="F282">
            <v>16049000000</v>
          </cell>
          <cell r="H282">
            <v>0</v>
          </cell>
          <cell r="I282">
            <v>2915000000</v>
          </cell>
          <cell r="L282">
            <v>0.30598918918918916</v>
          </cell>
          <cell r="M282">
            <v>0.15597837837837839</v>
          </cell>
        </row>
        <row r="283">
          <cell r="C283" t="str">
            <v>Year 4</v>
          </cell>
          <cell r="E283">
            <v>12764000000</v>
          </cell>
          <cell r="F283">
            <v>10295000000</v>
          </cell>
          <cell r="H283">
            <v>0</v>
          </cell>
          <cell r="I283">
            <v>2229000000</v>
          </cell>
          <cell r="L283">
            <v>0.19343465998119713</v>
          </cell>
          <cell r="M283">
            <v>-7.3644625509244749E-3</v>
          </cell>
        </row>
        <row r="284">
          <cell r="C284" t="str">
            <v>Year 1</v>
          </cell>
          <cell r="E284">
            <v>11359113000</v>
          </cell>
          <cell r="F284">
            <v>9641542000</v>
          </cell>
          <cell r="H284">
            <v>0</v>
          </cell>
          <cell r="I284">
            <v>0</v>
          </cell>
          <cell r="L284">
            <v>0.15120643662933897</v>
          </cell>
          <cell r="M284">
            <v>5.9451825155714184E-2</v>
          </cell>
        </row>
        <row r="285">
          <cell r="C285" t="str">
            <v>Year 2</v>
          </cell>
          <cell r="E285">
            <v>12752076000</v>
          </cell>
          <cell r="F285">
            <v>10915981000</v>
          </cell>
          <cell r="H285">
            <v>0</v>
          </cell>
          <cell r="I285">
            <v>0</v>
          </cell>
          <cell r="L285">
            <v>0.14398400699619418</v>
          </cell>
          <cell r="M285">
            <v>5.3532460126492348E-2</v>
          </cell>
        </row>
        <row r="286">
          <cell r="C286" t="str">
            <v>Year 3</v>
          </cell>
          <cell r="E286">
            <v>13470067000</v>
          </cell>
          <cell r="F286">
            <v>11462415000</v>
          </cell>
          <cell r="H286">
            <v>0</v>
          </cell>
          <cell r="I286">
            <v>0</v>
          </cell>
          <cell r="L286">
            <v>0.14904543533450876</v>
          </cell>
          <cell r="M286">
            <v>5.5561564764302955E-2</v>
          </cell>
        </row>
        <row r="287">
          <cell r="C287" t="str">
            <v>Year 4</v>
          </cell>
          <cell r="E287">
            <v>13476084000</v>
          </cell>
          <cell r="F287">
            <v>11207604000</v>
          </cell>
          <cell r="H287">
            <v>0</v>
          </cell>
          <cell r="I287">
            <v>0</v>
          </cell>
          <cell r="L287">
            <v>0.16833376817775847</v>
          </cell>
          <cell r="M287">
            <v>6.36913512857296E-2</v>
          </cell>
        </row>
        <row r="288">
          <cell r="C288" t="str">
            <v>Year 1</v>
          </cell>
          <cell r="E288">
            <v>8155000000</v>
          </cell>
          <cell r="F288">
            <v>5345000000</v>
          </cell>
          <cell r="H288">
            <v>0</v>
          </cell>
          <cell r="I288">
            <v>1854000000</v>
          </cell>
          <cell r="L288">
            <v>0.34457388105456777</v>
          </cell>
          <cell r="M288">
            <v>0.1114653586756591</v>
          </cell>
        </row>
        <row r="289">
          <cell r="C289" t="str">
            <v>Year 2</v>
          </cell>
          <cell r="E289">
            <v>9108000000</v>
          </cell>
          <cell r="F289">
            <v>5973000000</v>
          </cell>
          <cell r="H289">
            <v>0</v>
          </cell>
          <cell r="I289">
            <v>2102000000</v>
          </cell>
          <cell r="L289">
            <v>0.34420289855072461</v>
          </cell>
          <cell r="M289">
            <v>0.10660957400087835</v>
          </cell>
        </row>
        <row r="290">
          <cell r="C290" t="str">
            <v>Year 3</v>
          </cell>
          <cell r="E290">
            <v>9754000000</v>
          </cell>
          <cell r="F290">
            <v>6426000000</v>
          </cell>
          <cell r="H290">
            <v>0</v>
          </cell>
          <cell r="I290">
            <v>2125000000</v>
          </cell>
          <cell r="L290">
            <v>0.34119335657166294</v>
          </cell>
          <cell r="M290">
            <v>0.11420955505433668</v>
          </cell>
        </row>
        <row r="291">
          <cell r="C291" t="str">
            <v>Year 4</v>
          </cell>
          <cell r="E291">
            <v>29003000000</v>
          </cell>
          <cell r="F291">
            <v>18655000000</v>
          </cell>
          <cell r="H291">
            <v>0</v>
          </cell>
          <cell r="I291">
            <v>6907000000</v>
          </cell>
          <cell r="L291">
            <v>0.3567906768265352</v>
          </cell>
          <cell r="M291">
            <v>0.11567768851498121</v>
          </cell>
        </row>
        <row r="292">
          <cell r="C292" t="str">
            <v>Year 1</v>
          </cell>
          <cell r="E292">
            <v>29119000000</v>
          </cell>
          <cell r="F292">
            <v>17900000000</v>
          </cell>
          <cell r="H292">
            <v>0</v>
          </cell>
          <cell r="I292">
            <v>8742000000</v>
          </cell>
          <cell r="L292">
            <v>0.38528108794944882</v>
          </cell>
          <cell r="M292">
            <v>8.5064734365877956E-2</v>
          </cell>
        </row>
        <row r="293">
          <cell r="C293" t="str">
            <v>Year 2</v>
          </cell>
          <cell r="E293">
            <v>32380000000</v>
          </cell>
          <cell r="F293">
            <v>20865000000</v>
          </cell>
          <cell r="H293">
            <v>0</v>
          </cell>
          <cell r="I293">
            <v>9339000000</v>
          </cell>
          <cell r="L293">
            <v>0.35562075355157508</v>
          </cell>
          <cell r="M293">
            <v>6.7201976528721438E-2</v>
          </cell>
        </row>
        <row r="294">
          <cell r="C294" t="str">
            <v>Year 3</v>
          </cell>
          <cell r="E294">
            <v>34914000000</v>
          </cell>
          <cell r="F294">
            <v>21334000000</v>
          </cell>
          <cell r="H294">
            <v>0</v>
          </cell>
          <cell r="I294">
            <v>10276000000</v>
          </cell>
          <cell r="L294">
            <v>0.38895571976857424</v>
          </cell>
          <cell r="M294">
            <v>9.4632525634415987E-2</v>
          </cell>
        </row>
        <row r="295">
          <cell r="C295" t="str">
            <v>Year 4</v>
          </cell>
          <cell r="E295">
            <v>37876000000</v>
          </cell>
          <cell r="F295">
            <v>23290000000</v>
          </cell>
          <cell r="H295">
            <v>0</v>
          </cell>
          <cell r="I295">
            <v>11259000000</v>
          </cell>
          <cell r="L295">
            <v>0.38509874326750448</v>
          </cell>
          <cell r="M295">
            <v>8.7839264969901784E-2</v>
          </cell>
        </row>
        <row r="296">
          <cell r="C296" t="str">
            <v>Year 1</v>
          </cell>
          <cell r="E296">
            <v>4111000000</v>
          </cell>
          <cell r="F296">
            <v>3477000000</v>
          </cell>
          <cell r="H296">
            <v>0</v>
          </cell>
          <cell r="I296">
            <v>14000000</v>
          </cell>
          <cell r="L296">
            <v>0.15422038433471175</v>
          </cell>
          <cell r="M296">
            <v>0.15081488688883482</v>
          </cell>
        </row>
        <row r="297">
          <cell r="C297" t="str">
            <v>Year 2</v>
          </cell>
          <cell r="E297">
            <v>4531000000</v>
          </cell>
          <cell r="F297">
            <v>3748000000</v>
          </cell>
          <cell r="H297">
            <v>0</v>
          </cell>
          <cell r="I297">
            <v>15000000</v>
          </cell>
          <cell r="L297">
            <v>0.17280953431913482</v>
          </cell>
          <cell r="M297">
            <v>0.16949900684175678</v>
          </cell>
        </row>
        <row r="298">
          <cell r="C298" t="str">
            <v>Year 3</v>
          </cell>
          <cell r="E298">
            <v>4945000000</v>
          </cell>
          <cell r="F298">
            <v>4157000000</v>
          </cell>
          <cell r="H298">
            <v>0</v>
          </cell>
          <cell r="I298">
            <v>14000000</v>
          </cell>
          <cell r="L298">
            <v>0.15935288169868556</v>
          </cell>
          <cell r="M298">
            <v>0.15652173913043479</v>
          </cell>
        </row>
        <row r="299">
          <cell r="C299" t="str">
            <v>Year 4</v>
          </cell>
          <cell r="E299">
            <v>5142000000</v>
          </cell>
          <cell r="F299">
            <v>4195000000</v>
          </cell>
          <cell r="H299">
            <v>0</v>
          </cell>
          <cell r="I299">
            <v>13000000</v>
          </cell>
          <cell r="L299">
            <v>0.18416958381952553</v>
          </cell>
          <cell r="M299">
            <v>0.18164138467522364</v>
          </cell>
        </row>
        <row r="300">
          <cell r="C300" t="str">
            <v>Year 1</v>
          </cell>
          <cell r="E300">
            <v>17085000000</v>
          </cell>
          <cell r="F300">
            <v>7153000000</v>
          </cell>
          <cell r="H300">
            <v>0</v>
          </cell>
          <cell r="I300">
            <v>0</v>
          </cell>
          <cell r="L300">
            <v>0.58132865086333041</v>
          </cell>
          <cell r="M300">
            <v>0.2276265730172666</v>
          </cell>
        </row>
        <row r="301">
          <cell r="C301" t="str">
            <v>Year 2</v>
          </cell>
          <cell r="E301">
            <v>17420000000</v>
          </cell>
          <cell r="F301">
            <v>7219000000</v>
          </cell>
          <cell r="H301">
            <v>0</v>
          </cell>
          <cell r="I301">
            <v>0</v>
          </cell>
          <cell r="L301">
            <v>0.58559127439724457</v>
          </cell>
          <cell r="M301">
            <v>0.20413318025258323</v>
          </cell>
        </row>
        <row r="302">
          <cell r="C302" t="str">
            <v>Year 3</v>
          </cell>
          <cell r="E302">
            <v>17277000000</v>
          </cell>
          <cell r="F302">
            <v>7168000000</v>
          </cell>
          <cell r="H302">
            <v>0</v>
          </cell>
          <cell r="I302">
            <v>0</v>
          </cell>
          <cell r="L302">
            <v>0.58511315621925108</v>
          </cell>
          <cell r="M302">
            <v>0.20588065057591018</v>
          </cell>
        </row>
        <row r="303">
          <cell r="C303" t="str">
            <v>Year 4</v>
          </cell>
          <cell r="E303">
            <v>16034000000</v>
          </cell>
          <cell r="F303">
            <v>6635000000</v>
          </cell>
          <cell r="H303">
            <v>0</v>
          </cell>
          <cell r="I303">
            <v>0</v>
          </cell>
          <cell r="L303">
            <v>0.58619184233503807</v>
          </cell>
          <cell r="M303">
            <v>0.17394287139827866</v>
          </cell>
        </row>
        <row r="304">
          <cell r="C304" t="str">
            <v>Year 1</v>
          </cell>
          <cell r="E304">
            <v>5533000000</v>
          </cell>
          <cell r="F304">
            <v>3142000000</v>
          </cell>
          <cell r="H304">
            <v>130000000</v>
          </cell>
          <cell r="I304">
            <v>0</v>
          </cell>
          <cell r="L304">
            <v>0.43213446593168259</v>
          </cell>
          <cell r="M304">
            <v>0.17531176576902224</v>
          </cell>
        </row>
        <row r="305">
          <cell r="C305" t="str">
            <v>Year 2</v>
          </cell>
          <cell r="E305">
            <v>5514000000</v>
          </cell>
          <cell r="F305">
            <v>3158000000</v>
          </cell>
          <cell r="H305">
            <v>125000000</v>
          </cell>
          <cell r="I305">
            <v>0</v>
          </cell>
          <cell r="L305">
            <v>0.42727602466449044</v>
          </cell>
          <cell r="M305">
            <v>0.17718534639100472</v>
          </cell>
        </row>
        <row r="306">
          <cell r="C306" t="str">
            <v>Year 3</v>
          </cell>
          <cell r="E306">
            <v>5655000000</v>
          </cell>
          <cell r="F306">
            <v>3190000000</v>
          </cell>
          <cell r="H306">
            <v>136000000</v>
          </cell>
          <cell r="I306">
            <v>0</v>
          </cell>
          <cell r="L306">
            <v>0.4358974358974359</v>
          </cell>
          <cell r="M306">
            <v>0.17824933687002653</v>
          </cell>
        </row>
        <row r="307">
          <cell r="C307" t="str">
            <v>Year 4</v>
          </cell>
          <cell r="E307">
            <v>5761000000</v>
          </cell>
          <cell r="F307">
            <v>3163000000</v>
          </cell>
          <cell r="H307">
            <v>141000000</v>
          </cell>
          <cell r="I307">
            <v>0</v>
          </cell>
          <cell r="L307">
            <v>0.45096337441416423</v>
          </cell>
          <cell r="M307">
            <v>0.18469015795868773</v>
          </cell>
        </row>
        <row r="308">
          <cell r="C308" t="str">
            <v>Year 1</v>
          </cell>
          <cell r="E308">
            <v>2666000000</v>
          </cell>
          <cell r="F308">
            <v>55000000</v>
          </cell>
          <cell r="H308">
            <v>0</v>
          </cell>
          <cell r="I308">
            <v>46000000</v>
          </cell>
          <cell r="L308">
            <v>0.9793698424606152</v>
          </cell>
          <cell r="M308">
            <v>0.33570892723180795</v>
          </cell>
        </row>
        <row r="309">
          <cell r="C309" t="str">
            <v>Year 2</v>
          </cell>
          <cell r="E309">
            <v>2607000000</v>
          </cell>
          <cell r="F309">
            <v>45000000</v>
          </cell>
          <cell r="H309">
            <v>0</v>
          </cell>
          <cell r="I309">
            <v>27000000</v>
          </cell>
          <cell r="L309">
            <v>0.98273878020713468</v>
          </cell>
          <cell r="M309">
            <v>0.35443037974683544</v>
          </cell>
        </row>
        <row r="310">
          <cell r="C310" t="str">
            <v>Year 3</v>
          </cell>
          <cell r="E310">
            <v>2819000000</v>
          </cell>
          <cell r="F310">
            <v>43000000</v>
          </cell>
          <cell r="H310">
            <v>0</v>
          </cell>
          <cell r="I310">
            <v>147000000</v>
          </cell>
          <cell r="L310">
            <v>0.98474636395885062</v>
          </cell>
          <cell r="M310">
            <v>0.27314650585313943</v>
          </cell>
        </row>
        <row r="311">
          <cell r="C311" t="str">
            <v>Year 4</v>
          </cell>
          <cell r="E311">
            <v>2960000000</v>
          </cell>
          <cell r="F311">
            <v>40000000</v>
          </cell>
          <cell r="H311">
            <v>0</v>
          </cell>
          <cell r="I311">
            <v>248000000</v>
          </cell>
          <cell r="L311">
            <v>0.98648648648648651</v>
          </cell>
          <cell r="M311">
            <v>0.28243243243243243</v>
          </cell>
        </row>
        <row r="312">
          <cell r="C312" t="str">
            <v>Year 1</v>
          </cell>
          <cell r="E312">
            <v>3214591000</v>
          </cell>
          <cell r="F312">
            <v>2359822000</v>
          </cell>
          <cell r="H312">
            <v>0</v>
          </cell>
          <cell r="I312">
            <v>96054000</v>
          </cell>
          <cell r="L312">
            <v>0.26590287846883165</v>
          </cell>
          <cell r="M312">
            <v>0.1726446692596352</v>
          </cell>
        </row>
        <row r="313">
          <cell r="C313" t="str">
            <v>Year 2</v>
          </cell>
          <cell r="E313">
            <v>4108269000</v>
          </cell>
          <cell r="F313">
            <v>2990513000</v>
          </cell>
          <cell r="H313">
            <v>0</v>
          </cell>
          <cell r="I313">
            <v>110474000</v>
          </cell>
          <cell r="L313">
            <v>0.27207468644336585</v>
          </cell>
          <cell r="M313">
            <v>0.17851435726336323</v>
          </cell>
        </row>
        <row r="314">
          <cell r="C314" t="str">
            <v>Year 3</v>
          </cell>
          <cell r="E314">
            <v>4501223000</v>
          </cell>
          <cell r="F314">
            <v>3326936000</v>
          </cell>
          <cell r="H314">
            <v>0</v>
          </cell>
          <cell r="I314">
            <v>130368000</v>
          </cell>
          <cell r="L314">
            <v>0.26088176480036651</v>
          </cell>
          <cell r="M314">
            <v>0.17633096605078219</v>
          </cell>
        </row>
        <row r="315">
          <cell r="C315" t="str">
            <v>Year 4</v>
          </cell>
          <cell r="E315">
            <v>3904384000</v>
          </cell>
          <cell r="F315">
            <v>3406170000</v>
          </cell>
          <cell r="H315">
            <v>0</v>
          </cell>
          <cell r="I315">
            <v>146368000</v>
          </cell>
          <cell r="L315">
            <v>0.12760373979608564</v>
          </cell>
          <cell r="M315">
            <v>1.9364386289873126E-2</v>
          </cell>
        </row>
        <row r="316">
          <cell r="C316" t="str">
            <v>Year 1</v>
          </cell>
          <cell r="E316">
            <v>17301000000</v>
          </cell>
          <cell r="F316">
            <v>13021000000</v>
          </cell>
          <cell r="H316">
            <v>713000000</v>
          </cell>
          <cell r="I316">
            <v>0</v>
          </cell>
          <cell r="L316">
            <v>0.24738454424599732</v>
          </cell>
          <cell r="M316">
            <v>0.10057222125888678</v>
          </cell>
        </row>
        <row r="317">
          <cell r="C317" t="str">
            <v>Year 2</v>
          </cell>
          <cell r="E317">
            <v>19221000000</v>
          </cell>
          <cell r="F317">
            <v>14360000000</v>
          </cell>
          <cell r="H317">
            <v>754000000</v>
          </cell>
          <cell r="I317">
            <v>0</v>
          </cell>
          <cell r="L317">
            <v>0.25290047344050781</v>
          </cell>
          <cell r="M317">
            <v>0.10379272670516622</v>
          </cell>
        </row>
        <row r="318">
          <cell r="C318" t="str">
            <v>Year 3</v>
          </cell>
          <cell r="E318">
            <v>19110000000</v>
          </cell>
          <cell r="F318">
            <v>14163000000</v>
          </cell>
          <cell r="H318">
            <v>735000000</v>
          </cell>
          <cell r="I318">
            <v>0</v>
          </cell>
          <cell r="L318">
            <v>0.25886970172684454</v>
          </cell>
          <cell r="M318">
            <v>0.10690737833594977</v>
          </cell>
        </row>
        <row r="319">
          <cell r="C319" t="str">
            <v>Year 4</v>
          </cell>
          <cell r="E319">
            <v>17509000000</v>
          </cell>
          <cell r="F319">
            <v>13057000000</v>
          </cell>
          <cell r="H319">
            <v>636000000</v>
          </cell>
          <cell r="I319">
            <v>0</v>
          </cell>
          <cell r="L319">
            <v>0.2542692329659032</v>
          </cell>
          <cell r="M319">
            <v>9.2923639271231942E-2</v>
          </cell>
        </row>
        <row r="320">
          <cell r="C320" t="str">
            <v>Year 1</v>
          </cell>
          <cell r="E320">
            <v>6566000000</v>
          </cell>
          <cell r="F320">
            <v>4562000000</v>
          </cell>
          <cell r="H320">
            <v>0</v>
          </cell>
          <cell r="I320">
            <v>628000000</v>
          </cell>
          <cell r="L320">
            <v>0.30520865062442892</v>
          </cell>
          <cell r="M320">
            <v>0.17392628693268353</v>
          </cell>
        </row>
        <row r="321">
          <cell r="C321" t="str">
            <v>Year 2</v>
          </cell>
          <cell r="E321">
            <v>7179000000</v>
          </cell>
          <cell r="F321">
            <v>5090000000</v>
          </cell>
          <cell r="H321">
            <v>0</v>
          </cell>
          <cell r="I321">
            <v>685000000</v>
          </cell>
          <cell r="L321">
            <v>0.29098760273018531</v>
          </cell>
          <cell r="M321">
            <v>0.16046803175929794</v>
          </cell>
        </row>
        <row r="322">
          <cell r="C322" t="str">
            <v>Year 3</v>
          </cell>
          <cell r="E322">
            <v>6456000000</v>
          </cell>
          <cell r="F322">
            <v>4281000000</v>
          </cell>
          <cell r="H322">
            <v>0</v>
          </cell>
          <cell r="I322">
            <v>750000000</v>
          </cell>
          <cell r="L322">
            <v>0.33689591078066916</v>
          </cell>
          <cell r="M322">
            <v>0.18014250309789342</v>
          </cell>
        </row>
        <row r="323">
          <cell r="C323" t="str">
            <v>Year 4</v>
          </cell>
          <cell r="E323">
            <v>6399000000</v>
          </cell>
          <cell r="F323">
            <v>4010000000</v>
          </cell>
          <cell r="H323">
            <v>0</v>
          </cell>
          <cell r="I323">
            <v>811000000</v>
          </cell>
          <cell r="L323">
            <v>0.37333958431004843</v>
          </cell>
          <cell r="M323">
            <v>0.20268791998749805</v>
          </cell>
        </row>
        <row r="324">
          <cell r="C324" t="str">
            <v>Year 1</v>
          </cell>
          <cell r="E324">
            <v>8110000000</v>
          </cell>
          <cell r="F324">
            <v>6781000000</v>
          </cell>
          <cell r="H324">
            <v>0</v>
          </cell>
          <cell r="I324">
            <v>88000000</v>
          </cell>
          <cell r="L324">
            <v>0.16387176325524044</v>
          </cell>
          <cell r="M324">
            <v>1.6769420468557335E-2</v>
          </cell>
        </row>
        <row r="325">
          <cell r="C325" t="str">
            <v>Year 2</v>
          </cell>
          <cell r="E325">
            <v>10863000000</v>
          </cell>
          <cell r="F325">
            <v>8995000000</v>
          </cell>
          <cell r="H325">
            <v>0</v>
          </cell>
          <cell r="I325">
            <v>327000000</v>
          </cell>
          <cell r="L325">
            <v>0.17195986375770966</v>
          </cell>
          <cell r="M325">
            <v>2.5499401638589707E-2</v>
          </cell>
        </row>
        <row r="326">
          <cell r="C326" t="str">
            <v>Year 3</v>
          </cell>
          <cell r="E326">
            <v>16560000000</v>
          </cell>
          <cell r="F326">
            <v>12678000000</v>
          </cell>
          <cell r="H326">
            <v>0</v>
          </cell>
          <cell r="I326">
            <v>1406000000</v>
          </cell>
          <cell r="L326">
            <v>0.23442028985507246</v>
          </cell>
          <cell r="M326">
            <v>2.8019323671497585E-2</v>
          </cell>
        </row>
        <row r="327">
          <cell r="C327" t="str">
            <v>Year 4</v>
          </cell>
          <cell r="E327">
            <v>22760000000</v>
          </cell>
          <cell r="F327">
            <v>17242000000</v>
          </cell>
          <cell r="H327">
            <v>0</v>
          </cell>
          <cell r="I327">
            <v>1836000000</v>
          </cell>
          <cell r="L327">
            <v>0.24244288224956068</v>
          </cell>
          <cell r="M327">
            <v>3.0975395430579963E-2</v>
          </cell>
        </row>
        <row r="328">
          <cell r="C328" t="str">
            <v>Year 1</v>
          </cell>
          <cell r="E328">
            <v>7452000000</v>
          </cell>
          <cell r="F328">
            <v>4747000000</v>
          </cell>
          <cell r="H328">
            <v>0</v>
          </cell>
          <cell r="I328">
            <v>1050000000</v>
          </cell>
          <cell r="L328">
            <v>0.36298980139559844</v>
          </cell>
          <cell r="M328">
            <v>0.17310789049919484</v>
          </cell>
        </row>
        <row r="329">
          <cell r="C329" t="str">
            <v>Year 2</v>
          </cell>
          <cell r="E329">
            <v>8106000000</v>
          </cell>
          <cell r="F329">
            <v>5755000000</v>
          </cell>
          <cell r="H329">
            <v>0</v>
          </cell>
          <cell r="I329">
            <v>954000000</v>
          </cell>
          <cell r="L329">
            <v>0.29003207500616823</v>
          </cell>
          <cell r="M329">
            <v>0.12459906242289662</v>
          </cell>
        </row>
        <row r="330">
          <cell r="C330" t="str">
            <v>Year 3</v>
          </cell>
          <cell r="E330">
            <v>9226000000</v>
          </cell>
          <cell r="F330">
            <v>6890000000</v>
          </cell>
          <cell r="H330">
            <v>0</v>
          </cell>
          <cell r="I330">
            <v>1013000000</v>
          </cell>
          <cell r="L330">
            <v>0.2531974853674398</v>
          </cell>
          <cell r="M330">
            <v>0.10134402774766962</v>
          </cell>
        </row>
        <row r="331">
          <cell r="C331" t="str">
            <v>Year 4</v>
          </cell>
          <cell r="E331">
            <v>7386000000</v>
          </cell>
          <cell r="F331">
            <v>5109000000</v>
          </cell>
          <cell r="H331">
            <v>0</v>
          </cell>
          <cell r="I331">
            <v>970000000</v>
          </cell>
          <cell r="L331">
            <v>0.3082859463850528</v>
          </cell>
          <cell r="M331">
            <v>0.12632006498781478</v>
          </cell>
        </row>
        <row r="332">
          <cell r="C332" t="str">
            <v>Year 1</v>
          </cell>
          <cell r="E332">
            <v>23771000000</v>
          </cell>
          <cell r="F332">
            <v>1403000000</v>
          </cell>
          <cell r="H332">
            <v>0</v>
          </cell>
          <cell r="I332">
            <v>5024000000</v>
          </cell>
          <cell r="L332">
            <v>0.94097850321820709</v>
          </cell>
          <cell r="M332">
            <v>0.25897101510243575</v>
          </cell>
        </row>
        <row r="333">
          <cell r="C333" t="str">
            <v>Year 2</v>
          </cell>
          <cell r="E333">
            <v>24176000000</v>
          </cell>
          <cell r="F333">
            <v>1241000000</v>
          </cell>
          <cell r="H333">
            <v>0</v>
          </cell>
          <cell r="I333">
            <v>4124000000</v>
          </cell>
          <cell r="L333">
            <v>0.948668100595632</v>
          </cell>
          <cell r="M333">
            <v>0.29487921906022502</v>
          </cell>
        </row>
        <row r="334">
          <cell r="C334" t="str">
            <v>Year 3</v>
          </cell>
          <cell r="E334">
            <v>23869000000</v>
          </cell>
          <cell r="F334">
            <v>1088000000</v>
          </cell>
          <cell r="H334">
            <v>0</v>
          </cell>
          <cell r="I334">
            <v>4073000000</v>
          </cell>
          <cell r="L334">
            <v>0.95441786417529018</v>
          </cell>
          <cell r="M334">
            <v>0.29578113871548872</v>
          </cell>
        </row>
        <row r="335">
          <cell r="C335" t="str">
            <v>Year 4</v>
          </cell>
          <cell r="E335">
            <v>25038000000</v>
          </cell>
          <cell r="F335">
            <v>1091000000</v>
          </cell>
          <cell r="H335">
            <v>0</v>
          </cell>
          <cell r="I335">
            <v>4966000000</v>
          </cell>
          <cell r="L335">
            <v>0.95642623212716671</v>
          </cell>
          <cell r="M335">
            <v>0.2562105599488777</v>
          </cell>
        </row>
        <row r="336">
          <cell r="C336" t="str">
            <v>Year 1</v>
          </cell>
          <cell r="E336">
            <v>1204546000</v>
          </cell>
          <cell r="F336">
            <v>290054000</v>
          </cell>
          <cell r="H336">
            <v>0</v>
          </cell>
          <cell r="I336">
            <v>451405000</v>
          </cell>
          <cell r="L336">
            <v>0.75920056187144369</v>
          </cell>
          <cell r="M336">
            <v>0.2432235879742243</v>
          </cell>
        </row>
        <row r="337">
          <cell r="C337" t="str">
            <v>Year 2</v>
          </cell>
          <cell r="E337">
            <v>1746278000</v>
          </cell>
          <cell r="F337">
            <v>400281000</v>
          </cell>
          <cell r="H337">
            <v>0</v>
          </cell>
          <cell r="I337">
            <v>651052000</v>
          </cell>
          <cell r="L337">
            <v>0.77078048283263034</v>
          </cell>
          <cell r="M337">
            <v>0.31340599835764982</v>
          </cell>
        </row>
        <row r="338">
          <cell r="C338" t="str">
            <v>Year 3</v>
          </cell>
          <cell r="E338">
            <v>2173011000</v>
          </cell>
          <cell r="F338">
            <v>524880000</v>
          </cell>
          <cell r="H338">
            <v>0</v>
          </cell>
          <cell r="I338">
            <v>632760000</v>
          </cell>
          <cell r="L338">
            <v>0.75845497330662381</v>
          </cell>
          <cell r="M338">
            <v>0.40762287903742778</v>
          </cell>
        </row>
        <row r="339">
          <cell r="C339" t="str">
            <v>Year 4</v>
          </cell>
          <cell r="E339">
            <v>1357150000</v>
          </cell>
          <cell r="F339">
            <v>580994000</v>
          </cell>
          <cell r="H339">
            <v>0</v>
          </cell>
          <cell r="I339">
            <v>622211000</v>
          </cell>
          <cell r="L339">
            <v>0.57190141104520498</v>
          </cell>
          <cell r="M339">
            <v>3.0720259367055962E-2</v>
          </cell>
        </row>
        <row r="340">
          <cell r="C340" t="str">
            <v>Year 1</v>
          </cell>
          <cell r="E340">
            <v>4474000000</v>
          </cell>
          <cell r="F340">
            <v>3103000000</v>
          </cell>
          <cell r="H340">
            <v>0</v>
          </cell>
          <cell r="I340">
            <v>0</v>
          </cell>
          <cell r="L340">
            <v>0.3064371926687528</v>
          </cell>
          <cell r="M340">
            <v>0.19579794367456416</v>
          </cell>
        </row>
        <row r="341">
          <cell r="C341" t="str">
            <v>Year 2</v>
          </cell>
          <cell r="E341">
            <v>4979000000</v>
          </cell>
          <cell r="F341">
            <v>3469000000</v>
          </cell>
          <cell r="H341">
            <v>0</v>
          </cell>
          <cell r="I341">
            <v>0</v>
          </cell>
          <cell r="L341">
            <v>0.30327374974894561</v>
          </cell>
          <cell r="M341">
            <v>0.18397268527816832</v>
          </cell>
        </row>
        <row r="342">
          <cell r="C342" t="str">
            <v>Year 3</v>
          </cell>
          <cell r="E342">
            <v>5244000000</v>
          </cell>
          <cell r="F342">
            <v>3630000000</v>
          </cell>
          <cell r="H342">
            <v>0</v>
          </cell>
          <cell r="I342">
            <v>0</v>
          </cell>
          <cell r="L342">
            <v>0.30778032036613268</v>
          </cell>
          <cell r="M342">
            <v>0.19221967963386727</v>
          </cell>
        </row>
        <row r="343">
          <cell r="C343" t="str">
            <v>Year 4</v>
          </cell>
          <cell r="E343">
            <v>5259000000</v>
          </cell>
          <cell r="F343">
            <v>3642000000</v>
          </cell>
          <cell r="H343">
            <v>0</v>
          </cell>
          <cell r="I343">
            <v>0</v>
          </cell>
          <cell r="L343">
            <v>0.30747290359383916</v>
          </cell>
          <cell r="M343">
            <v>0.18615706408062369</v>
          </cell>
        </row>
        <row r="344">
          <cell r="C344" t="str">
            <v>Year 1</v>
          </cell>
          <cell r="E344">
            <v>1587725000</v>
          </cell>
          <cell r="F344">
            <v>560917000</v>
          </cell>
          <cell r="H344">
            <v>58827000</v>
          </cell>
          <cell r="I344">
            <v>30239000</v>
          </cell>
          <cell r="L344">
            <v>0.64671652836605831</v>
          </cell>
          <cell r="M344">
            <v>0.20595947031129447</v>
          </cell>
        </row>
        <row r="345">
          <cell r="C345" t="str">
            <v>Year 2</v>
          </cell>
          <cell r="E345">
            <v>1717776000</v>
          </cell>
          <cell r="F345">
            <v>626206000</v>
          </cell>
          <cell r="H345">
            <v>66259000</v>
          </cell>
          <cell r="I345">
            <v>35710000</v>
          </cell>
          <cell r="L345">
            <v>0.63545537951397624</v>
          </cell>
          <cell r="M345">
            <v>0.17842023639869226</v>
          </cell>
        </row>
        <row r="346">
          <cell r="C346" t="str">
            <v>Year 3</v>
          </cell>
          <cell r="E346">
            <v>1797060000</v>
          </cell>
          <cell r="F346">
            <v>726798000</v>
          </cell>
          <cell r="H346">
            <v>69589000</v>
          </cell>
          <cell r="I346">
            <v>51459000</v>
          </cell>
          <cell r="L346">
            <v>0.59556275249574298</v>
          </cell>
          <cell r="M346">
            <v>0.13169899725106562</v>
          </cell>
        </row>
        <row r="347">
          <cell r="C347" t="str">
            <v>Year 4</v>
          </cell>
          <cell r="E347">
            <v>1966814000</v>
          </cell>
          <cell r="F347">
            <v>793735000</v>
          </cell>
          <cell r="H347">
            <v>65411000</v>
          </cell>
          <cell r="I347">
            <v>60790000</v>
          </cell>
          <cell r="L347">
            <v>0.59643616529066801</v>
          </cell>
          <cell r="M347">
            <v>0.16477409658462874</v>
          </cell>
        </row>
        <row r="348">
          <cell r="C348" t="str">
            <v>Year 1</v>
          </cell>
          <cell r="E348">
            <v>105156000000</v>
          </cell>
          <cell r="F348">
            <v>91948000000</v>
          </cell>
          <cell r="H348">
            <v>0</v>
          </cell>
          <cell r="I348">
            <v>0</v>
          </cell>
          <cell r="L348">
            <v>0.12560386473429952</v>
          </cell>
          <cell r="M348">
            <v>2.9518049374263E-2</v>
          </cell>
        </row>
        <row r="349">
          <cell r="C349" t="str">
            <v>Year 2</v>
          </cell>
          <cell r="E349">
            <v>112640000000</v>
          </cell>
          <cell r="F349">
            <v>98458000000</v>
          </cell>
          <cell r="H349">
            <v>0</v>
          </cell>
          <cell r="I349">
            <v>0</v>
          </cell>
          <cell r="L349">
            <v>0.12590553977272723</v>
          </cell>
          <cell r="M349">
            <v>2.9145951704545453E-2</v>
          </cell>
        </row>
        <row r="350">
          <cell r="C350" t="str">
            <v>Year 3</v>
          </cell>
          <cell r="E350">
            <v>116199000000</v>
          </cell>
          <cell r="F350">
            <v>101065000000</v>
          </cell>
          <cell r="H350">
            <v>0</v>
          </cell>
          <cell r="I350">
            <v>0</v>
          </cell>
          <cell r="L350">
            <v>0.13024208469952414</v>
          </cell>
          <cell r="M350">
            <v>3.1747261164037553E-2</v>
          </cell>
        </row>
        <row r="351">
          <cell r="C351" t="str">
            <v>Year 4</v>
          </cell>
          <cell r="E351">
            <v>118719000000</v>
          </cell>
          <cell r="F351">
            <v>102901000000</v>
          </cell>
          <cell r="H351">
            <v>0</v>
          </cell>
          <cell r="I351">
            <v>0</v>
          </cell>
          <cell r="L351">
            <v>0.13323899291604546</v>
          </cell>
          <cell r="M351">
            <v>3.1587193288353167E-2</v>
          </cell>
        </row>
        <row r="352">
          <cell r="C352" t="str">
            <v>Year 1</v>
          </cell>
          <cell r="E352">
            <v>1577000</v>
          </cell>
          <cell r="F352">
            <v>258000</v>
          </cell>
          <cell r="H352">
            <v>65000</v>
          </cell>
          <cell r="I352">
            <v>0</v>
          </cell>
          <cell r="L352">
            <v>0.83639822447685486</v>
          </cell>
          <cell r="M352">
            <v>-0.73303741280913126</v>
          </cell>
        </row>
        <row r="353">
          <cell r="C353" t="str">
            <v>Year 2</v>
          </cell>
          <cell r="E353">
            <v>1514000</v>
          </cell>
          <cell r="F353">
            <v>142000</v>
          </cell>
          <cell r="H353">
            <v>30000</v>
          </cell>
          <cell r="I353">
            <v>163000</v>
          </cell>
          <cell r="L353">
            <v>0.90620871862615582</v>
          </cell>
          <cell r="M353">
            <v>-1.8236459709379129</v>
          </cell>
        </row>
        <row r="354">
          <cell r="C354" t="str">
            <v>Year 3</v>
          </cell>
          <cell r="E354">
            <v>79562000</v>
          </cell>
          <cell r="F354">
            <v>75508000</v>
          </cell>
          <cell r="H354">
            <v>0</v>
          </cell>
          <cell r="I354">
            <v>0</v>
          </cell>
          <cell r="L354">
            <v>5.0953973002186959E-2</v>
          </cell>
          <cell r="M354">
            <v>-0.14209044518740102</v>
          </cell>
        </row>
        <row r="355">
          <cell r="C355" t="str">
            <v>Year 4</v>
          </cell>
          <cell r="E355">
            <v>99642000</v>
          </cell>
          <cell r="F355">
            <v>84477000</v>
          </cell>
          <cell r="H355">
            <v>0</v>
          </cell>
          <cell r="I355">
            <v>0</v>
          </cell>
          <cell r="L355">
            <v>0.15219485759017282</v>
          </cell>
          <cell r="M355">
            <v>-0.10726400513839546</v>
          </cell>
        </row>
        <row r="356">
          <cell r="C356" t="str">
            <v>Year 1</v>
          </cell>
          <cell r="E356">
            <v>8052000000</v>
          </cell>
          <cell r="F356">
            <v>5140000000</v>
          </cell>
          <cell r="H356">
            <v>128000000</v>
          </cell>
          <cell r="I356">
            <v>0</v>
          </cell>
          <cell r="L356">
            <v>0.36164927968206662</v>
          </cell>
          <cell r="M356">
            <v>0.14046199701937406</v>
          </cell>
        </row>
        <row r="357">
          <cell r="C357" t="str">
            <v>Year 2</v>
          </cell>
          <cell r="E357">
            <v>8268000000</v>
          </cell>
          <cell r="F357">
            <v>5297000000</v>
          </cell>
          <cell r="H357">
            <v>122000000</v>
          </cell>
          <cell r="I357">
            <v>0</v>
          </cell>
          <cell r="L357">
            <v>0.35933720367682631</v>
          </cell>
          <cell r="M357">
            <v>0.15989356555394291</v>
          </cell>
        </row>
        <row r="358">
          <cell r="C358" t="str">
            <v>Year 3</v>
          </cell>
          <cell r="E358">
            <v>8082000000</v>
          </cell>
          <cell r="F358">
            <v>5300000000</v>
          </cell>
          <cell r="H358">
            <v>117000000</v>
          </cell>
          <cell r="I358">
            <v>0</v>
          </cell>
          <cell r="L358">
            <v>0.34422172729522393</v>
          </cell>
          <cell r="M358">
            <v>0.14303390249938133</v>
          </cell>
        </row>
        <row r="359">
          <cell r="C359" t="str">
            <v>Year 4</v>
          </cell>
          <cell r="E359">
            <v>7961000000</v>
          </cell>
          <cell r="F359">
            <v>5181000000</v>
          </cell>
          <cell r="H359">
            <v>124000000</v>
          </cell>
          <cell r="I359">
            <v>0</v>
          </cell>
          <cell r="L359">
            <v>0.34920236151237283</v>
          </cell>
          <cell r="M359">
            <v>0.12448184901394298</v>
          </cell>
        </row>
        <row r="360">
          <cell r="C360" t="str">
            <v>Year 1</v>
          </cell>
          <cell r="E360">
            <v>3050195000</v>
          </cell>
          <cell r="F360">
            <v>683579000</v>
          </cell>
          <cell r="H360">
            <v>429479000</v>
          </cell>
          <cell r="I360">
            <v>0</v>
          </cell>
          <cell r="L360">
            <v>0.7758900660449578</v>
          </cell>
          <cell r="M360">
            <v>-3.6296040089240193E-2</v>
          </cell>
        </row>
        <row r="361">
          <cell r="C361" t="str">
            <v>Year 2</v>
          </cell>
          <cell r="E361">
            <v>4071003000</v>
          </cell>
          <cell r="F361">
            <v>968428000</v>
          </cell>
          <cell r="H361">
            <v>623798000</v>
          </cell>
          <cell r="I361">
            <v>0</v>
          </cell>
          <cell r="L361">
            <v>0.76211562605087735</v>
          </cell>
          <cell r="M361">
            <v>-7.0271134656496204E-2</v>
          </cell>
        </row>
        <row r="362">
          <cell r="C362" t="str">
            <v>Year 3</v>
          </cell>
          <cell r="E362">
            <v>5373586000</v>
          </cell>
          <cell r="F362">
            <v>1289270000</v>
          </cell>
          <cell r="H362">
            <v>792917000</v>
          </cell>
          <cell r="I362">
            <v>0</v>
          </cell>
          <cell r="L362">
            <v>0.76007269633350982</v>
          </cell>
          <cell r="M362">
            <v>-2.7101641250368003E-2</v>
          </cell>
        </row>
        <row r="363">
          <cell r="C363" t="str">
            <v>Year 4</v>
          </cell>
          <cell r="E363">
            <v>6667216000</v>
          </cell>
          <cell r="F363">
            <v>1654548000</v>
          </cell>
          <cell r="H363">
            <v>946300000</v>
          </cell>
          <cell r="I363">
            <v>0</v>
          </cell>
          <cell r="L363">
            <v>0.75183824852832126</v>
          </cell>
          <cell r="M363">
            <v>1.7237029668755295E-2</v>
          </cell>
        </row>
        <row r="364">
          <cell r="C364" t="str">
            <v>Year 1</v>
          </cell>
          <cell r="E364">
            <v>48607000000</v>
          </cell>
          <cell r="F364">
            <v>19167000000</v>
          </cell>
          <cell r="H364">
            <v>5942000000</v>
          </cell>
          <cell r="I364">
            <v>395000000</v>
          </cell>
          <cell r="L364">
            <v>0.60567407986503996</v>
          </cell>
          <cell r="M364">
            <v>0.2324973769210196</v>
          </cell>
        </row>
        <row r="365">
          <cell r="C365" t="str">
            <v>Year 2</v>
          </cell>
          <cell r="E365">
            <v>47142000000</v>
          </cell>
          <cell r="F365">
            <v>19373000000</v>
          </cell>
          <cell r="H365">
            <v>6294000000</v>
          </cell>
          <cell r="I365">
            <v>275000000</v>
          </cell>
          <cell r="L365">
            <v>0.58905010394128376</v>
          </cell>
          <cell r="M365">
            <v>0.20709770480675407</v>
          </cell>
        </row>
        <row r="366">
          <cell r="C366" t="str">
            <v>Year 3</v>
          </cell>
          <cell r="E366">
            <v>49161000000</v>
          </cell>
          <cell r="F366">
            <v>19480000000</v>
          </cell>
          <cell r="H366">
            <v>6207000000</v>
          </cell>
          <cell r="I366">
            <v>359000000</v>
          </cell>
          <cell r="L366">
            <v>0.60375094078639568</v>
          </cell>
          <cell r="M366">
            <v>0.22892129940399911</v>
          </cell>
        </row>
        <row r="367">
          <cell r="C367" t="str">
            <v>Year 4</v>
          </cell>
          <cell r="E367">
            <v>49247000000</v>
          </cell>
          <cell r="F367">
            <v>18287000000</v>
          </cell>
          <cell r="H367">
            <v>6296000000</v>
          </cell>
          <cell r="I367">
            <v>303000000</v>
          </cell>
          <cell r="L367">
            <v>0.62866773610575266</v>
          </cell>
          <cell r="M367">
            <v>0.26251345259609721</v>
          </cell>
        </row>
        <row r="368">
          <cell r="C368" t="str">
            <v>Year 1</v>
          </cell>
          <cell r="E368">
            <v>4069746000</v>
          </cell>
          <cell r="F368">
            <v>3282301000</v>
          </cell>
          <cell r="H368">
            <v>0</v>
          </cell>
          <cell r="I368">
            <v>137058000</v>
          </cell>
          <cell r="L368">
            <v>0.19348750511702695</v>
          </cell>
          <cell r="M368">
            <v>0.11209053341412462</v>
          </cell>
        </row>
        <row r="369">
          <cell r="C369" t="str">
            <v>Year 2</v>
          </cell>
          <cell r="E369">
            <v>4250447000</v>
          </cell>
          <cell r="F369">
            <v>3575631000</v>
          </cell>
          <cell r="H369">
            <v>0</v>
          </cell>
          <cell r="I369">
            <v>182242000</v>
          </cell>
          <cell r="L369">
            <v>0.15876353710562674</v>
          </cell>
          <cell r="M369">
            <v>7.1834797610698359E-2</v>
          </cell>
        </row>
        <row r="370">
          <cell r="C370" t="str">
            <v>Year 1</v>
          </cell>
          <cell r="E370">
            <v>12026000000</v>
          </cell>
          <cell r="F370">
            <v>3931000000</v>
          </cell>
          <cell r="H370">
            <v>0</v>
          </cell>
          <cell r="I370">
            <v>1104000000</v>
          </cell>
          <cell r="L370">
            <v>0.67312489605853987</v>
          </cell>
          <cell r="M370">
            <v>0.28879095293530682</v>
          </cell>
        </row>
        <row r="371">
          <cell r="C371" t="str">
            <v>Year 2</v>
          </cell>
          <cell r="E371">
            <v>12669000000</v>
          </cell>
          <cell r="F371">
            <v>4100000000</v>
          </cell>
          <cell r="H371">
            <v>0</v>
          </cell>
          <cell r="I371">
            <v>1151000000</v>
          </cell>
          <cell r="L371">
            <v>0.67637540453074441</v>
          </cell>
          <cell r="M371">
            <v>0.28518430815376117</v>
          </cell>
        </row>
        <row r="372">
          <cell r="C372" t="str">
            <v>Year 3</v>
          </cell>
          <cell r="E372">
            <v>11811000000</v>
          </cell>
          <cell r="F372">
            <v>3293000000</v>
          </cell>
          <cell r="H372">
            <v>0</v>
          </cell>
          <cell r="I372">
            <v>1208000000</v>
          </cell>
          <cell r="L372">
            <v>0.72119210905088482</v>
          </cell>
          <cell r="M372">
            <v>0.30344594022521376</v>
          </cell>
        </row>
        <row r="373">
          <cell r="C373" t="str">
            <v>Year 4</v>
          </cell>
          <cell r="E373">
            <v>11069000000</v>
          </cell>
          <cell r="F373">
            <v>2782000000</v>
          </cell>
          <cell r="H373">
            <v>0</v>
          </cell>
          <cell r="I373">
            <v>1301000000</v>
          </cell>
          <cell r="L373">
            <v>0.74866744963411325</v>
          </cell>
          <cell r="M373">
            <v>0.30617038576203814</v>
          </cell>
        </row>
        <row r="374">
          <cell r="C374" t="str">
            <v>Year 1</v>
          </cell>
          <cell r="E374">
            <v>4245964000</v>
          </cell>
          <cell r="F374">
            <v>2492655000</v>
          </cell>
          <cell r="H374">
            <v>0</v>
          </cell>
          <cell r="I374">
            <v>0</v>
          </cell>
          <cell r="L374">
            <v>0.41293543704091695</v>
          </cell>
          <cell r="M374">
            <v>0.13329788005739096</v>
          </cell>
        </row>
        <row r="375">
          <cell r="C375" t="str">
            <v>Year 2</v>
          </cell>
          <cell r="E375">
            <v>4193844000</v>
          </cell>
          <cell r="F375">
            <v>2444085000</v>
          </cell>
          <cell r="H375">
            <v>0</v>
          </cell>
          <cell r="I375">
            <v>0</v>
          </cell>
          <cell r="L375">
            <v>0.41722081221905249</v>
          </cell>
          <cell r="M375">
            <v>0.14371540763080362</v>
          </cell>
        </row>
        <row r="376">
          <cell r="C376" t="str">
            <v>Year 3</v>
          </cell>
          <cell r="E376">
            <v>4476886000</v>
          </cell>
          <cell r="F376">
            <v>2555549000</v>
          </cell>
          <cell r="H376">
            <v>0</v>
          </cell>
          <cell r="I376">
            <v>0</v>
          </cell>
          <cell r="L376">
            <v>0.42916817627252513</v>
          </cell>
          <cell r="M376">
            <v>0.15555611646130815</v>
          </cell>
        </row>
        <row r="377">
          <cell r="C377" t="str">
            <v>Year 4</v>
          </cell>
          <cell r="E377">
            <v>4905458000</v>
          </cell>
          <cell r="F377">
            <v>2775588000</v>
          </cell>
          <cell r="H377">
            <v>0</v>
          </cell>
          <cell r="I377">
            <v>0</v>
          </cell>
          <cell r="L377">
            <v>0.43418371944067202</v>
          </cell>
          <cell r="M377">
            <v>0.15936289740937543</v>
          </cell>
        </row>
        <row r="378">
          <cell r="C378" t="str">
            <v>Year 1</v>
          </cell>
          <cell r="E378">
            <v>18376000000</v>
          </cell>
          <cell r="F378">
            <v>7639000000</v>
          </cell>
          <cell r="H378">
            <v>0</v>
          </cell>
          <cell r="I378">
            <v>4780000000</v>
          </cell>
          <cell r="L378">
            <v>0.58429473225946893</v>
          </cell>
          <cell r="M378">
            <v>0.14763822377013497</v>
          </cell>
        </row>
        <row r="379">
          <cell r="C379" t="str">
            <v>Year 2</v>
          </cell>
          <cell r="E379">
            <v>18095000000</v>
          </cell>
          <cell r="F379">
            <v>7507000000</v>
          </cell>
          <cell r="H379">
            <v>0</v>
          </cell>
          <cell r="I379">
            <v>4541000000</v>
          </cell>
          <cell r="L379">
            <v>0.58513401492124895</v>
          </cell>
          <cell r="M379">
            <v>0.14064658745509809</v>
          </cell>
        </row>
        <row r="380">
          <cell r="C380" t="str">
            <v>Year 3</v>
          </cell>
          <cell r="E380">
            <v>18031000000</v>
          </cell>
          <cell r="F380">
            <v>7846000000</v>
          </cell>
          <cell r="H380">
            <v>0</v>
          </cell>
          <cell r="I380">
            <v>4428000000</v>
          </cell>
          <cell r="L380">
            <v>0.56486051799678338</v>
          </cell>
          <cell r="M380">
            <v>0.1336586989074372</v>
          </cell>
        </row>
        <row r="381">
          <cell r="C381" t="str">
            <v>Year 4</v>
          </cell>
          <cell r="E381">
            <v>17900000000</v>
          </cell>
          <cell r="F381">
            <v>7778000000</v>
          </cell>
          <cell r="H381">
            <v>0</v>
          </cell>
          <cell r="I381">
            <v>4189000000</v>
          </cell>
          <cell r="L381">
            <v>0.56547486033519556</v>
          </cell>
          <cell r="M381">
            <v>0.14553072625698324</v>
          </cell>
        </row>
        <row r="382">
          <cell r="C382" t="str">
            <v>Year 1</v>
          </cell>
          <cell r="E382">
            <v>7346472000</v>
          </cell>
          <cell r="F382">
            <v>4278241000</v>
          </cell>
          <cell r="H382">
            <v>0</v>
          </cell>
          <cell r="I382">
            <v>149089000</v>
          </cell>
          <cell r="L382">
            <v>0.4176468650530486</v>
          </cell>
          <cell r="M382">
            <v>0.18532650774412535</v>
          </cell>
        </row>
        <row r="383">
          <cell r="C383" t="str">
            <v>Year 2</v>
          </cell>
          <cell r="E383">
            <v>8843200000</v>
          </cell>
          <cell r="F383">
            <v>5265500000</v>
          </cell>
          <cell r="H383">
            <v>0</v>
          </cell>
          <cell r="I383">
            <v>172200000</v>
          </cell>
          <cell r="L383">
            <v>0.40457074362221823</v>
          </cell>
          <cell r="M383">
            <v>0.18973900850370906</v>
          </cell>
        </row>
        <row r="384">
          <cell r="C384" t="str">
            <v>Year 3</v>
          </cell>
          <cell r="E384">
            <v>10262700000</v>
          </cell>
          <cell r="F384">
            <v>6141100000</v>
          </cell>
          <cell r="H384">
            <v>0</v>
          </cell>
          <cell r="I384">
            <v>199700000</v>
          </cell>
          <cell r="L384">
            <v>0.4016097128435987</v>
          </cell>
          <cell r="M384">
            <v>0.18366511736677482</v>
          </cell>
        </row>
        <row r="385">
          <cell r="C385" t="str">
            <v>Year 4</v>
          </cell>
          <cell r="E385">
            <v>12416000000</v>
          </cell>
          <cell r="F385">
            <v>7440200000</v>
          </cell>
          <cell r="H385">
            <v>0</v>
          </cell>
          <cell r="I385">
            <v>325200000</v>
          </cell>
          <cell r="L385">
            <v>0.40075708762886597</v>
          </cell>
          <cell r="M385">
            <v>0.17251932989690721</v>
          </cell>
        </row>
        <row r="386">
          <cell r="C386" t="str">
            <v>Year 1</v>
          </cell>
          <cell r="E386">
            <v>2918434000</v>
          </cell>
          <cell r="F386">
            <v>502795000</v>
          </cell>
          <cell r="H386">
            <v>516338000</v>
          </cell>
          <cell r="I386">
            <v>41668000</v>
          </cell>
          <cell r="L386">
            <v>0.82771753618550226</v>
          </cell>
          <cell r="M386">
            <v>0.13045249609893525</v>
          </cell>
        </row>
        <row r="387">
          <cell r="C387" t="str">
            <v>Year 2</v>
          </cell>
          <cell r="E387">
            <v>3142856000</v>
          </cell>
          <cell r="F387">
            <v>620219000</v>
          </cell>
          <cell r="H387">
            <v>553817000</v>
          </cell>
          <cell r="I387">
            <v>39577000</v>
          </cell>
          <cell r="L387">
            <v>0.80265751914818884</v>
          </cell>
          <cell r="M387">
            <v>0.10469967443624525</v>
          </cell>
        </row>
        <row r="388">
          <cell r="C388" t="str">
            <v>Year 3</v>
          </cell>
          <cell r="E388">
            <v>3275594000</v>
          </cell>
          <cell r="F388">
            <v>614364000</v>
          </cell>
          <cell r="H388">
            <v>563975000</v>
          </cell>
          <cell r="I388">
            <v>41595000</v>
          </cell>
          <cell r="L388">
            <v>0.81244195709236244</v>
          </cell>
          <cell r="M388">
            <v>0.1580272158271141</v>
          </cell>
        </row>
        <row r="389">
          <cell r="C389" t="str">
            <v>Year 4</v>
          </cell>
          <cell r="E389">
            <v>3418265000</v>
          </cell>
          <cell r="F389">
            <v>559541000</v>
          </cell>
          <cell r="H389">
            <v>489265000</v>
          </cell>
          <cell r="I389">
            <v>29173000</v>
          </cell>
          <cell r="L389">
            <v>0.83630847813144971</v>
          </cell>
          <cell r="M389">
            <v>0.21071508499194766</v>
          </cell>
        </row>
        <row r="390">
          <cell r="C390" t="str">
            <v>Year 1</v>
          </cell>
          <cell r="E390">
            <v>126761000000</v>
          </cell>
          <cell r="F390">
            <v>102978000000</v>
          </cell>
          <cell r="H390">
            <v>0</v>
          </cell>
          <cell r="I390">
            <v>0</v>
          </cell>
          <cell r="L390">
            <v>0.18762079819502842</v>
          </cell>
          <cell r="M390">
            <v>0.18762079819502844</v>
          </cell>
        </row>
        <row r="391">
          <cell r="C391" t="str">
            <v>Year 2</v>
          </cell>
          <cell r="E391">
            <v>139367000000</v>
          </cell>
          <cell r="F391">
            <v>114000000000</v>
          </cell>
          <cell r="H391">
            <v>0</v>
          </cell>
          <cell r="I391">
            <v>0</v>
          </cell>
          <cell r="L391">
            <v>0.18201582871124444</v>
          </cell>
          <cell r="M391">
            <v>0.18201582871124442</v>
          </cell>
        </row>
        <row r="392">
          <cell r="C392" t="str">
            <v>Year 3</v>
          </cell>
          <cell r="E392">
            <v>153290000000</v>
          </cell>
          <cell r="F392">
            <v>126762000000</v>
          </cell>
          <cell r="H392">
            <v>0</v>
          </cell>
          <cell r="I392">
            <v>0</v>
          </cell>
          <cell r="L392">
            <v>0.17305760323569708</v>
          </cell>
          <cell r="M392">
            <v>0.17305760323569705</v>
          </cell>
        </row>
        <row r="393">
          <cell r="C393" t="str">
            <v>Year 4</v>
          </cell>
          <cell r="E393">
            <v>177526000000</v>
          </cell>
          <cell r="F393">
            <v>148669000000</v>
          </cell>
          <cell r="H393">
            <v>0</v>
          </cell>
          <cell r="I393">
            <v>0</v>
          </cell>
          <cell r="L393">
            <v>0.16255083762378464</v>
          </cell>
          <cell r="M393">
            <v>0.16255083762378469</v>
          </cell>
        </row>
        <row r="394">
          <cell r="C394" t="str">
            <v>Year 1</v>
          </cell>
          <cell r="E394">
            <v>230590000000</v>
          </cell>
          <cell r="F394">
            <v>163336000000</v>
          </cell>
          <cell r="H394">
            <v>0</v>
          </cell>
          <cell r="I394">
            <v>13413000000</v>
          </cell>
          <cell r="L394">
            <v>0.29166052300620149</v>
          </cell>
          <cell r="M394">
            <v>0.15933474998915825</v>
          </cell>
        </row>
        <row r="395">
          <cell r="C395" t="str">
            <v>Year 2</v>
          </cell>
          <cell r="E395">
            <v>220156000000</v>
          </cell>
          <cell r="F395">
            <v>159323000000</v>
          </cell>
          <cell r="H395">
            <v>0</v>
          </cell>
          <cell r="I395">
            <v>14186000000</v>
          </cell>
          <cell r="L395">
            <v>0.2763177019931321</v>
          </cell>
          <cell r="M395">
            <v>0.13206090226929995</v>
          </cell>
        </row>
        <row r="396">
          <cell r="C396" t="str">
            <v>Year 3</v>
          </cell>
          <cell r="E396">
            <v>200494000000</v>
          </cell>
          <cell r="F396">
            <v>144956000000</v>
          </cell>
          <cell r="H396">
            <v>0</v>
          </cell>
          <cell r="I396">
            <v>16793000000</v>
          </cell>
          <cell r="L396">
            <v>0.27700579568465888</v>
          </cell>
          <cell r="M396">
            <v>0.10828752980139056</v>
          </cell>
        </row>
        <row r="397">
          <cell r="C397" t="str">
            <v>Year 4</v>
          </cell>
          <cell r="E397">
            <v>129925000000</v>
          </cell>
          <cell r="F397">
            <v>92785000000</v>
          </cell>
          <cell r="H397">
            <v>0</v>
          </cell>
          <cell r="I397">
            <v>21037000000</v>
          </cell>
          <cell r="L397">
            <v>0.28585722532230129</v>
          </cell>
          <cell r="M397">
            <v>-2.8477968058495287E-3</v>
          </cell>
        </row>
        <row r="398">
          <cell r="C398" t="str">
            <v>Year 1</v>
          </cell>
          <cell r="E398">
            <v>1819814000</v>
          </cell>
          <cell r="F398">
            <v>343743000</v>
          </cell>
          <cell r="H398">
            <v>0</v>
          </cell>
          <cell r="I398">
            <v>579315000</v>
          </cell>
          <cell r="L398">
            <v>0.81111091573094829</v>
          </cell>
          <cell r="M398">
            <v>0.41925163780474267</v>
          </cell>
        </row>
        <row r="399">
          <cell r="C399" t="str">
            <v>Year 2</v>
          </cell>
          <cell r="E399">
            <v>2319919000</v>
          </cell>
          <cell r="F399">
            <v>455436000</v>
          </cell>
          <cell r="H399">
            <v>0</v>
          </cell>
          <cell r="I399">
            <v>778655000</v>
          </cell>
          <cell r="L399">
            <v>0.80368452519247435</v>
          </cell>
          <cell r="M399">
            <v>0.39484697526077417</v>
          </cell>
        </row>
        <row r="400">
          <cell r="C400" t="str">
            <v>Year 3</v>
          </cell>
          <cell r="E400">
            <v>2660147000</v>
          </cell>
          <cell r="F400">
            <v>538374000</v>
          </cell>
          <cell r="H400">
            <v>0</v>
          </cell>
          <cell r="I400">
            <v>986812000</v>
          </cell>
          <cell r="L400">
            <v>0.79761494383581055</v>
          </cell>
          <cell r="M400">
            <v>0.3499054751485538</v>
          </cell>
        </row>
        <row r="401">
          <cell r="C401" t="str">
            <v>Year 4</v>
          </cell>
          <cell r="E401">
            <v>1803573000</v>
          </cell>
          <cell r="F401">
            <v>541359000</v>
          </cell>
          <cell r="H401">
            <v>0</v>
          </cell>
          <cell r="I401">
            <v>1230853000</v>
          </cell>
          <cell r="L401">
            <v>0.69984081598027914</v>
          </cell>
          <cell r="M401">
            <v>-0.11054334922955711</v>
          </cell>
        </row>
        <row r="402">
          <cell r="C402" t="str">
            <v>Year 1</v>
          </cell>
          <cell r="E402">
            <v>12835000000</v>
          </cell>
          <cell r="F402">
            <v>8300000000</v>
          </cell>
          <cell r="H402">
            <v>0</v>
          </cell>
          <cell r="I402">
            <v>1127000000</v>
          </cell>
          <cell r="L402">
            <v>0.35333073626801714</v>
          </cell>
          <cell r="M402">
            <v>0.22267238021036229</v>
          </cell>
        </row>
        <row r="403">
          <cell r="C403" t="str">
            <v>Year 2</v>
          </cell>
          <cell r="E403">
            <v>13120000000</v>
          </cell>
          <cell r="F403">
            <v>8033000000</v>
          </cell>
          <cell r="H403">
            <v>0</v>
          </cell>
          <cell r="I403">
            <v>1208000000</v>
          </cell>
          <cell r="L403">
            <v>0.38772865853658534</v>
          </cell>
          <cell r="M403">
            <v>0.25274390243902439</v>
          </cell>
        </row>
        <row r="404">
          <cell r="C404" t="str">
            <v>Year 3</v>
          </cell>
          <cell r="E404">
            <v>12436000000</v>
          </cell>
          <cell r="F404">
            <v>7881000000</v>
          </cell>
          <cell r="H404">
            <v>0</v>
          </cell>
          <cell r="I404">
            <v>1292000000</v>
          </cell>
          <cell r="L404">
            <v>0.36627532968800258</v>
          </cell>
          <cell r="M404">
            <v>0.21880025731746541</v>
          </cell>
        </row>
        <row r="405">
          <cell r="C405" t="str">
            <v>Year 4</v>
          </cell>
          <cell r="E405">
            <v>11683000000</v>
          </cell>
          <cell r="F405">
            <v>6201000000</v>
          </cell>
          <cell r="H405">
            <v>0</v>
          </cell>
          <cell r="I405">
            <v>1395000000</v>
          </cell>
          <cell r="L405">
            <v>0.46922879397415052</v>
          </cell>
          <cell r="M405">
            <v>0.30266198750320977</v>
          </cell>
        </row>
        <row r="406">
          <cell r="C406" t="str">
            <v>Year 1</v>
          </cell>
          <cell r="E406">
            <v>37773000000</v>
          </cell>
          <cell r="F406">
            <v>20964000000</v>
          </cell>
          <cell r="H406">
            <v>0</v>
          </cell>
          <cell r="I406">
            <v>1658000000</v>
          </cell>
          <cell r="L406">
            <v>0.44500039710904615</v>
          </cell>
          <cell r="M406">
            <v>0.10065390622931723</v>
          </cell>
        </row>
        <row r="407">
          <cell r="C407" t="str">
            <v>Year 2</v>
          </cell>
          <cell r="E407">
            <v>40362000000</v>
          </cell>
          <cell r="F407">
            <v>22967000000</v>
          </cell>
          <cell r="H407">
            <v>0</v>
          </cell>
          <cell r="I407">
            <v>1771000000</v>
          </cell>
          <cell r="L407">
            <v>0.43097467915365939</v>
          </cell>
          <cell r="M407">
            <v>7.2394826817303401E-2</v>
          </cell>
        </row>
        <row r="408">
          <cell r="C408" t="str">
            <v>Year 3</v>
          </cell>
          <cell r="E408">
            <v>40704000000</v>
          </cell>
          <cell r="F408">
            <v>17096000000</v>
          </cell>
          <cell r="H408">
            <v>0</v>
          </cell>
          <cell r="I408">
            <v>1835000000</v>
          </cell>
          <cell r="L408">
            <v>0.57999213836477992</v>
          </cell>
          <cell r="M408">
            <v>0.19253636006289307</v>
          </cell>
        </row>
        <row r="409">
          <cell r="C409" t="str">
            <v>Year 4</v>
          </cell>
          <cell r="E409">
            <v>39639000000</v>
          </cell>
          <cell r="F409">
            <v>15940000000</v>
          </cell>
          <cell r="H409">
            <v>0</v>
          </cell>
          <cell r="I409">
            <v>1902000000</v>
          </cell>
          <cell r="L409">
            <v>0.59787078382401171</v>
          </cell>
          <cell r="M409">
            <v>0.17538283004112112</v>
          </cell>
        </row>
        <row r="410">
          <cell r="C410" t="str">
            <v>Year 1</v>
          </cell>
          <cell r="E410">
            <v>28998000000</v>
          </cell>
          <cell r="F410">
            <v>17642000000</v>
          </cell>
          <cell r="H410">
            <v>2037000000</v>
          </cell>
          <cell r="I410">
            <v>0</v>
          </cell>
          <cell r="L410">
            <v>0.39161321470446242</v>
          </cell>
          <cell r="M410">
            <v>9.5006552176012143E-2</v>
          </cell>
        </row>
        <row r="411">
          <cell r="C411" t="str">
            <v>Year 2</v>
          </cell>
          <cell r="E411">
            <v>28406000000</v>
          </cell>
          <cell r="F411">
            <v>17023000000</v>
          </cell>
          <cell r="H411">
            <v>1958000000</v>
          </cell>
          <cell r="I411">
            <v>0</v>
          </cell>
          <cell r="L411">
            <v>0.40072519890164049</v>
          </cell>
          <cell r="M411">
            <v>0.13690769555727664</v>
          </cell>
        </row>
        <row r="412">
          <cell r="C412" t="str">
            <v>Year 3</v>
          </cell>
          <cell r="E412">
            <v>25130000000</v>
          </cell>
          <cell r="F412">
            <v>15112000000</v>
          </cell>
          <cell r="H412">
            <v>1898000000</v>
          </cell>
          <cell r="I412">
            <v>0</v>
          </cell>
          <cell r="L412">
            <v>0.39864703541583768</v>
          </cell>
          <cell r="M412">
            <v>0.12120970951054516</v>
          </cell>
        </row>
        <row r="413">
          <cell r="C413" t="str">
            <v>Year 4</v>
          </cell>
          <cell r="E413">
            <v>24594000000</v>
          </cell>
          <cell r="F413">
            <v>14469000000</v>
          </cell>
          <cell r="H413">
            <v>1641000000</v>
          </cell>
          <cell r="I413">
            <v>0</v>
          </cell>
          <cell r="L413">
            <v>0.41168577701878506</v>
          </cell>
          <cell r="M413">
            <v>0.14145726599983735</v>
          </cell>
        </row>
        <row r="414">
          <cell r="C414" t="str">
            <v>Year 1</v>
          </cell>
          <cell r="E414">
            <v>37795400000</v>
          </cell>
          <cell r="F414">
            <v>25667300000</v>
          </cell>
          <cell r="H414">
            <v>1477300000</v>
          </cell>
          <cell r="I414">
            <v>0</v>
          </cell>
          <cell r="L414">
            <v>0.32088825624282324</v>
          </cell>
          <cell r="M414">
            <v>0.16469464538012563</v>
          </cell>
        </row>
        <row r="415">
          <cell r="C415" t="str">
            <v>Year 2</v>
          </cell>
          <cell r="E415">
            <v>36066900000</v>
          </cell>
          <cell r="F415">
            <v>24775800000</v>
          </cell>
          <cell r="H415">
            <v>1452000000</v>
          </cell>
          <cell r="I415">
            <v>0</v>
          </cell>
          <cell r="L415">
            <v>0.31305989702469572</v>
          </cell>
          <cell r="M415">
            <v>0.15142415899342609</v>
          </cell>
        </row>
        <row r="416">
          <cell r="C416" t="str">
            <v>Year 3</v>
          </cell>
          <cell r="E416">
            <v>28862800000</v>
          </cell>
          <cell r="F416">
            <v>20143200000</v>
          </cell>
          <cell r="H416">
            <v>1425100000</v>
          </cell>
          <cell r="I416">
            <v>0</v>
          </cell>
          <cell r="L416">
            <v>0.30210513186523835</v>
          </cell>
          <cell r="M416">
            <v>0.11988095403079396</v>
          </cell>
        </row>
        <row r="417">
          <cell r="C417" t="str">
            <v>Year 4</v>
          </cell>
          <cell r="E417">
            <v>26644000000</v>
          </cell>
          <cell r="F417">
            <v>18248900000</v>
          </cell>
          <cell r="H417">
            <v>1389100000</v>
          </cell>
          <cell r="I417">
            <v>0</v>
          </cell>
          <cell r="L417">
            <v>0.31508407146074158</v>
          </cell>
          <cell r="M417">
            <v>0.11213406395436121</v>
          </cell>
        </row>
        <row r="418">
          <cell r="C418" t="str">
            <v>Year 1</v>
          </cell>
          <cell r="E418">
            <v>8984000000</v>
          </cell>
          <cell r="F418">
            <v>845000000</v>
          </cell>
          <cell r="H418">
            <v>0</v>
          </cell>
          <cell r="I418">
            <v>848000000</v>
          </cell>
          <cell r="L418">
            <v>0.90594390026714156</v>
          </cell>
          <cell r="M418">
            <v>0.47183882457702581</v>
          </cell>
        </row>
        <row r="419">
          <cell r="C419" t="str">
            <v>Year 2</v>
          </cell>
          <cell r="E419">
            <v>9370000000</v>
          </cell>
          <cell r="F419">
            <v>698000000</v>
          </cell>
          <cell r="H419">
            <v>0</v>
          </cell>
          <cell r="I419">
            <v>1086000000</v>
          </cell>
          <cell r="L419">
            <v>0.92550693703308429</v>
          </cell>
          <cell r="M419">
            <v>0.46872998932764143</v>
          </cell>
        </row>
        <row r="420">
          <cell r="C420" t="str">
            <v>Year 3</v>
          </cell>
          <cell r="E420">
            <v>9611000000</v>
          </cell>
          <cell r="F420">
            <v>614000000</v>
          </cell>
          <cell r="H420">
            <v>0</v>
          </cell>
          <cell r="I420">
            <v>1443000000</v>
          </cell>
          <cell r="L420">
            <v>0.93611486837998126</v>
          </cell>
          <cell r="M420">
            <v>0.43845593590677351</v>
          </cell>
        </row>
        <row r="421">
          <cell r="C421" t="str">
            <v>Year 4</v>
          </cell>
          <cell r="E421">
            <v>10002000000</v>
          </cell>
          <cell r="F421">
            <v>623000000</v>
          </cell>
          <cell r="H421">
            <v>0</v>
          </cell>
          <cell r="I421">
            <v>1512000000</v>
          </cell>
          <cell r="L421">
            <v>0.9377124575084983</v>
          </cell>
          <cell r="M421">
            <v>0.4251149770045991</v>
          </cell>
        </row>
        <row r="422">
          <cell r="C422" t="str">
            <v>Year 1</v>
          </cell>
          <cell r="E422">
            <v>16022128000</v>
          </cell>
          <cell r="F422">
            <v>10936727000</v>
          </cell>
          <cell r="H422">
            <v>0</v>
          </cell>
          <cell r="I422">
            <v>0</v>
          </cell>
          <cell r="L422">
            <v>0.31739860023587374</v>
          </cell>
          <cell r="M422">
            <v>0.10331186968422672</v>
          </cell>
        </row>
        <row r="423">
          <cell r="C423" t="str">
            <v>Year 2</v>
          </cell>
          <cell r="E423">
            <v>17504167000</v>
          </cell>
          <cell r="F423">
            <v>12068425000</v>
          </cell>
          <cell r="H423">
            <v>0</v>
          </cell>
          <cell r="I423">
            <v>0</v>
          </cell>
          <cell r="L423">
            <v>0.31053988458862392</v>
          </cell>
          <cell r="M423">
            <v>9.918695359796327E-2</v>
          </cell>
        </row>
        <row r="424">
          <cell r="C424" t="str">
            <v>Year 3</v>
          </cell>
          <cell r="E424">
            <v>18909588000</v>
          </cell>
          <cell r="F424">
            <v>13107081000</v>
          </cell>
          <cell r="H424">
            <v>0</v>
          </cell>
          <cell r="I424">
            <v>0</v>
          </cell>
          <cell r="L424">
            <v>0.30685528420820163</v>
          </cell>
          <cell r="M424">
            <v>9.3555343458567156E-2</v>
          </cell>
        </row>
        <row r="425">
          <cell r="C425" t="str">
            <v>Year 4</v>
          </cell>
          <cell r="E425">
            <v>20368562000</v>
          </cell>
          <cell r="F425">
            <v>14062471000</v>
          </cell>
          <cell r="H425">
            <v>0</v>
          </cell>
          <cell r="I425">
            <v>0</v>
          </cell>
          <cell r="L425">
            <v>0.30959922453043076</v>
          </cell>
          <cell r="M425">
            <v>9.5259252960518279E-2</v>
          </cell>
        </row>
        <row r="426">
          <cell r="C426" t="str">
            <v>Year 1</v>
          </cell>
          <cell r="E426">
            <v>7383000000</v>
          </cell>
          <cell r="F426">
            <v>4365000000</v>
          </cell>
          <cell r="H426">
            <v>0</v>
          </cell>
          <cell r="I426">
            <v>75000000</v>
          </cell>
          <cell r="L426">
            <v>0.40877691995123933</v>
          </cell>
          <cell r="M426">
            <v>0.16267100094812406</v>
          </cell>
        </row>
        <row r="427">
          <cell r="C427" t="str">
            <v>Year 2</v>
          </cell>
          <cell r="E427">
            <v>7146000000</v>
          </cell>
          <cell r="F427">
            <v>4326000000</v>
          </cell>
          <cell r="H427">
            <v>0</v>
          </cell>
          <cell r="I427">
            <v>79000000</v>
          </cell>
          <cell r="L427">
            <v>0.39462636439966414</v>
          </cell>
          <cell r="M427">
            <v>0.14007836551917158</v>
          </cell>
        </row>
        <row r="428">
          <cell r="C428" t="str">
            <v>Year 3</v>
          </cell>
          <cell r="E428">
            <v>7435000000</v>
          </cell>
          <cell r="F428">
            <v>4637000000</v>
          </cell>
          <cell r="H428">
            <v>0</v>
          </cell>
          <cell r="I428">
            <v>94000000</v>
          </cell>
          <cell r="L428">
            <v>0.37632817753866843</v>
          </cell>
          <cell r="M428">
            <v>0.13221250840618695</v>
          </cell>
        </row>
        <row r="429">
          <cell r="C429" t="str">
            <v>Year 4</v>
          </cell>
          <cell r="E429">
            <v>7493000000</v>
          </cell>
          <cell r="F429">
            <v>4657000000</v>
          </cell>
          <cell r="H429">
            <v>0</v>
          </cell>
          <cell r="I429">
            <v>81000000</v>
          </cell>
          <cell r="L429">
            <v>0.37848658748164954</v>
          </cell>
          <cell r="M429">
            <v>0.18670759375417056</v>
          </cell>
        </row>
        <row r="430">
          <cell r="C430" t="str">
            <v>Year 1</v>
          </cell>
          <cell r="E430">
            <v>6259300000</v>
          </cell>
          <cell r="F430">
            <v>4853500000</v>
          </cell>
          <cell r="H430">
            <v>0</v>
          </cell>
          <cell r="I430">
            <v>0</v>
          </cell>
          <cell r="L430">
            <v>0.22459380441902455</v>
          </cell>
          <cell r="M430">
            <v>0.12076430271755628</v>
          </cell>
        </row>
        <row r="431">
          <cell r="C431" t="str">
            <v>Year 2</v>
          </cell>
          <cell r="E431">
            <v>8024900000</v>
          </cell>
          <cell r="F431">
            <v>6268600000</v>
          </cell>
          <cell r="H431">
            <v>0</v>
          </cell>
          <cell r="I431">
            <v>0</v>
          </cell>
          <cell r="L431">
            <v>0.21885630973594683</v>
          </cell>
          <cell r="M431">
            <v>0.11581452728382909</v>
          </cell>
        </row>
        <row r="432">
          <cell r="C432" t="str">
            <v>Year 3</v>
          </cell>
          <cell r="E432">
            <v>10824000000</v>
          </cell>
          <cell r="F432">
            <v>8535700000</v>
          </cell>
          <cell r="H432">
            <v>0</v>
          </cell>
          <cell r="I432">
            <v>0</v>
          </cell>
          <cell r="L432">
            <v>0.211409830007391</v>
          </cell>
          <cell r="M432">
            <v>0.11874538063562454</v>
          </cell>
        </row>
        <row r="433">
          <cell r="C433" t="str">
            <v>Year 4</v>
          </cell>
          <cell r="E433">
            <v>12157400000</v>
          </cell>
          <cell r="F433">
            <v>9502600000</v>
          </cell>
          <cell r="H433">
            <v>0</v>
          </cell>
          <cell r="I433">
            <v>0</v>
          </cell>
          <cell r="L433">
            <v>0.21836905917383653</v>
          </cell>
          <cell r="M433">
            <v>0.12786451050389064</v>
          </cell>
        </row>
        <row r="434">
          <cell r="C434" t="str">
            <v>Year 1</v>
          </cell>
          <cell r="E434">
            <v>18260400000</v>
          </cell>
          <cell r="F434">
            <v>8846100000</v>
          </cell>
          <cell r="H434">
            <v>1137900000</v>
          </cell>
          <cell r="I434">
            <v>0</v>
          </cell>
          <cell r="L434">
            <v>0.51555825721232829</v>
          </cell>
          <cell r="M434">
            <v>0.1695034062780662</v>
          </cell>
        </row>
        <row r="435">
          <cell r="C435" t="str">
            <v>Year 2</v>
          </cell>
          <cell r="E435">
            <v>18283100000</v>
          </cell>
          <cell r="F435">
            <v>8941100000</v>
          </cell>
          <cell r="H435">
            <v>1104400000</v>
          </cell>
          <cell r="I435">
            <v>0</v>
          </cell>
          <cell r="L435">
            <v>0.5109636768381729</v>
          </cell>
          <cell r="M435">
            <v>0.17067674519091403</v>
          </cell>
        </row>
        <row r="436">
          <cell r="C436" t="str">
            <v>Year 3</v>
          </cell>
          <cell r="E436">
            <v>19154000000</v>
          </cell>
          <cell r="F436">
            <v>9261400000</v>
          </cell>
          <cell r="H436">
            <v>1157000000</v>
          </cell>
          <cell r="I436">
            <v>0</v>
          </cell>
          <cell r="L436">
            <v>0.51647697608854548</v>
          </cell>
          <cell r="M436">
            <v>0.17472068497441787</v>
          </cell>
        </row>
        <row r="437">
          <cell r="C437" t="str">
            <v>Year 4</v>
          </cell>
          <cell r="E437">
            <v>20563100000</v>
          </cell>
          <cell r="F437">
            <v>9800600000</v>
          </cell>
          <cell r="H437">
            <v>1239100000</v>
          </cell>
          <cell r="I437">
            <v>0</v>
          </cell>
          <cell r="L437">
            <v>0.52338898317860627</v>
          </cell>
          <cell r="M437">
            <v>0.16870510769290623</v>
          </cell>
        </row>
        <row r="438">
          <cell r="C438" t="str">
            <v>Year 1</v>
          </cell>
          <cell r="E438">
            <v>45041000000</v>
          </cell>
          <cell r="F438">
            <v>25034000000</v>
          </cell>
          <cell r="H438">
            <v>0</v>
          </cell>
          <cell r="I438">
            <v>2192000000</v>
          </cell>
          <cell r="L438">
            <v>0.4441952887369286</v>
          </cell>
          <cell r="M438">
            <v>0.20980884083390688</v>
          </cell>
        </row>
        <row r="439">
          <cell r="C439" t="str">
            <v>Year 2</v>
          </cell>
          <cell r="E439">
            <v>48813000000</v>
          </cell>
          <cell r="F439">
            <v>26420000000</v>
          </cell>
          <cell r="H439">
            <v>0</v>
          </cell>
          <cell r="I439">
            <v>2288000000</v>
          </cell>
          <cell r="L439">
            <v>0.45875074263003712</v>
          </cell>
          <cell r="M439">
            <v>0.23641243111466209</v>
          </cell>
        </row>
        <row r="440">
          <cell r="C440" t="str">
            <v>Year 3</v>
          </cell>
          <cell r="E440">
            <v>52465000000</v>
          </cell>
          <cell r="F440">
            <v>28364000000</v>
          </cell>
          <cell r="H440">
            <v>0</v>
          </cell>
          <cell r="I440">
            <v>2354000000</v>
          </cell>
          <cell r="L440">
            <v>0.4593729152768512</v>
          </cell>
          <cell r="M440">
            <v>0.25205375011912706</v>
          </cell>
        </row>
        <row r="441">
          <cell r="C441" t="str">
            <v>Year 4</v>
          </cell>
          <cell r="E441">
            <v>55632000000</v>
          </cell>
          <cell r="F441">
            <v>29993000000</v>
          </cell>
          <cell r="H441">
            <v>0</v>
          </cell>
          <cell r="I441">
            <v>2527000000</v>
          </cell>
          <cell r="L441">
            <v>0.46086784584411844</v>
          </cell>
          <cell r="M441">
            <v>0.25808886971527178</v>
          </cell>
        </row>
        <row r="442">
          <cell r="C442" t="str">
            <v>Year 1</v>
          </cell>
          <cell r="E442">
            <v>5535000000</v>
          </cell>
          <cell r="F442">
            <v>1689000000</v>
          </cell>
          <cell r="H442">
            <v>0</v>
          </cell>
          <cell r="I442">
            <v>276000000</v>
          </cell>
          <cell r="L442">
            <v>0.69485094850948514</v>
          </cell>
          <cell r="M442">
            <v>0.35627822944896115</v>
          </cell>
        </row>
        <row r="443">
          <cell r="C443" t="str">
            <v>Year 2</v>
          </cell>
          <cell r="E443">
            <v>6265000000</v>
          </cell>
          <cell r="F443">
            <v>2124000000</v>
          </cell>
          <cell r="H443">
            <v>0</v>
          </cell>
          <cell r="I443">
            <v>329000000</v>
          </cell>
          <cell r="L443">
            <v>0.66097366320830009</v>
          </cell>
          <cell r="M443">
            <v>0.33838786911412611</v>
          </cell>
        </row>
        <row r="444">
          <cell r="C444" t="str">
            <v>Year 3</v>
          </cell>
          <cell r="E444">
            <v>6394000000</v>
          </cell>
          <cell r="F444">
            <v>2343000000</v>
          </cell>
          <cell r="H444">
            <v>0</v>
          </cell>
          <cell r="I444">
            <v>330000000</v>
          </cell>
          <cell r="L444">
            <v>0.633562715045355</v>
          </cell>
          <cell r="M444">
            <v>0.32092586800125117</v>
          </cell>
        </row>
        <row r="445">
          <cell r="C445" t="str">
            <v>Year 4</v>
          </cell>
          <cell r="E445">
            <v>6497000000</v>
          </cell>
          <cell r="F445">
            <v>2432000000</v>
          </cell>
          <cell r="H445">
            <v>0</v>
          </cell>
          <cell r="I445">
            <v>322000000</v>
          </cell>
          <cell r="L445">
            <v>0.6256733877174081</v>
          </cell>
          <cell r="M445">
            <v>0.3159919963059874</v>
          </cell>
        </row>
        <row r="446">
          <cell r="C446" t="str">
            <v>Year 1</v>
          </cell>
          <cell r="E446">
            <v>5535000000</v>
          </cell>
          <cell r="F446">
            <v>1689000000</v>
          </cell>
          <cell r="H446">
            <v>0</v>
          </cell>
          <cell r="I446">
            <v>276000000</v>
          </cell>
          <cell r="L446">
            <v>0.69485094850948514</v>
          </cell>
          <cell r="M446">
            <v>0.35627822944896115</v>
          </cell>
        </row>
        <row r="447">
          <cell r="C447" t="str">
            <v>Year 2</v>
          </cell>
          <cell r="E447">
            <v>6265000000</v>
          </cell>
          <cell r="F447">
            <v>2124000000</v>
          </cell>
          <cell r="H447">
            <v>0</v>
          </cell>
          <cell r="I447">
            <v>329000000</v>
          </cell>
          <cell r="L447">
            <v>0.66097366320830009</v>
          </cell>
          <cell r="M447">
            <v>0.33838786911412611</v>
          </cell>
        </row>
        <row r="448">
          <cell r="C448" t="str">
            <v>Year 3</v>
          </cell>
          <cell r="E448">
            <v>6394000000</v>
          </cell>
          <cell r="F448">
            <v>2343000000</v>
          </cell>
          <cell r="H448">
            <v>0</v>
          </cell>
          <cell r="I448">
            <v>330000000</v>
          </cell>
          <cell r="L448">
            <v>0.633562715045355</v>
          </cell>
          <cell r="M448">
            <v>0.32092586800125117</v>
          </cell>
        </row>
        <row r="449">
          <cell r="C449" t="str">
            <v>Year 4</v>
          </cell>
          <cell r="E449">
            <v>6497000000</v>
          </cell>
          <cell r="F449">
            <v>2432000000</v>
          </cell>
          <cell r="H449">
            <v>0</v>
          </cell>
          <cell r="I449">
            <v>322000000</v>
          </cell>
          <cell r="L449">
            <v>0.6256733877174081</v>
          </cell>
          <cell r="M449">
            <v>0.3159919963059874</v>
          </cell>
        </row>
        <row r="450">
          <cell r="C450" t="str">
            <v>Year 1</v>
          </cell>
          <cell r="E450">
            <v>15051000000</v>
          </cell>
          <cell r="F450">
            <v>12274000000</v>
          </cell>
          <cell r="H450">
            <v>0</v>
          </cell>
          <cell r="I450">
            <v>97000000</v>
          </cell>
          <cell r="L450">
            <v>0.18450601288950896</v>
          </cell>
          <cell r="M450">
            <v>0.11720151484951166</v>
          </cell>
        </row>
        <row r="451">
          <cell r="C451" t="str">
            <v>Year 2</v>
          </cell>
          <cell r="E451">
            <v>15499000000</v>
          </cell>
          <cell r="F451">
            <v>12471000000</v>
          </cell>
          <cell r="H451">
            <v>0</v>
          </cell>
          <cell r="I451">
            <v>94000000</v>
          </cell>
          <cell r="L451">
            <v>0.19536744306084264</v>
          </cell>
          <cell r="M451">
            <v>0.1224595135170011</v>
          </cell>
        </row>
        <row r="452">
          <cell r="C452" t="str">
            <v>Year 3</v>
          </cell>
          <cell r="E452">
            <v>15165000000</v>
          </cell>
          <cell r="F452">
            <v>12155000000</v>
          </cell>
          <cell r="H452">
            <v>0</v>
          </cell>
          <cell r="I452">
            <v>93000000</v>
          </cell>
          <cell r="L452">
            <v>0.19848334981866134</v>
          </cell>
          <cell r="M452">
            <v>0.12528849324101549</v>
          </cell>
        </row>
        <row r="453">
          <cell r="C453" t="str">
            <v>Year 4</v>
          </cell>
          <cell r="E453">
            <v>16661000000</v>
          </cell>
          <cell r="F453">
            <v>13107000000</v>
          </cell>
          <cell r="H453">
            <v>0</v>
          </cell>
          <cell r="I453">
            <v>134000000</v>
          </cell>
          <cell r="L453">
            <v>0.21331252625892805</v>
          </cell>
          <cell r="M453">
            <v>0.13654642578476683</v>
          </cell>
        </row>
        <row r="454">
          <cell r="C454" t="str">
            <v>Year 1</v>
          </cell>
          <cell r="E454">
            <v>1279067000</v>
          </cell>
          <cell r="F454">
            <v>461898000</v>
          </cell>
          <cell r="H454">
            <v>0</v>
          </cell>
          <cell r="I454">
            <v>382553000</v>
          </cell>
          <cell r="L454">
            <v>0.63887896411994061</v>
          </cell>
          <cell r="M454">
            <v>0.2862070556116294</v>
          </cell>
        </row>
        <row r="455">
          <cell r="C455" t="str">
            <v>Year 2</v>
          </cell>
          <cell r="E455">
            <v>1482259000</v>
          </cell>
          <cell r="F455">
            <v>555660000</v>
          </cell>
          <cell r="H455">
            <v>0</v>
          </cell>
          <cell r="I455">
            <v>475464000</v>
          </cell>
          <cell r="L455">
            <v>0.62512624311945486</v>
          </cell>
          <cell r="M455">
            <v>0.2575879114243867</v>
          </cell>
        </row>
        <row r="456">
          <cell r="C456" t="str">
            <v>Year 3</v>
          </cell>
          <cell r="E456">
            <v>1616438000</v>
          </cell>
          <cell r="F456">
            <v>603321000</v>
          </cell>
          <cell r="H456">
            <v>0</v>
          </cell>
          <cell r="I456">
            <v>538513000</v>
          </cell>
          <cell r="L456">
            <v>0.62675896013333021</v>
          </cell>
          <cell r="M456">
            <v>0.238262154193356</v>
          </cell>
        </row>
        <row r="457">
          <cell r="C457" t="str">
            <v>Year 4</v>
          </cell>
          <cell r="E457">
            <v>1763336000</v>
          </cell>
          <cell r="F457">
            <v>651282000</v>
          </cell>
          <cell r="H457">
            <v>0</v>
          </cell>
          <cell r="I457">
            <v>570527000</v>
          </cell>
          <cell r="L457">
            <v>0.630653488614762</v>
          </cell>
          <cell r="M457">
            <v>0.22792649840983228</v>
          </cell>
        </row>
        <row r="458">
          <cell r="C458" t="str">
            <v>Year 1</v>
          </cell>
          <cell r="E458">
            <v>7394500000</v>
          </cell>
          <cell r="F458">
            <v>4741800000</v>
          </cell>
          <cell r="H458">
            <v>0</v>
          </cell>
          <cell r="I458">
            <v>0</v>
          </cell>
          <cell r="L458">
            <v>0.35873960375955105</v>
          </cell>
          <cell r="M458">
            <v>0.12443031983230779</v>
          </cell>
        </row>
        <row r="459">
          <cell r="C459" t="str">
            <v>Year 2</v>
          </cell>
          <cell r="E459">
            <v>7840300000</v>
          </cell>
          <cell r="F459">
            <v>5050500000</v>
          </cell>
          <cell r="H459">
            <v>0</v>
          </cell>
          <cell r="I459">
            <v>0</v>
          </cell>
          <cell r="L459">
            <v>0.35582822085889576</v>
          </cell>
          <cell r="M459">
            <v>0.12375801946354094</v>
          </cell>
        </row>
        <row r="460">
          <cell r="C460" t="str">
            <v>Year 3</v>
          </cell>
          <cell r="E460">
            <v>8602200000</v>
          </cell>
          <cell r="F460">
            <v>5568200000</v>
          </cell>
          <cell r="H460">
            <v>0</v>
          </cell>
          <cell r="I460">
            <v>0</v>
          </cell>
          <cell r="L460">
            <v>0.35270047197228616</v>
          </cell>
          <cell r="M460">
            <v>0.12092255469531051</v>
          </cell>
        </row>
        <row r="461">
          <cell r="C461" t="str">
            <v>Year 4</v>
          </cell>
          <cell r="E461">
            <v>15498400000</v>
          </cell>
          <cell r="F461">
            <v>10841700000</v>
          </cell>
          <cell r="H461">
            <v>0</v>
          </cell>
          <cell r="I461">
            <v>0</v>
          </cell>
          <cell r="L461">
            <v>0.30046327362824554</v>
          </cell>
          <cell r="M461">
            <v>6.7729572084860371E-2</v>
          </cell>
        </row>
        <row r="462">
          <cell r="C462" t="str">
            <v>Year 1</v>
          </cell>
          <cell r="E462">
            <v>1663000000</v>
          </cell>
          <cell r="F462">
            <v>0</v>
          </cell>
          <cell r="H462">
            <v>0</v>
          </cell>
          <cell r="I462">
            <v>78300000</v>
          </cell>
          <cell r="L462">
            <v>1</v>
          </cell>
          <cell r="M462">
            <v>0.27751052315093205</v>
          </cell>
        </row>
        <row r="463">
          <cell r="C463" t="str">
            <v>Year 2</v>
          </cell>
          <cell r="E463">
            <v>1558400000</v>
          </cell>
          <cell r="F463">
            <v>0</v>
          </cell>
          <cell r="H463">
            <v>0</v>
          </cell>
          <cell r="I463">
            <v>60400000</v>
          </cell>
          <cell r="L463">
            <v>1</v>
          </cell>
          <cell r="M463">
            <v>0.28234086242299794</v>
          </cell>
        </row>
        <row r="464">
          <cell r="C464" t="str">
            <v>Year 3</v>
          </cell>
          <cell r="E464">
            <v>1584500000</v>
          </cell>
          <cell r="F464">
            <v>0</v>
          </cell>
          <cell r="H464">
            <v>0</v>
          </cell>
          <cell r="I464">
            <v>52500000</v>
          </cell>
          <cell r="L464">
            <v>1</v>
          </cell>
          <cell r="M464">
            <v>0.26904386241716632</v>
          </cell>
        </row>
        <row r="465">
          <cell r="C465" t="str">
            <v>Year 4</v>
          </cell>
          <cell r="E465">
            <v>1637100000</v>
          </cell>
          <cell r="F465">
            <v>0</v>
          </cell>
          <cell r="H465">
            <v>0</v>
          </cell>
          <cell r="I465">
            <v>58700000</v>
          </cell>
          <cell r="L465">
            <v>1</v>
          </cell>
          <cell r="M465">
            <v>0.22558182151365219</v>
          </cell>
        </row>
        <row r="466">
          <cell r="C466" t="str">
            <v>Year 1</v>
          </cell>
          <cell r="E466">
            <v>7155096000</v>
          </cell>
          <cell r="F466">
            <v>4376505000</v>
          </cell>
          <cell r="H466">
            <v>0</v>
          </cell>
          <cell r="I466">
            <v>0</v>
          </cell>
          <cell r="L466">
            <v>0.38833734725571811</v>
          </cell>
          <cell r="M466">
            <v>0.16235561339777971</v>
          </cell>
        </row>
        <row r="467">
          <cell r="C467" t="str">
            <v>Year 2</v>
          </cell>
          <cell r="E467">
            <v>7752728000</v>
          </cell>
          <cell r="F467">
            <v>4778479000</v>
          </cell>
          <cell r="H467">
            <v>0</v>
          </cell>
          <cell r="I467">
            <v>0</v>
          </cell>
          <cell r="L467">
            <v>0.38363902357982893</v>
          </cell>
          <cell r="M467">
            <v>0.15678145808804334</v>
          </cell>
        </row>
        <row r="468">
          <cell r="C468" t="str">
            <v>Year 3</v>
          </cell>
          <cell r="E468">
            <v>6956311000</v>
          </cell>
          <cell r="F468">
            <v>4388167000</v>
          </cell>
          <cell r="H468">
            <v>0</v>
          </cell>
          <cell r="I468">
            <v>0</v>
          </cell>
          <cell r="L468">
            <v>0.36918188390369555</v>
          </cell>
          <cell r="M468">
            <v>0.13236354728821068</v>
          </cell>
        </row>
        <row r="469">
          <cell r="C469" t="str">
            <v>Year 4</v>
          </cell>
          <cell r="E469">
            <v>6794342000</v>
          </cell>
          <cell r="F469">
            <v>4322373000</v>
          </cell>
          <cell r="H469">
            <v>0</v>
          </cell>
          <cell r="I469">
            <v>0</v>
          </cell>
          <cell r="L469">
            <v>0.36382757888843398</v>
          </cell>
          <cell r="M469">
            <v>0.10515308178481449</v>
          </cell>
        </row>
        <row r="470">
          <cell r="C470" t="str">
            <v>Year 1</v>
          </cell>
          <cell r="E470">
            <v>5997000000</v>
          </cell>
          <cell r="F470">
            <v>2499000000</v>
          </cell>
          <cell r="H470">
            <v>0</v>
          </cell>
          <cell r="I470">
            <v>115000000</v>
          </cell>
          <cell r="L470">
            <v>0.58329164582291138</v>
          </cell>
          <cell r="M470">
            <v>0.1744205436051359</v>
          </cell>
        </row>
        <row r="471">
          <cell r="C471" t="str">
            <v>Year 2</v>
          </cell>
          <cell r="E471">
            <v>6121000000</v>
          </cell>
          <cell r="F471">
            <v>2491000000</v>
          </cell>
          <cell r="H471">
            <v>0</v>
          </cell>
          <cell r="I471">
            <v>115000000</v>
          </cell>
          <cell r="L471">
            <v>0.59304035288351575</v>
          </cell>
          <cell r="M471">
            <v>0.19277895768665251</v>
          </cell>
        </row>
        <row r="472">
          <cell r="C472" t="str">
            <v>Year 3</v>
          </cell>
          <cell r="E472">
            <v>6282000000</v>
          </cell>
          <cell r="F472">
            <v>2559000000</v>
          </cell>
          <cell r="H472">
            <v>0</v>
          </cell>
          <cell r="I472">
            <v>105000000</v>
          </cell>
          <cell r="L472">
            <v>0.59264565425023874</v>
          </cell>
          <cell r="M472">
            <v>0.20662209487424388</v>
          </cell>
        </row>
        <row r="473">
          <cell r="C473" t="str">
            <v>Year 4</v>
          </cell>
          <cell r="E473">
            <v>6440000000</v>
          </cell>
          <cell r="F473">
            <v>2582000000</v>
          </cell>
          <cell r="H473">
            <v>0</v>
          </cell>
          <cell r="I473">
            <v>99000000</v>
          </cell>
          <cell r="L473">
            <v>0.59906832298136647</v>
          </cell>
          <cell r="M473">
            <v>0.22251552795031057</v>
          </cell>
        </row>
        <row r="474">
          <cell r="C474" t="str">
            <v>Year 1</v>
          </cell>
          <cell r="E474">
            <v>5921000000</v>
          </cell>
          <cell r="F474">
            <v>4616600000</v>
          </cell>
          <cell r="H474">
            <v>0</v>
          </cell>
          <cell r="I474">
            <v>278300000</v>
          </cell>
          <cell r="L474">
            <v>0.22030062489444346</v>
          </cell>
          <cell r="M474">
            <v>6.7708157405843614E-2</v>
          </cell>
        </row>
        <row r="475">
          <cell r="C475" t="str">
            <v>Year 2</v>
          </cell>
          <cell r="E475">
            <v>6285600000</v>
          </cell>
          <cell r="F475">
            <v>4990500000</v>
          </cell>
          <cell r="H475">
            <v>0</v>
          </cell>
          <cell r="I475">
            <v>304400000</v>
          </cell>
          <cell r="L475">
            <v>0.20604238258877439</v>
          </cell>
          <cell r="M475">
            <v>5.175321369479445E-2</v>
          </cell>
        </row>
        <row r="476">
          <cell r="C476" t="str">
            <v>Year 3</v>
          </cell>
          <cell r="E476">
            <v>6764000000</v>
          </cell>
          <cell r="F476">
            <v>5341500000</v>
          </cell>
          <cell r="H476">
            <v>0</v>
          </cell>
          <cell r="I476">
            <v>319300000</v>
          </cell>
          <cell r="L476">
            <v>0.21030455351862798</v>
          </cell>
          <cell r="M476">
            <v>6.352749852158486E-2</v>
          </cell>
        </row>
        <row r="477">
          <cell r="C477" t="str">
            <v>Year 4</v>
          </cell>
          <cell r="E477">
            <v>6933500000</v>
          </cell>
          <cell r="F477">
            <v>5392400000</v>
          </cell>
          <cell r="H477">
            <v>0</v>
          </cell>
          <cell r="I477">
            <v>290200000</v>
          </cell>
          <cell r="L477">
            <v>0.22226869546405137</v>
          </cell>
          <cell r="M477">
            <v>9.0574745799379824E-2</v>
          </cell>
        </row>
        <row r="478">
          <cell r="C478" t="str">
            <v>Year 1</v>
          </cell>
          <cell r="E478">
            <v>17912000000</v>
          </cell>
          <cell r="F478">
            <v>11235000000</v>
          </cell>
          <cell r="H478">
            <v>0</v>
          </cell>
          <cell r="I478">
            <v>2145000000</v>
          </cell>
          <cell r="L478">
            <v>0.37276686020544891</v>
          </cell>
          <cell r="M478">
            <v>0.19914024117909782</v>
          </cell>
        </row>
        <row r="479">
          <cell r="C479" t="str">
            <v>Year 2</v>
          </cell>
          <cell r="E479">
            <v>22756000000</v>
          </cell>
          <cell r="F479">
            <v>13545000000</v>
          </cell>
          <cell r="H479">
            <v>0</v>
          </cell>
          <cell r="I479">
            <v>2668000000</v>
          </cell>
          <cell r="L479">
            <v>0.40477236772719283</v>
          </cell>
          <cell r="M479">
            <v>0.23154332923185095</v>
          </cell>
        </row>
        <row r="480">
          <cell r="C480" t="str">
            <v>Year 3</v>
          </cell>
          <cell r="E480">
            <v>23925000000</v>
          </cell>
          <cell r="F480">
            <v>14323000000</v>
          </cell>
          <cell r="H480">
            <v>0</v>
          </cell>
          <cell r="I480">
            <v>3066000000</v>
          </cell>
          <cell r="L480">
            <v>0.401337513061651</v>
          </cell>
          <cell r="M480">
            <v>0.22248693834900732</v>
          </cell>
        </row>
        <row r="481">
          <cell r="C481" t="str">
            <v>Year 4</v>
          </cell>
          <cell r="E481">
            <v>23459000000</v>
          </cell>
          <cell r="F481">
            <v>13728000000</v>
          </cell>
          <cell r="H481">
            <v>0</v>
          </cell>
          <cell r="I481">
            <v>3144000000</v>
          </cell>
          <cell r="L481">
            <v>0.41480881538002468</v>
          </cell>
          <cell r="M481">
            <v>0.23240547337908693</v>
          </cell>
        </row>
        <row r="482">
          <cell r="C482" t="str">
            <v>Year 1</v>
          </cell>
          <cell r="E482">
            <v>8186280000</v>
          </cell>
          <cell r="F482">
            <v>5583549000</v>
          </cell>
          <cell r="H482">
            <v>0</v>
          </cell>
          <cell r="I482">
            <v>341969000</v>
          </cell>
          <cell r="L482">
            <v>0.31793818437678656</v>
          </cell>
          <cell r="M482">
            <v>0.16746104457702399</v>
          </cell>
        </row>
        <row r="483">
          <cell r="C483" t="str">
            <v>Year 2</v>
          </cell>
          <cell r="E483">
            <v>11764050000</v>
          </cell>
          <cell r="F483">
            <v>8198377000</v>
          </cell>
          <cell r="H483">
            <v>0</v>
          </cell>
          <cell r="I483">
            <v>528737000</v>
          </cell>
          <cell r="L483">
            <v>0.30309910277497976</v>
          </cell>
          <cell r="M483">
            <v>0.12924358532988214</v>
          </cell>
        </row>
        <row r="484">
          <cell r="C484" t="str">
            <v>Year 3</v>
          </cell>
          <cell r="E484">
            <v>12795106000</v>
          </cell>
          <cell r="F484">
            <v>9119305000</v>
          </cell>
          <cell r="H484">
            <v>0</v>
          </cell>
          <cell r="I484">
            <v>590935000</v>
          </cell>
          <cell r="L484">
            <v>0.28728179352324246</v>
          </cell>
          <cell r="M484">
            <v>0.14117585270493266</v>
          </cell>
        </row>
        <row r="485">
          <cell r="C485" t="str">
            <v>Year 4</v>
          </cell>
          <cell r="E485">
            <v>13781837000</v>
          </cell>
          <cell r="F485">
            <v>9824834000</v>
          </cell>
          <cell r="H485">
            <v>0</v>
          </cell>
          <cell r="I485">
            <v>638024000</v>
          </cell>
          <cell r="L485">
            <v>0.28711723988609061</v>
          </cell>
          <cell r="M485">
            <v>9.9539996010691467E-2</v>
          </cell>
        </row>
        <row r="486">
          <cell r="C486" t="str">
            <v>Year 1</v>
          </cell>
          <cell r="E486">
            <v>10397000000</v>
          </cell>
          <cell r="F486">
            <v>2268000000</v>
          </cell>
          <cell r="H486">
            <v>0</v>
          </cell>
          <cell r="I486">
            <v>2780000000</v>
          </cell>
          <cell r="L486">
            <v>0.7818601519669135</v>
          </cell>
          <cell r="M486">
            <v>0.2506492257381937</v>
          </cell>
        </row>
        <row r="487">
          <cell r="C487" t="str">
            <v>Year 2</v>
          </cell>
          <cell r="E487">
            <v>20638000000</v>
          </cell>
          <cell r="F487">
            <v>2332000000</v>
          </cell>
          <cell r="H487">
            <v>0</v>
          </cell>
          <cell r="I487">
            <v>3319000000</v>
          </cell>
          <cell r="L487">
            <v>0.88700455470491324</v>
          </cell>
          <cell r="M487">
            <v>0.32449849791646479</v>
          </cell>
        </row>
        <row r="488">
          <cell r="C488" t="str">
            <v>Year 3</v>
          </cell>
          <cell r="E488">
            <v>13145000000</v>
          </cell>
          <cell r="F488">
            <v>2104000000</v>
          </cell>
          <cell r="H488">
            <v>0</v>
          </cell>
          <cell r="I488">
            <v>3129000000</v>
          </cell>
          <cell r="L488">
            <v>0.83993914035755046</v>
          </cell>
          <cell r="M488">
            <v>1.300874857360213E-2</v>
          </cell>
        </row>
        <row r="489">
          <cell r="C489" t="str">
            <v>Year 4</v>
          </cell>
          <cell r="E489">
            <v>12197000000</v>
          </cell>
          <cell r="F489">
            <v>1582000000</v>
          </cell>
          <cell r="H489">
            <v>0</v>
          </cell>
          <cell r="I489">
            <v>1792000000</v>
          </cell>
          <cell r="L489">
            <v>0.87029597441993933</v>
          </cell>
          <cell r="M489">
            <v>0.19242436664753629</v>
          </cell>
        </row>
        <row r="490">
          <cell r="C490" t="str">
            <v>Year 1</v>
          </cell>
          <cell r="E490">
            <v>3797000000</v>
          </cell>
          <cell r="F490">
            <v>1388000000</v>
          </cell>
          <cell r="H490">
            <v>1153000000</v>
          </cell>
          <cell r="I490">
            <v>30000000</v>
          </cell>
          <cell r="L490">
            <v>0.63444824861732951</v>
          </cell>
          <cell r="M490">
            <v>3.8978140637345275E-2</v>
          </cell>
        </row>
        <row r="491">
          <cell r="C491" t="str">
            <v>Year 2</v>
          </cell>
          <cell r="E491">
            <v>3575000000</v>
          </cell>
          <cell r="F491">
            <v>1347000000</v>
          </cell>
          <cell r="H491">
            <v>1125000000</v>
          </cell>
          <cell r="I491">
            <v>16000000</v>
          </cell>
          <cell r="L491">
            <v>0.6232167832167832</v>
          </cell>
          <cell r="M491">
            <v>8.951048951048951E-3</v>
          </cell>
        </row>
        <row r="492">
          <cell r="C492" t="str">
            <v>Year 3</v>
          </cell>
          <cell r="E492">
            <v>4515000000</v>
          </cell>
          <cell r="F492">
            <v>1429000000</v>
          </cell>
          <cell r="H492">
            <v>1094000000</v>
          </cell>
          <cell r="I492">
            <v>14000000</v>
          </cell>
          <cell r="L492">
            <v>0.68349944629014403</v>
          </cell>
          <cell r="M492">
            <v>0.20996677740863787</v>
          </cell>
        </row>
        <row r="493">
          <cell r="C493" t="str">
            <v>Year 4</v>
          </cell>
          <cell r="E493">
            <v>4396000000</v>
          </cell>
          <cell r="F493">
            <v>1354000000</v>
          </cell>
          <cell r="H493">
            <v>1109000000</v>
          </cell>
          <cell r="I493">
            <v>7000000</v>
          </cell>
          <cell r="L493">
            <v>0.69199272065514106</v>
          </cell>
          <cell r="M493">
            <v>0.20427661510464057</v>
          </cell>
        </row>
        <row r="494">
          <cell r="C494" t="str">
            <v>Year 1</v>
          </cell>
          <cell r="E494">
            <v>8257000000</v>
          </cell>
          <cell r="F494">
            <v>1492000000</v>
          </cell>
          <cell r="H494">
            <v>915000000</v>
          </cell>
          <cell r="I494">
            <v>136000000</v>
          </cell>
          <cell r="L494">
            <v>0.81930483226353401</v>
          </cell>
          <cell r="M494">
            <v>0.29720237374349034</v>
          </cell>
        </row>
        <row r="495">
          <cell r="C495" t="str">
            <v>Year 2</v>
          </cell>
          <cell r="E495">
            <v>8790000000</v>
          </cell>
          <cell r="F495">
            <v>1663000000</v>
          </cell>
          <cell r="H495">
            <v>983000000</v>
          </cell>
          <cell r="I495">
            <v>75000000</v>
          </cell>
          <cell r="L495">
            <v>0.81080773606370871</v>
          </cell>
          <cell r="M495">
            <v>0.28168373151308307</v>
          </cell>
        </row>
        <row r="496">
          <cell r="C496" t="str">
            <v>Year 3</v>
          </cell>
          <cell r="E496">
            <v>8592000000</v>
          </cell>
          <cell r="F496">
            <v>1771000000</v>
          </cell>
          <cell r="H496">
            <v>923000000</v>
          </cell>
          <cell r="I496">
            <v>41000000</v>
          </cell>
          <cell r="L496">
            <v>0.79387802607076352</v>
          </cell>
          <cell r="M496">
            <v>0.25570297951582865</v>
          </cell>
        </row>
        <row r="497">
          <cell r="C497" t="str">
            <v>Year 4</v>
          </cell>
          <cell r="E497">
            <v>8979000000</v>
          </cell>
          <cell r="F497">
            <v>2007000000</v>
          </cell>
          <cell r="H497">
            <v>1114000000</v>
          </cell>
          <cell r="I497">
            <v>34000000</v>
          </cell>
          <cell r="L497">
            <v>0.77647844971600399</v>
          </cell>
          <cell r="M497">
            <v>0.25893752088205813</v>
          </cell>
        </row>
        <row r="498">
          <cell r="C498" t="str">
            <v>Year 1</v>
          </cell>
          <cell r="E498">
            <v>11838700000</v>
          </cell>
          <cell r="F498">
            <v>6385400000</v>
          </cell>
          <cell r="H498">
            <v>0</v>
          </cell>
          <cell r="I498">
            <v>0</v>
          </cell>
          <cell r="L498">
            <v>0.46063334656676835</v>
          </cell>
          <cell r="M498">
            <v>0.12121263314384181</v>
          </cell>
        </row>
        <row r="499">
          <cell r="C499" t="str">
            <v>Year 2</v>
          </cell>
          <cell r="E499">
            <v>13253400000</v>
          </cell>
          <cell r="F499">
            <v>7161200000</v>
          </cell>
          <cell r="H499">
            <v>0</v>
          </cell>
          <cell r="I499">
            <v>0</v>
          </cell>
          <cell r="L499">
            <v>0.45967072600238434</v>
          </cell>
          <cell r="M499">
            <v>0.13067590203268595</v>
          </cell>
        </row>
        <row r="500">
          <cell r="C500" t="str">
            <v>Year 3</v>
          </cell>
          <cell r="E500">
            <v>14280500000</v>
          </cell>
          <cell r="F500">
            <v>7679100000</v>
          </cell>
          <cell r="H500">
            <v>0</v>
          </cell>
          <cell r="I500">
            <v>0</v>
          </cell>
          <cell r="L500">
            <v>0.4622667273554848</v>
          </cell>
          <cell r="M500">
            <v>0.14171772697034418</v>
          </cell>
        </row>
        <row r="501">
          <cell r="C501" t="str">
            <v>Year 4</v>
          </cell>
          <cell r="E501">
            <v>13545100000</v>
          </cell>
          <cell r="F501">
            <v>7223500000</v>
          </cell>
          <cell r="H501">
            <v>0</v>
          </cell>
          <cell r="I501">
            <v>0</v>
          </cell>
          <cell r="L501">
            <v>0.46670751784778264</v>
          </cell>
          <cell r="M501">
            <v>0.14589039578888308</v>
          </cell>
        </row>
        <row r="502">
          <cell r="C502" t="str">
            <v>Year 1</v>
          </cell>
          <cell r="E502">
            <v>12354000000</v>
          </cell>
          <cell r="F502">
            <v>7191000000</v>
          </cell>
          <cell r="H502">
            <v>0</v>
          </cell>
          <cell r="I502">
            <v>1024000000</v>
          </cell>
          <cell r="L502">
            <v>0.41792132102962598</v>
          </cell>
          <cell r="M502">
            <v>0.18164157357940747</v>
          </cell>
        </row>
        <row r="503">
          <cell r="C503" t="str">
            <v>Year 2</v>
          </cell>
          <cell r="E503">
            <v>12919000000</v>
          </cell>
          <cell r="F503">
            <v>7807000000</v>
          </cell>
          <cell r="H503">
            <v>0</v>
          </cell>
          <cell r="I503">
            <v>1071000000</v>
          </cell>
          <cell r="L503">
            <v>0.39569626132053559</v>
          </cell>
          <cell r="M503">
            <v>0.16750522486260547</v>
          </cell>
        </row>
        <row r="504">
          <cell r="C504" t="str">
            <v>Year 3</v>
          </cell>
          <cell r="E504">
            <v>12554000000</v>
          </cell>
          <cell r="F504">
            <v>7060000000</v>
          </cell>
          <cell r="H504">
            <v>0</v>
          </cell>
          <cell r="I504">
            <v>1130000000</v>
          </cell>
          <cell r="L504">
            <v>0.43762944081567623</v>
          </cell>
          <cell r="M504">
            <v>0.19332483670543252</v>
          </cell>
        </row>
        <row r="505">
          <cell r="C505" t="str">
            <v>Year 4</v>
          </cell>
          <cell r="E505">
            <v>12075000000</v>
          </cell>
          <cell r="F505">
            <v>6357000000</v>
          </cell>
          <cell r="H505">
            <v>0</v>
          </cell>
          <cell r="I505">
            <v>1216000000</v>
          </cell>
          <cell r="L505">
            <v>0.47354037267080751</v>
          </cell>
          <cell r="M505">
            <v>0.2046376811594203</v>
          </cell>
        </row>
        <row r="506">
          <cell r="C506" t="str">
            <v>Year 1</v>
          </cell>
          <cell r="E506">
            <v>2073000000</v>
          </cell>
          <cell r="F506">
            <v>759500000</v>
          </cell>
          <cell r="H506">
            <v>0</v>
          </cell>
          <cell r="I506">
            <v>160000000</v>
          </cell>
          <cell r="L506">
            <v>0.63362276893391223</v>
          </cell>
          <cell r="M506">
            <v>0.23154848046309695</v>
          </cell>
        </row>
        <row r="507">
          <cell r="C507" t="str">
            <v>Year 2</v>
          </cell>
          <cell r="E507">
            <v>2303900000</v>
          </cell>
          <cell r="F507">
            <v>787300000</v>
          </cell>
          <cell r="H507">
            <v>0</v>
          </cell>
          <cell r="I507">
            <v>189600000</v>
          </cell>
          <cell r="L507">
            <v>0.6582750987456053</v>
          </cell>
          <cell r="M507">
            <v>0.26528929206996832</v>
          </cell>
        </row>
        <row r="508">
          <cell r="C508" t="str">
            <v>Year 3</v>
          </cell>
          <cell r="E508">
            <v>2436400000</v>
          </cell>
          <cell r="F508">
            <v>844700000</v>
          </cell>
          <cell r="H508">
            <v>0</v>
          </cell>
          <cell r="I508">
            <v>201800000</v>
          </cell>
          <cell r="L508">
            <v>0.65329995074700375</v>
          </cell>
          <cell r="M508">
            <v>0.26194385158430472</v>
          </cell>
        </row>
        <row r="509">
          <cell r="C509" t="str">
            <v>Year 4</v>
          </cell>
          <cell r="E509">
            <v>2663600000</v>
          </cell>
          <cell r="F509">
            <v>887400000</v>
          </cell>
          <cell r="H509">
            <v>0</v>
          </cell>
          <cell r="I509">
            <v>198000000</v>
          </cell>
          <cell r="L509">
            <v>0.66684186814837065</v>
          </cell>
          <cell r="M509">
            <v>0.26051208890223759</v>
          </cell>
        </row>
        <row r="510">
          <cell r="C510" t="str">
            <v>Year 1</v>
          </cell>
          <cell r="E510">
            <v>11862000000</v>
          </cell>
          <cell r="F510">
            <v>7747000000</v>
          </cell>
          <cell r="H510">
            <v>0</v>
          </cell>
          <cell r="I510">
            <v>1562000000</v>
          </cell>
          <cell r="L510">
            <v>0.34690608666329459</v>
          </cell>
          <cell r="M510">
            <v>0.19027145506659923</v>
          </cell>
        </row>
        <row r="511">
          <cell r="C511" t="str">
            <v>Year 2</v>
          </cell>
          <cell r="E511">
            <v>12581000000</v>
          </cell>
          <cell r="F511">
            <v>8364000000</v>
          </cell>
          <cell r="H511">
            <v>0</v>
          </cell>
          <cell r="I511">
            <v>1622000000</v>
          </cell>
          <cell r="L511">
            <v>0.33518798187743426</v>
          </cell>
          <cell r="M511">
            <v>0.18170256736348461</v>
          </cell>
        </row>
        <row r="512">
          <cell r="C512" t="str">
            <v>Year 3</v>
          </cell>
          <cell r="E512">
            <v>13413000000</v>
          </cell>
          <cell r="F512">
            <v>8742000000</v>
          </cell>
          <cell r="H512">
            <v>0</v>
          </cell>
          <cell r="I512">
            <v>1720000000</v>
          </cell>
          <cell r="L512">
            <v>0.34824424066204429</v>
          </cell>
          <cell r="M512">
            <v>0.19600387683590548</v>
          </cell>
        </row>
        <row r="513">
          <cell r="C513" t="str">
            <v>Year 4</v>
          </cell>
          <cell r="E513">
            <v>11524000000</v>
          </cell>
          <cell r="F513">
            <v>7256000000</v>
          </cell>
          <cell r="H513">
            <v>0</v>
          </cell>
          <cell r="I513">
            <v>1919000000</v>
          </cell>
          <cell r="L513">
            <v>0.37035751475182233</v>
          </cell>
          <cell r="M513">
            <v>0.17467893092676154</v>
          </cell>
        </row>
        <row r="514">
          <cell r="C514" t="str">
            <v>Year 1</v>
          </cell>
          <cell r="E514">
            <v>10181700000</v>
          </cell>
          <cell r="F514">
            <v>2025900000</v>
          </cell>
          <cell r="H514">
            <v>0</v>
          </cell>
          <cell r="I514">
            <v>0</v>
          </cell>
          <cell r="L514">
            <v>0.80102536904446209</v>
          </cell>
          <cell r="M514">
            <v>0.1530982056041722</v>
          </cell>
        </row>
        <row r="515">
          <cell r="C515" t="str">
            <v>Year 2</v>
          </cell>
          <cell r="E515">
            <v>10968800000</v>
          </cell>
          <cell r="F515">
            <v>2158200000</v>
          </cell>
          <cell r="H515">
            <v>0</v>
          </cell>
          <cell r="I515">
            <v>0</v>
          </cell>
          <cell r="L515">
            <v>0.80324192254394289</v>
          </cell>
          <cell r="M515">
            <v>0.16635365764714463</v>
          </cell>
        </row>
        <row r="516">
          <cell r="C516" t="str">
            <v>Year 3</v>
          </cell>
          <cell r="E516">
            <v>10780400000</v>
          </cell>
          <cell r="F516">
            <v>2100600000</v>
          </cell>
          <cell r="H516">
            <v>0</v>
          </cell>
          <cell r="I516">
            <v>0</v>
          </cell>
          <cell r="L516">
            <v>0.80514637675781975</v>
          </cell>
          <cell r="M516">
            <v>0.1490018923231049</v>
          </cell>
        </row>
        <row r="517">
          <cell r="C517" t="str">
            <v>Year 4</v>
          </cell>
          <cell r="E517">
            <v>11262300000</v>
          </cell>
          <cell r="F517">
            <v>2181100000</v>
          </cell>
          <cell r="H517">
            <v>0</v>
          </cell>
          <cell r="I517">
            <v>0</v>
          </cell>
          <cell r="L517">
            <v>0.80633618355042924</v>
          </cell>
          <cell r="M517">
            <v>0.15479964128108822</v>
          </cell>
        </row>
        <row r="518">
          <cell r="C518" t="str">
            <v>Year 1</v>
          </cell>
          <cell r="E518">
            <v>8102000000</v>
          </cell>
          <cell r="F518">
            <v>6340000000</v>
          </cell>
          <cell r="H518">
            <v>198000000</v>
          </cell>
          <cell r="I518">
            <v>0</v>
          </cell>
          <cell r="L518">
            <v>0.21747716613181933</v>
          </cell>
          <cell r="M518">
            <v>0.11355220933102937</v>
          </cell>
        </row>
        <row r="519">
          <cell r="C519" t="str">
            <v>Year 2</v>
          </cell>
          <cell r="E519">
            <v>9350000000</v>
          </cell>
          <cell r="F519">
            <v>6574000000</v>
          </cell>
          <cell r="H519">
            <v>193000000</v>
          </cell>
          <cell r="I519">
            <v>0</v>
          </cell>
          <cell r="L519">
            <v>0.29689839572192511</v>
          </cell>
          <cell r="M519">
            <v>0.20727272727272728</v>
          </cell>
        </row>
        <row r="520">
          <cell r="C520" t="str">
            <v>Year 3</v>
          </cell>
          <cell r="E520">
            <v>9527000000</v>
          </cell>
          <cell r="F520">
            <v>7306000000</v>
          </cell>
          <cell r="H520">
            <v>227000000</v>
          </cell>
          <cell r="I520">
            <v>0</v>
          </cell>
          <cell r="L520">
            <v>0.23312690248766665</v>
          </cell>
          <cell r="M520">
            <v>0.13005143277002204</v>
          </cell>
        </row>
        <row r="521">
          <cell r="C521" t="str">
            <v>Year 4</v>
          </cell>
          <cell r="E521">
            <v>9648000000</v>
          </cell>
          <cell r="F521">
            <v>7068000000</v>
          </cell>
          <cell r="H521">
            <v>251000000</v>
          </cell>
          <cell r="I521">
            <v>0</v>
          </cell>
          <cell r="L521">
            <v>0.26741293532338306</v>
          </cell>
          <cell r="M521">
            <v>0.16241708126036483</v>
          </cell>
        </row>
        <row r="522">
          <cell r="C522" t="str">
            <v>Year 1</v>
          </cell>
          <cell r="E522">
            <v>24669000000</v>
          </cell>
          <cell r="F522">
            <v>14717000000</v>
          </cell>
          <cell r="H522">
            <v>0</v>
          </cell>
          <cell r="I522">
            <v>0</v>
          </cell>
          <cell r="L522">
            <v>0.40342129798532567</v>
          </cell>
          <cell r="M522">
            <v>0.15979569500182414</v>
          </cell>
        </row>
        <row r="523">
          <cell r="C523" t="str">
            <v>Year 2</v>
          </cell>
          <cell r="E523">
            <v>17733000000</v>
          </cell>
          <cell r="F523">
            <v>9971000000</v>
          </cell>
          <cell r="H523">
            <v>0</v>
          </cell>
          <cell r="I523">
            <v>0</v>
          </cell>
          <cell r="L523">
            <v>0.43771499464275643</v>
          </cell>
          <cell r="M523">
            <v>0.19099983082388766</v>
          </cell>
        </row>
        <row r="524">
          <cell r="C524" t="str">
            <v>Year 3</v>
          </cell>
          <cell r="E524">
            <v>16249000000</v>
          </cell>
          <cell r="F524">
            <v>9241000000</v>
          </cell>
          <cell r="H524">
            <v>0</v>
          </cell>
          <cell r="I524">
            <v>0</v>
          </cell>
          <cell r="L524">
            <v>0.43128807926641644</v>
          </cell>
          <cell r="M524">
            <v>0.18111883808234353</v>
          </cell>
        </row>
        <row r="525">
          <cell r="C525" t="str">
            <v>Year 4</v>
          </cell>
          <cell r="E525">
            <v>14522000000</v>
          </cell>
          <cell r="F525">
            <v>8260000000</v>
          </cell>
          <cell r="H525">
            <v>0</v>
          </cell>
          <cell r="I525">
            <v>0</v>
          </cell>
          <cell r="L525">
            <v>0.43120782261396506</v>
          </cell>
          <cell r="M525">
            <v>0.17242804021484645</v>
          </cell>
        </row>
        <row r="526">
          <cell r="C526" t="str">
            <v>Year 1</v>
          </cell>
          <cell r="E526">
            <v>11682636000</v>
          </cell>
          <cell r="F526">
            <v>1699428000</v>
          </cell>
          <cell r="H526">
            <v>0</v>
          </cell>
          <cell r="I526">
            <v>3169703000</v>
          </cell>
          <cell r="L526">
            <v>0.85453385691379924</v>
          </cell>
          <cell r="M526">
            <v>0.25260317962487233</v>
          </cell>
        </row>
        <row r="527">
          <cell r="C527" t="str">
            <v>Year 2</v>
          </cell>
          <cell r="E527">
            <v>14487118000</v>
          </cell>
          <cell r="F527">
            <v>2066893000</v>
          </cell>
          <cell r="H527">
            <v>0</v>
          </cell>
          <cell r="I527">
            <v>3600976000</v>
          </cell>
          <cell r="L527">
            <v>0.85732890420303054</v>
          </cell>
          <cell r="M527">
            <v>0.28978524230975411</v>
          </cell>
        </row>
        <row r="528">
          <cell r="C528" t="str">
            <v>Year 3</v>
          </cell>
          <cell r="E528">
            <v>18035340000</v>
          </cell>
          <cell r="F528">
            <v>2534389000</v>
          </cell>
          <cell r="H528">
            <v>0</v>
          </cell>
          <cell r="I528">
            <v>3997041000</v>
          </cell>
          <cell r="L528">
            <v>0.85947650557183841</v>
          </cell>
          <cell r="M528">
            <v>0.34478285410754661</v>
          </cell>
        </row>
        <row r="529">
          <cell r="C529" t="str">
            <v>Year 4</v>
          </cell>
          <cell r="E529">
            <v>8757428000</v>
          </cell>
          <cell r="F529">
            <v>2177757000</v>
          </cell>
          <cell r="H529">
            <v>0</v>
          </cell>
          <cell r="I529">
            <v>3313644000</v>
          </cell>
          <cell r="L529">
            <v>0.75132458982249128</v>
          </cell>
          <cell r="M529">
            <v>1.0471910245793628E-2</v>
          </cell>
        </row>
        <row r="530">
          <cell r="C530" t="str">
            <v>Year 1</v>
          </cell>
          <cell r="E530">
            <v>1887376000</v>
          </cell>
          <cell r="F530">
            <v>944617000</v>
          </cell>
          <cell r="H530">
            <v>0</v>
          </cell>
          <cell r="I530">
            <v>0</v>
          </cell>
          <cell r="L530">
            <v>0.49950778223311099</v>
          </cell>
          <cell r="M530">
            <v>0.21806942548808506</v>
          </cell>
        </row>
        <row r="531">
          <cell r="C531" t="str">
            <v>Year 2</v>
          </cell>
          <cell r="E531">
            <v>2152766000</v>
          </cell>
          <cell r="F531">
            <v>1064403000</v>
          </cell>
          <cell r="H531">
            <v>0</v>
          </cell>
          <cell r="I531">
            <v>0</v>
          </cell>
          <cell r="L531">
            <v>0.505564933671379</v>
          </cell>
          <cell r="M531">
            <v>0.2169069931427754</v>
          </cell>
        </row>
        <row r="532">
          <cell r="C532" t="str">
            <v>Year 3</v>
          </cell>
          <cell r="E532">
            <v>2443776000</v>
          </cell>
          <cell r="F532">
            <v>1197885000</v>
          </cell>
          <cell r="H532">
            <v>0</v>
          </cell>
          <cell r="I532">
            <v>0</v>
          </cell>
          <cell r="L532">
            <v>0.50982209498742925</v>
          </cell>
          <cell r="M532">
            <v>0.20941853917871359</v>
          </cell>
        </row>
        <row r="533">
          <cell r="C533" t="str">
            <v>Year 4</v>
          </cell>
          <cell r="E533">
            <v>2725867000</v>
          </cell>
          <cell r="F533">
            <v>1291506000</v>
          </cell>
          <cell r="H533">
            <v>0</v>
          </cell>
          <cell r="I533">
            <v>0</v>
          </cell>
          <cell r="L533">
            <v>0.52620358953683355</v>
          </cell>
          <cell r="M533">
            <v>0.22343900124254046</v>
          </cell>
        </row>
        <row r="534">
          <cell r="C534" t="str">
            <v>Year 1</v>
          </cell>
          <cell r="E534">
            <v>1747502000</v>
          </cell>
          <cell r="F534">
            <v>625507000</v>
          </cell>
          <cell r="H534">
            <v>0</v>
          </cell>
          <cell r="I534">
            <v>560669000</v>
          </cell>
          <cell r="L534">
            <v>0.64205648977798024</v>
          </cell>
          <cell r="M534">
            <v>0.29418736001446638</v>
          </cell>
        </row>
        <row r="535">
          <cell r="C535" t="str">
            <v>Year 2</v>
          </cell>
          <cell r="E535">
            <v>2387702000</v>
          </cell>
          <cell r="F535">
            <v>834228000</v>
          </cell>
          <cell r="H535">
            <v>0</v>
          </cell>
          <cell r="I535">
            <v>978973000</v>
          </cell>
          <cell r="L535">
            <v>0.65061469144809525</v>
          </cell>
          <cell r="M535">
            <v>0.21456697695106006</v>
          </cell>
        </row>
        <row r="536">
          <cell r="C536" t="str">
            <v>Year 3</v>
          </cell>
          <cell r="E536">
            <v>2614748000</v>
          </cell>
          <cell r="F536">
            <v>883564000</v>
          </cell>
          <cell r="H536">
            <v>0</v>
          </cell>
          <cell r="I536">
            <v>758861000</v>
          </cell>
          <cell r="L536">
            <v>0.66208445326280008</v>
          </cell>
          <cell r="M536">
            <v>0.35237621369248584</v>
          </cell>
        </row>
        <row r="537">
          <cell r="C537" t="str">
            <v>Year 4</v>
          </cell>
          <cell r="E537">
            <v>2744965000</v>
          </cell>
          <cell r="F537">
            <v>905168000</v>
          </cell>
          <cell r="H537">
            <v>0</v>
          </cell>
          <cell r="I537">
            <v>765895000</v>
          </cell>
          <cell r="L537">
            <v>0.67024424719440867</v>
          </cell>
          <cell r="M537">
            <v>0.36751652571162108</v>
          </cell>
        </row>
        <row r="538">
          <cell r="C538" t="str">
            <v>Year 1</v>
          </cell>
          <cell r="E538">
            <v>1859177000</v>
          </cell>
          <cell r="F538">
            <v>354561000</v>
          </cell>
          <cell r="H538">
            <v>0</v>
          </cell>
          <cell r="I538">
            <v>653132000</v>
          </cell>
          <cell r="L538">
            <v>0.8092914230328796</v>
          </cell>
          <cell r="M538">
            <v>0.34995861071861367</v>
          </cell>
        </row>
        <row r="539">
          <cell r="C539" t="str">
            <v>Year 2</v>
          </cell>
          <cell r="E539">
            <v>2388768000</v>
          </cell>
          <cell r="F539">
            <v>443974000</v>
          </cell>
          <cell r="H539">
            <v>0</v>
          </cell>
          <cell r="I539">
            <v>679298000</v>
          </cell>
          <cell r="L539">
            <v>0.81414101327546251</v>
          </cell>
          <cell r="M539">
            <v>0.43008027569023027</v>
          </cell>
        </row>
        <row r="540">
          <cell r="C540" t="str">
            <v>Year 3</v>
          </cell>
          <cell r="E540">
            <v>1954000000</v>
          </cell>
          <cell r="F540">
            <v>523043000</v>
          </cell>
          <cell r="H540">
            <v>0</v>
          </cell>
          <cell r="I540">
            <v>819216000</v>
          </cell>
          <cell r="L540">
            <v>0.73232190378710338</v>
          </cell>
          <cell r="M540">
            <v>0.18516683725690891</v>
          </cell>
        </row>
        <row r="541">
          <cell r="C541" t="str">
            <v>Year 4</v>
          </cell>
          <cell r="E541">
            <v>1857339000</v>
          </cell>
          <cell r="F541">
            <v>613909000</v>
          </cell>
          <cell r="H541">
            <v>0</v>
          </cell>
          <cell r="I541">
            <v>927920000</v>
          </cell>
          <cell r="L541">
            <v>0.66946852459351791</v>
          </cell>
          <cell r="M541">
            <v>2.3023799101833321E-2</v>
          </cell>
        </row>
        <row r="542">
          <cell r="C542" t="str">
            <v>Year 1</v>
          </cell>
          <cell r="E542">
            <v>6273787000</v>
          </cell>
          <cell r="F542">
            <v>3667434000</v>
          </cell>
          <cell r="H542">
            <v>0</v>
          </cell>
          <cell r="I542">
            <v>740791000</v>
          </cell>
          <cell r="L542">
            <v>0.41543536623095434</v>
          </cell>
          <cell r="M542">
            <v>0.17823461332047136</v>
          </cell>
        </row>
        <row r="543">
          <cell r="C543" t="str">
            <v>Year 2</v>
          </cell>
          <cell r="E543">
            <v>7301204000</v>
          </cell>
          <cell r="F543">
            <v>3997940000</v>
          </cell>
          <cell r="H543">
            <v>0</v>
          </cell>
          <cell r="I543">
            <v>859680000</v>
          </cell>
          <cell r="L543">
            <v>0.4524272982921721</v>
          </cell>
          <cell r="M543">
            <v>0.20947709446277626</v>
          </cell>
        </row>
        <row r="544">
          <cell r="C544" t="str">
            <v>Year 3</v>
          </cell>
          <cell r="E544">
            <v>7741856000</v>
          </cell>
          <cell r="F544">
            <v>4449139000</v>
          </cell>
          <cell r="H544">
            <v>0</v>
          </cell>
          <cell r="I544">
            <v>625361000</v>
          </cell>
          <cell r="L544">
            <v>0.42531364572009611</v>
          </cell>
          <cell r="M544">
            <v>0.2109118278614327</v>
          </cell>
        </row>
        <row r="545">
          <cell r="C545" t="str">
            <v>Year 4</v>
          </cell>
          <cell r="E545">
            <v>7954827000</v>
          </cell>
          <cell r="F545">
            <v>4416194000</v>
          </cell>
          <cell r="H545">
            <v>0</v>
          </cell>
          <cell r="I545">
            <v>688195000</v>
          </cell>
          <cell r="L545">
            <v>0.4448409751714274</v>
          </cell>
          <cell r="M545">
            <v>0.22177276765415516</v>
          </cell>
        </row>
        <row r="546">
          <cell r="C546" t="str">
            <v>Year 1</v>
          </cell>
          <cell r="E546">
            <v>535153000</v>
          </cell>
          <cell r="F546">
            <v>172167000</v>
          </cell>
          <cell r="H546">
            <v>0</v>
          </cell>
          <cell r="I546">
            <v>169173000</v>
          </cell>
          <cell r="L546">
            <v>0.6782845279761115</v>
          </cell>
          <cell r="M546">
            <v>0.31624600815094001</v>
          </cell>
        </row>
        <row r="547">
          <cell r="C547" t="str">
            <v>Year 2</v>
          </cell>
          <cell r="E547">
            <v>610590000</v>
          </cell>
          <cell r="F547">
            <v>197336000</v>
          </cell>
          <cell r="H547">
            <v>0</v>
          </cell>
          <cell r="I547">
            <v>192420000</v>
          </cell>
          <cell r="L547">
            <v>0.67681095334021191</v>
          </cell>
          <cell r="M547">
            <v>0.31797114266529097</v>
          </cell>
        </row>
        <row r="548">
          <cell r="C548" t="str">
            <v>Year 3</v>
          </cell>
          <cell r="E548">
            <v>970938000</v>
          </cell>
          <cell r="F548">
            <v>312546000</v>
          </cell>
          <cell r="H548">
            <v>0</v>
          </cell>
          <cell r="I548">
            <v>360592000</v>
          </cell>
          <cell r="L548">
            <v>0.67809891053805704</v>
          </cell>
          <cell r="M548">
            <v>0.2646121585518334</v>
          </cell>
        </row>
        <row r="549">
          <cell r="C549" t="str">
            <v>Year 4</v>
          </cell>
          <cell r="E549">
            <v>1194407000</v>
          </cell>
          <cell r="F549">
            <v>363508000</v>
          </cell>
          <cell r="H549">
            <v>0</v>
          </cell>
          <cell r="I549">
            <v>453423000</v>
          </cell>
          <cell r="L549">
            <v>0.69565818016806669</v>
          </cell>
          <cell r="M549">
            <v>0.28247155282914449</v>
          </cell>
        </row>
        <row r="550">
          <cell r="C550" t="str">
            <v>Year 1</v>
          </cell>
          <cell r="E550">
            <v>1365000000</v>
          </cell>
          <cell r="F550">
            <v>0</v>
          </cell>
          <cell r="H550">
            <v>0</v>
          </cell>
          <cell r="I550">
            <v>471000000</v>
          </cell>
          <cell r="L550">
            <v>1</v>
          </cell>
          <cell r="M550">
            <v>-1.9780219780219779E-2</v>
          </cell>
        </row>
        <row r="551">
          <cell r="C551" t="str">
            <v>Year 2</v>
          </cell>
          <cell r="E551">
            <v>1466000000</v>
          </cell>
          <cell r="F551">
            <v>0</v>
          </cell>
          <cell r="H551">
            <v>0</v>
          </cell>
          <cell r="I551">
            <v>256000000</v>
          </cell>
          <cell r="L551">
            <v>1</v>
          </cell>
          <cell r="M551">
            <v>0.21964529331514324</v>
          </cell>
        </row>
        <row r="552">
          <cell r="C552" t="str">
            <v>Year 3</v>
          </cell>
          <cell r="E552">
            <v>1665000000</v>
          </cell>
          <cell r="F552">
            <v>0</v>
          </cell>
          <cell r="H552">
            <v>0</v>
          </cell>
          <cell r="I552">
            <v>136000000</v>
          </cell>
          <cell r="L552">
            <v>1</v>
          </cell>
          <cell r="M552">
            <v>0.34294294294294292</v>
          </cell>
        </row>
        <row r="553">
          <cell r="C553" t="str">
            <v>Year 4</v>
          </cell>
          <cell r="E553">
            <v>1403000000</v>
          </cell>
          <cell r="F553">
            <v>0</v>
          </cell>
          <cell r="H553">
            <v>0</v>
          </cell>
          <cell r="I553">
            <v>61000000</v>
          </cell>
          <cell r="L553">
            <v>1</v>
          </cell>
          <cell r="M553">
            <v>0.20955096222380612</v>
          </cell>
        </row>
        <row r="554">
          <cell r="C554" t="str">
            <v>Year 1</v>
          </cell>
          <cell r="E554">
            <v>16311000000</v>
          </cell>
          <cell r="F554">
            <v>11448000000</v>
          </cell>
          <cell r="H554">
            <v>439000000</v>
          </cell>
          <cell r="I554">
            <v>0</v>
          </cell>
          <cell r="L554">
            <v>0.2981423579179695</v>
          </cell>
          <cell r="M554">
            <v>9.3801728894610997E-2</v>
          </cell>
        </row>
        <row r="555">
          <cell r="C555" t="str">
            <v>Year 2</v>
          </cell>
          <cell r="E555">
            <v>22046000000</v>
          </cell>
          <cell r="F555">
            <v>15369000000</v>
          </cell>
          <cell r="H555">
            <v>644000000</v>
          </cell>
          <cell r="I555">
            <v>0</v>
          </cell>
          <cell r="L555">
            <v>0.3028667331942303</v>
          </cell>
          <cell r="M555">
            <v>9.7387281139435719E-2</v>
          </cell>
        </row>
        <row r="556">
          <cell r="C556" t="str">
            <v>Year 3</v>
          </cell>
          <cell r="E556">
            <v>22552000000</v>
          </cell>
          <cell r="F556">
            <v>15646000000</v>
          </cell>
          <cell r="H556">
            <v>647000000</v>
          </cell>
          <cell r="I556">
            <v>0</v>
          </cell>
          <cell r="L556">
            <v>0.30622561191912023</v>
          </cell>
          <cell r="M556">
            <v>0.10859347286271727</v>
          </cell>
        </row>
        <row r="557">
          <cell r="C557" t="str">
            <v>Year 4</v>
          </cell>
          <cell r="E557">
            <v>20855000000</v>
          </cell>
          <cell r="F557">
            <v>14292000000</v>
          </cell>
          <cell r="H557">
            <v>625000000</v>
          </cell>
          <cell r="I557">
            <v>0</v>
          </cell>
          <cell r="L557">
            <v>0.31469671541596744</v>
          </cell>
          <cell r="M557">
            <v>0.11229920882282426</v>
          </cell>
        </row>
        <row r="558">
          <cell r="C558" t="str">
            <v>Year 1</v>
          </cell>
          <cell r="E558">
            <v>10302079000</v>
          </cell>
          <cell r="F558">
            <v>6583627000</v>
          </cell>
          <cell r="H558">
            <v>0</v>
          </cell>
          <cell r="I558">
            <v>1144585000</v>
          </cell>
          <cell r="L558">
            <v>0.36094190308577523</v>
          </cell>
          <cell r="M558">
            <v>0.16081268644901675</v>
          </cell>
        </row>
        <row r="559">
          <cell r="C559" t="str">
            <v>Year 2</v>
          </cell>
          <cell r="E559">
            <v>11390947000</v>
          </cell>
          <cell r="F559">
            <v>7588885000</v>
          </cell>
          <cell r="H559">
            <v>0</v>
          </cell>
          <cell r="I559">
            <v>1261044000</v>
          </cell>
          <cell r="L559">
            <v>0.33377927225892634</v>
          </cell>
          <cell r="M559">
            <v>0.14511234228374514</v>
          </cell>
        </row>
        <row r="560">
          <cell r="C560" t="str">
            <v>Year 3</v>
          </cell>
          <cell r="E560">
            <v>12494921000</v>
          </cell>
          <cell r="F560">
            <v>8126187000</v>
          </cell>
          <cell r="H560">
            <v>0</v>
          </cell>
          <cell r="I560">
            <v>1318638000</v>
          </cell>
          <cell r="L560">
            <v>0.34964078604418547</v>
          </cell>
          <cell r="M560">
            <v>0.17500238696987361</v>
          </cell>
        </row>
        <row r="561">
          <cell r="C561" t="str">
            <v>Year 4</v>
          </cell>
          <cell r="E561">
            <v>11513251000</v>
          </cell>
          <cell r="F561">
            <v>7449273000</v>
          </cell>
          <cell r="H561">
            <v>0</v>
          </cell>
          <cell r="I561">
            <v>1337276000</v>
          </cell>
          <cell r="L561">
            <v>0.35298266319391458</v>
          </cell>
          <cell r="M561">
            <v>0.14346113013604933</v>
          </cell>
        </row>
        <row r="562">
          <cell r="C562" t="str">
            <v>Year 1</v>
          </cell>
          <cell r="E562">
            <v>1899600000</v>
          </cell>
          <cell r="F562">
            <v>491000000</v>
          </cell>
          <cell r="H562">
            <v>291300000</v>
          </cell>
          <cell r="I562">
            <v>0</v>
          </cell>
          <cell r="L562">
            <v>0.74152453148031161</v>
          </cell>
          <cell r="M562">
            <v>0.22104653611286587</v>
          </cell>
        </row>
        <row r="563">
          <cell r="C563" t="str">
            <v>Year 2</v>
          </cell>
          <cell r="E563">
            <v>2045500000</v>
          </cell>
          <cell r="F563">
            <v>516600000</v>
          </cell>
          <cell r="H563">
            <v>323000000</v>
          </cell>
          <cell r="I563">
            <v>0</v>
          </cell>
          <cell r="L563">
            <v>0.74744561231972617</v>
          </cell>
          <cell r="M563">
            <v>0.2230261549743339</v>
          </cell>
        </row>
        <row r="564">
          <cell r="C564" t="str">
            <v>Year 3</v>
          </cell>
          <cell r="E564">
            <v>2322900000</v>
          </cell>
          <cell r="F564">
            <v>625600000</v>
          </cell>
          <cell r="H564">
            <v>346500000</v>
          </cell>
          <cell r="I564">
            <v>0</v>
          </cell>
          <cell r="L564">
            <v>0.73068147574152997</v>
          </cell>
          <cell r="M564">
            <v>0.18171251452925222</v>
          </cell>
        </row>
        <row r="565">
          <cell r="C565" t="str">
            <v>Year 4</v>
          </cell>
          <cell r="E565">
            <v>2493700000</v>
          </cell>
          <cell r="F565">
            <v>617200000</v>
          </cell>
          <cell r="H565">
            <v>383100000</v>
          </cell>
          <cell r="I565">
            <v>0</v>
          </cell>
          <cell r="L565">
            <v>0.75249629065244417</v>
          </cell>
          <cell r="M565">
            <v>0.25772947828527892</v>
          </cell>
        </row>
        <row r="566">
          <cell r="C566" t="str">
            <v>Year 1</v>
          </cell>
          <cell r="E566">
            <v>24888000000</v>
          </cell>
          <cell r="F566">
            <v>17994000000</v>
          </cell>
          <cell r="H566">
            <v>0</v>
          </cell>
          <cell r="I566">
            <v>2153000000</v>
          </cell>
          <cell r="L566">
            <v>0.27700096432015431</v>
          </cell>
          <cell r="M566">
            <v>0.14649630343940856</v>
          </cell>
        </row>
        <row r="567">
          <cell r="C567" t="str">
            <v>Year 2</v>
          </cell>
          <cell r="E567">
            <v>27429000000</v>
          </cell>
          <cell r="F567">
            <v>21571000000</v>
          </cell>
          <cell r="H567">
            <v>0</v>
          </cell>
          <cell r="I567">
            <v>2314000000</v>
          </cell>
          <cell r="L567">
            <v>0.21356957964198475</v>
          </cell>
          <cell r="M567">
            <v>8.7134055197054208E-2</v>
          </cell>
        </row>
        <row r="568">
          <cell r="C568" t="str">
            <v>Year 3</v>
          </cell>
          <cell r="E568">
            <v>29447000000</v>
          </cell>
          <cell r="F568">
            <v>21406000000</v>
          </cell>
          <cell r="H568">
            <v>0</v>
          </cell>
          <cell r="I568">
            <v>2450000000</v>
          </cell>
          <cell r="L568">
            <v>0.27306686589465823</v>
          </cell>
          <cell r="M568">
            <v>0.14911535979896084</v>
          </cell>
        </row>
        <row r="569">
          <cell r="C569" t="str">
            <v>Year 4</v>
          </cell>
          <cell r="E569">
            <v>31360000000</v>
          </cell>
          <cell r="F569">
            <v>22688000000</v>
          </cell>
          <cell r="H569">
            <v>0</v>
          </cell>
          <cell r="I569">
            <v>3936000000</v>
          </cell>
          <cell r="L569">
            <v>0.27653061224489794</v>
          </cell>
          <cell r="M569">
            <v>0.10076530612244898</v>
          </cell>
        </row>
        <row r="570">
          <cell r="C570" t="str">
            <v>Year 1</v>
          </cell>
          <cell r="E570">
            <v>5992215000</v>
          </cell>
          <cell r="F570">
            <v>4156845000</v>
          </cell>
          <cell r="H570">
            <v>0</v>
          </cell>
          <cell r="I570">
            <v>39940000</v>
          </cell>
          <cell r="L570">
            <v>0.30629241440769395</v>
          </cell>
          <cell r="M570">
            <v>8.8581267527950855E-2</v>
          </cell>
        </row>
        <row r="571">
          <cell r="C571" t="str">
            <v>Year 2</v>
          </cell>
          <cell r="E571">
            <v>6080257000</v>
          </cell>
          <cell r="F571">
            <v>4197404000</v>
          </cell>
          <cell r="H571">
            <v>0</v>
          </cell>
          <cell r="I571">
            <v>48071000</v>
          </cell>
          <cell r="L571">
            <v>0.309666680207761</v>
          </cell>
          <cell r="M571">
            <v>9.0797642270713227E-2</v>
          </cell>
        </row>
        <row r="572">
          <cell r="C572" t="str">
            <v>Year 3</v>
          </cell>
          <cell r="E572">
            <v>6564721000</v>
          </cell>
          <cell r="F572">
            <v>4583294000</v>
          </cell>
          <cell r="H572">
            <v>0</v>
          </cell>
          <cell r="I572">
            <v>49292000</v>
          </cell>
          <cell r="L572">
            <v>0.3018295827042764</v>
          </cell>
          <cell r="M572">
            <v>9.058237204597118E-2</v>
          </cell>
        </row>
        <row r="573">
          <cell r="C573" t="str">
            <v>Year 4</v>
          </cell>
          <cell r="E573">
            <v>6616632000</v>
          </cell>
          <cell r="F573">
            <v>4428855000</v>
          </cell>
          <cell r="H573">
            <v>0</v>
          </cell>
          <cell r="I573">
            <v>46012000</v>
          </cell>
          <cell r="L573">
            <v>0.33064813034788698</v>
          </cell>
          <cell r="M573">
            <v>0.10904097432047</v>
          </cell>
        </row>
        <row r="574">
          <cell r="C574" t="str">
            <v>Year 1</v>
          </cell>
          <cell r="E574">
            <v>4771259000</v>
          </cell>
          <cell r="F574">
            <v>1038034000</v>
          </cell>
          <cell r="H574">
            <v>0</v>
          </cell>
          <cell r="I574">
            <v>71731000</v>
          </cell>
          <cell r="L574">
            <v>0.78244023223220538</v>
          </cell>
          <cell r="M574">
            <v>0.10698455061861031</v>
          </cell>
        </row>
        <row r="575">
          <cell r="C575" t="str">
            <v>Year 2</v>
          </cell>
          <cell r="E575">
            <v>5763485000</v>
          </cell>
          <cell r="F575">
            <v>1179081000</v>
          </cell>
          <cell r="H575">
            <v>0</v>
          </cell>
          <cell r="I575">
            <v>76773000</v>
          </cell>
          <cell r="L575">
            <v>0.79542221416382619</v>
          </cell>
          <cell r="M575">
            <v>0.10198256783872951</v>
          </cell>
        </row>
        <row r="576">
          <cell r="C576" t="str">
            <v>Year 3</v>
          </cell>
          <cell r="E576">
            <v>6672317000</v>
          </cell>
          <cell r="F576">
            <v>1309559000</v>
          </cell>
          <cell r="H576">
            <v>0</v>
          </cell>
          <cell r="I576">
            <v>156458000</v>
          </cell>
          <cell r="L576">
            <v>0.80373249652257228</v>
          </cell>
          <cell r="M576">
            <v>6.3105065301903365E-2</v>
          </cell>
        </row>
        <row r="577">
          <cell r="C577" t="str">
            <v>Year 4</v>
          </cell>
          <cell r="E577">
            <v>8773564000</v>
          </cell>
          <cell r="F577">
            <v>1596698000</v>
          </cell>
          <cell r="H577">
            <v>0</v>
          </cell>
          <cell r="I577">
            <v>317141000</v>
          </cell>
          <cell r="L577">
            <v>0.81801033194719963</v>
          </cell>
          <cell r="M577">
            <v>6.5993363700316082E-2</v>
          </cell>
        </row>
        <row r="578">
          <cell r="C578" t="str">
            <v>Year 1</v>
          </cell>
          <cell r="E578">
            <v>409396000</v>
          </cell>
          <cell r="F578">
            <v>114028000</v>
          </cell>
          <cell r="H578">
            <v>0</v>
          </cell>
          <cell r="I578">
            <v>74453000</v>
          </cell>
          <cell r="L578">
            <v>0.72147260842802563</v>
          </cell>
          <cell r="M578">
            <v>0.39715092477698855</v>
          </cell>
        </row>
        <row r="579">
          <cell r="C579" t="str">
            <v>Year 2</v>
          </cell>
          <cell r="E579">
            <v>520613000</v>
          </cell>
          <cell r="F579">
            <v>140012000</v>
          </cell>
          <cell r="H579">
            <v>0</v>
          </cell>
          <cell r="I579">
            <v>95232000</v>
          </cell>
          <cell r="L579">
            <v>0.7310631889714625</v>
          </cell>
          <cell r="M579">
            <v>0.42661439495364117</v>
          </cell>
        </row>
        <row r="580">
          <cell r="C580" t="str">
            <v>Year 3</v>
          </cell>
          <cell r="E580">
            <v>647155000</v>
          </cell>
          <cell r="F580">
            <v>172416000</v>
          </cell>
          <cell r="H580">
            <v>0</v>
          </cell>
          <cell r="I580">
            <v>115076000</v>
          </cell>
          <cell r="L580">
            <v>0.73357850901252397</v>
          </cell>
          <cell r="M580">
            <v>0.44547905833996493</v>
          </cell>
        </row>
        <row r="581">
          <cell r="C581" t="str">
            <v>Year 4</v>
          </cell>
          <cell r="E581">
            <v>782270000</v>
          </cell>
          <cell r="F581">
            <v>203965000</v>
          </cell>
          <cell r="H581">
            <v>0</v>
          </cell>
          <cell r="I581">
            <v>133457000</v>
          </cell>
          <cell r="L581">
            <v>0.73926521533485878</v>
          </cell>
          <cell r="M581">
            <v>0.46538535288327559</v>
          </cell>
        </row>
        <row r="582">
          <cell r="C582" t="str">
            <v>Year 1</v>
          </cell>
          <cell r="E582">
            <v>146917000000</v>
          </cell>
          <cell r="F582">
            <v>123050000000</v>
          </cell>
          <cell r="H582">
            <v>0</v>
          </cell>
          <cell r="I582">
            <v>0</v>
          </cell>
          <cell r="L582">
            <v>0.16245226896819287</v>
          </cell>
          <cell r="M582">
            <v>8.8601046849581741E-2</v>
          </cell>
        </row>
        <row r="583">
          <cell r="C583" t="str">
            <v>Year 2</v>
          </cell>
          <cell r="E583">
            <v>144077000000</v>
          </cell>
          <cell r="F583">
            <v>131903000000</v>
          </cell>
          <cell r="H583">
            <v>0</v>
          </cell>
          <cell r="I583">
            <v>0</v>
          </cell>
          <cell r="L583">
            <v>8.4496484518694848E-2</v>
          </cell>
          <cell r="M583">
            <v>2.3043233826356741E-3</v>
          </cell>
        </row>
        <row r="584">
          <cell r="C584" t="str">
            <v>Year 3</v>
          </cell>
          <cell r="E584">
            <v>149558000000</v>
          </cell>
          <cell r="F584">
            <v>131409000000</v>
          </cell>
          <cell r="H584">
            <v>0</v>
          </cell>
          <cell r="I584">
            <v>0</v>
          </cell>
          <cell r="L584">
            <v>0.1213509140266652</v>
          </cell>
          <cell r="M584">
            <v>5.113066502627743E-2</v>
          </cell>
        </row>
        <row r="585">
          <cell r="C585" t="str">
            <v>Year 4</v>
          </cell>
          <cell r="E585">
            <v>151800000000</v>
          </cell>
          <cell r="F585">
            <v>135488000000</v>
          </cell>
          <cell r="H585">
            <v>0</v>
          </cell>
          <cell r="I585">
            <v>0</v>
          </cell>
          <cell r="L585">
            <v>0.10745718050065878</v>
          </cell>
          <cell r="M585">
            <v>2.7114624505928855E-2</v>
          </cell>
        </row>
        <row r="586">
          <cell r="C586" t="str">
            <v>Year 1</v>
          </cell>
          <cell r="E586">
            <v>3326106000</v>
          </cell>
          <cell r="F586">
            <v>1606661000</v>
          </cell>
          <cell r="H586">
            <v>0</v>
          </cell>
          <cell r="I586">
            <v>0</v>
          </cell>
          <cell r="L586">
            <v>0.51695436044431542</v>
          </cell>
          <cell r="M586">
            <v>0.21406834298125196</v>
          </cell>
        </row>
        <row r="587">
          <cell r="C587" t="str">
            <v>Year 2</v>
          </cell>
          <cell r="E587">
            <v>3733507000</v>
          </cell>
          <cell r="F587">
            <v>1836105000</v>
          </cell>
          <cell r="H587">
            <v>0</v>
          </cell>
          <cell r="I587">
            <v>0</v>
          </cell>
          <cell r="L587">
            <v>0.50820903777601067</v>
          </cell>
          <cell r="M587">
            <v>0.21069359184273659</v>
          </cell>
        </row>
        <row r="588">
          <cell r="C588" t="str">
            <v>Year 3</v>
          </cell>
          <cell r="E588">
            <v>3869187000</v>
          </cell>
          <cell r="F588">
            <v>1920253000</v>
          </cell>
          <cell r="H588">
            <v>0</v>
          </cell>
          <cell r="I588">
            <v>0</v>
          </cell>
          <cell r="L588">
            <v>0.50370633417304456</v>
          </cell>
          <cell r="M588">
            <v>0.21382889997304344</v>
          </cell>
        </row>
        <row r="589">
          <cell r="C589" t="str">
            <v>Year 4</v>
          </cell>
          <cell r="E589">
            <v>3962036000</v>
          </cell>
          <cell r="F589">
            <v>1997259000</v>
          </cell>
          <cell r="H589">
            <v>0</v>
          </cell>
          <cell r="I589">
            <v>0</v>
          </cell>
          <cell r="L589">
            <v>0.49590084491912745</v>
          </cell>
          <cell r="M589">
            <v>0.20073189642900771</v>
          </cell>
        </row>
        <row r="590">
          <cell r="C590" t="str">
            <v>Year 1</v>
          </cell>
          <cell r="E590">
            <v>7872000000</v>
          </cell>
          <cell r="F590">
            <v>1875000000</v>
          </cell>
          <cell r="H590">
            <v>1415000000</v>
          </cell>
          <cell r="I590">
            <v>0</v>
          </cell>
          <cell r="L590">
            <v>0.76181402439024393</v>
          </cell>
          <cell r="M590">
            <v>0.35619918699186992</v>
          </cell>
        </row>
        <row r="591">
          <cell r="C591" t="str">
            <v>Year 2</v>
          </cell>
          <cell r="E591">
            <v>12466000000</v>
          </cell>
          <cell r="F591">
            <v>2153000000</v>
          </cell>
          <cell r="H591">
            <v>2666000000</v>
          </cell>
          <cell r="I591">
            <v>0</v>
          </cell>
          <cell r="L591">
            <v>0.82729022942403341</v>
          </cell>
          <cell r="M591">
            <v>0.40060965827049577</v>
          </cell>
        </row>
        <row r="592">
          <cell r="C592" t="str">
            <v>Year 3</v>
          </cell>
          <cell r="E592">
            <v>17928000000</v>
          </cell>
          <cell r="F592">
            <v>2867000000</v>
          </cell>
          <cell r="H592">
            <v>4816000000</v>
          </cell>
          <cell r="I592">
            <v>0</v>
          </cell>
          <cell r="L592">
            <v>0.84008255243194996</v>
          </cell>
          <cell r="M592">
            <v>0.34722222222222221</v>
          </cell>
        </row>
        <row r="593">
          <cell r="C593" t="str">
            <v>Year 4</v>
          </cell>
          <cell r="E593">
            <v>27638000000</v>
          </cell>
          <cell r="F593">
            <v>3789000000</v>
          </cell>
          <cell r="H593">
            <v>5919000000</v>
          </cell>
          <cell r="I593">
            <v>0</v>
          </cell>
          <cell r="L593">
            <v>0.86290614371517482</v>
          </cell>
          <cell r="M593">
            <v>0.44963456111151312</v>
          </cell>
        </row>
        <row r="594">
          <cell r="C594" t="str">
            <v>Year 1</v>
          </cell>
          <cell r="E594">
            <v>3134800000</v>
          </cell>
          <cell r="F594">
            <v>2093200000</v>
          </cell>
          <cell r="H594">
            <v>0</v>
          </cell>
          <cell r="I594">
            <v>7400000</v>
          </cell>
          <cell r="L594">
            <v>0.33227000127599848</v>
          </cell>
          <cell r="M594">
            <v>5.1390838330994004E-2</v>
          </cell>
        </row>
        <row r="595">
          <cell r="C595" t="str">
            <v>Year 2</v>
          </cell>
          <cell r="E595">
            <v>3703600000</v>
          </cell>
          <cell r="F595">
            <v>2408500000</v>
          </cell>
          <cell r="H595">
            <v>0</v>
          </cell>
          <cell r="I595">
            <v>9400000</v>
          </cell>
          <cell r="L595">
            <v>0.34968679123015445</v>
          </cell>
          <cell r="M595">
            <v>9.3692623393455021E-2</v>
          </cell>
        </row>
        <row r="596">
          <cell r="C596" t="str">
            <v>Year 3</v>
          </cell>
          <cell r="E596">
            <v>4013600000</v>
          </cell>
          <cell r="F596">
            <v>2646700000</v>
          </cell>
          <cell r="H596">
            <v>0</v>
          </cell>
          <cell r="I596">
            <v>13100000</v>
          </cell>
          <cell r="L596">
            <v>0.34056707195535185</v>
          </cell>
          <cell r="M596">
            <v>0.10227725732509468</v>
          </cell>
        </row>
        <row r="597">
          <cell r="C597" t="str">
            <v>Year 4</v>
          </cell>
          <cell r="E597">
            <v>4579400000</v>
          </cell>
          <cell r="F597">
            <v>2997500000</v>
          </cell>
          <cell r="H597">
            <v>0</v>
          </cell>
          <cell r="I597">
            <v>21600000</v>
          </cell>
          <cell r="L597">
            <v>0.34543826702188063</v>
          </cell>
          <cell r="M597">
            <v>0.11195789841463948</v>
          </cell>
        </row>
        <row r="598">
          <cell r="C598" t="str">
            <v>Year 1</v>
          </cell>
          <cell r="E598">
            <v>18010000000</v>
          </cell>
          <cell r="F598">
            <v>11561000000</v>
          </cell>
          <cell r="H598">
            <v>285000000</v>
          </cell>
          <cell r="I598">
            <v>0</v>
          </cell>
          <cell r="L598">
            <v>0.35807884508606325</v>
          </cell>
          <cell r="M598">
            <v>0.3183231538034425</v>
          </cell>
        </row>
        <row r="599">
          <cell r="C599" t="str">
            <v>Year 2</v>
          </cell>
          <cell r="E599">
            <v>20921000000</v>
          </cell>
          <cell r="F599">
            <v>14637000000</v>
          </cell>
          <cell r="H599">
            <v>210000000</v>
          </cell>
          <cell r="I599">
            <v>0</v>
          </cell>
          <cell r="L599">
            <v>0.30036805124038046</v>
          </cell>
          <cell r="M599">
            <v>0.25892643755078631</v>
          </cell>
        </row>
        <row r="600">
          <cell r="C600" t="str">
            <v>Year 3</v>
          </cell>
          <cell r="E600">
            <v>21438000000</v>
          </cell>
          <cell r="F600">
            <v>19504000000</v>
          </cell>
          <cell r="H600">
            <v>126000000</v>
          </cell>
          <cell r="I600">
            <v>0</v>
          </cell>
          <cell r="L600">
            <v>9.0213639332027196E-2</v>
          </cell>
          <cell r="M600">
            <v>5.6721709114656217E-2</v>
          </cell>
        </row>
        <row r="601">
          <cell r="C601" t="str">
            <v>Year 4</v>
          </cell>
          <cell r="E601">
            <v>15877000000</v>
          </cell>
          <cell r="F601">
            <v>28524000000</v>
          </cell>
          <cell r="H601">
            <v>127000000</v>
          </cell>
          <cell r="I601">
            <v>0</v>
          </cell>
          <cell r="L601">
            <v>-0.79656106317314346</v>
          </cell>
          <cell r="M601">
            <v>-0.8403980600869182</v>
          </cell>
        </row>
        <row r="602">
          <cell r="C602" t="str">
            <v>Year 1</v>
          </cell>
          <cell r="E602">
            <v>44287000000</v>
          </cell>
          <cell r="F602">
            <v>16448000000</v>
          </cell>
          <cell r="H602">
            <v>0</v>
          </cell>
          <cell r="I602">
            <v>2386000000</v>
          </cell>
          <cell r="L602">
            <v>0.62860433084200773</v>
          </cell>
          <cell r="M602">
            <v>0.11502246708966514</v>
          </cell>
        </row>
        <row r="603">
          <cell r="C603" t="str">
            <v>Year 2</v>
          </cell>
          <cell r="E603">
            <v>45567000000</v>
          </cell>
          <cell r="F603">
            <v>17052000000</v>
          </cell>
          <cell r="H603">
            <v>0</v>
          </cell>
          <cell r="I603">
            <v>2587000000</v>
          </cell>
          <cell r="L603">
            <v>0.62578181578774106</v>
          </cell>
          <cell r="M603">
            <v>8.3722869620558735E-2</v>
          </cell>
        </row>
        <row r="604">
          <cell r="C604" t="str">
            <v>Year 3</v>
          </cell>
          <cell r="E604">
            <v>47453000000</v>
          </cell>
          <cell r="F604">
            <v>16984000000</v>
          </cell>
          <cell r="H604">
            <v>0</v>
          </cell>
          <cell r="I604">
            <v>2611000000</v>
          </cell>
          <cell r="L604">
            <v>0.6420879607190273</v>
          </cell>
          <cell r="M604">
            <v>4.5160474574842478E-2</v>
          </cell>
        </row>
        <row r="605">
          <cell r="C605" t="str">
            <v>Year 4</v>
          </cell>
          <cell r="E605">
            <v>50365000000</v>
          </cell>
          <cell r="F605">
            <v>17327000000</v>
          </cell>
          <cell r="H605">
            <v>0</v>
          </cell>
          <cell r="I605">
            <v>2631000000</v>
          </cell>
          <cell r="L605">
            <v>0.6559714087163705</v>
          </cell>
          <cell r="M605">
            <v>6.1094013699990075E-2</v>
          </cell>
        </row>
        <row r="606">
          <cell r="C606" t="str">
            <v>Year 1</v>
          </cell>
          <cell r="E606">
            <v>15255000000</v>
          </cell>
          <cell r="F606">
            <v>6717000000</v>
          </cell>
          <cell r="H606">
            <v>0</v>
          </cell>
          <cell r="I606">
            <v>1051000000</v>
          </cell>
          <cell r="L606">
            <v>0.55968534906587997</v>
          </cell>
          <cell r="M606">
            <v>0.13988856112749917</v>
          </cell>
        </row>
        <row r="607">
          <cell r="C607" t="str">
            <v>Year 2</v>
          </cell>
          <cell r="E607">
            <v>14892000000</v>
          </cell>
          <cell r="F607">
            <v>6459000000</v>
          </cell>
          <cell r="H607">
            <v>0</v>
          </cell>
          <cell r="I607">
            <v>1741000000</v>
          </cell>
          <cell r="L607">
            <v>0.56627719580983071</v>
          </cell>
          <cell r="M607">
            <v>0.15961590115498253</v>
          </cell>
        </row>
        <row r="608">
          <cell r="C608" t="str">
            <v>Year 3</v>
          </cell>
          <cell r="E608">
            <v>15049000000</v>
          </cell>
          <cell r="F608">
            <v>6996000000</v>
          </cell>
          <cell r="H608">
            <v>0</v>
          </cell>
          <cell r="I608">
            <v>1232000000</v>
          </cell>
          <cell r="L608">
            <v>0.53511861253239412</v>
          </cell>
          <cell r="M608">
            <v>7.0569473054688026E-2</v>
          </cell>
        </row>
        <row r="609">
          <cell r="C609" t="str">
            <v>Year 4</v>
          </cell>
          <cell r="E609">
            <v>15026000000</v>
          </cell>
          <cell r="F609">
            <v>6173000000</v>
          </cell>
          <cell r="H609">
            <v>0</v>
          </cell>
          <cell r="I609">
            <v>1550000000</v>
          </cell>
          <cell r="L609">
            <v>0.58917875682150944</v>
          </cell>
          <cell r="M609">
            <v>0.15533076001597232</v>
          </cell>
        </row>
        <row r="610">
          <cell r="C610" t="str">
            <v>Year 1</v>
          </cell>
          <cell r="E610">
            <v>1481314000</v>
          </cell>
          <cell r="F610">
            <v>253047000</v>
          </cell>
          <cell r="H610">
            <v>209614000</v>
          </cell>
          <cell r="I610">
            <v>0</v>
          </cell>
          <cell r="L610">
            <v>0.82917396311653035</v>
          </cell>
          <cell r="M610">
            <v>0.29083502890001717</v>
          </cell>
        </row>
        <row r="611">
          <cell r="C611" t="str">
            <v>Year 2</v>
          </cell>
          <cell r="E611">
            <v>1732046000</v>
          </cell>
          <cell r="F611">
            <v>309959000</v>
          </cell>
          <cell r="H611">
            <v>263792000</v>
          </cell>
          <cell r="I611">
            <v>0</v>
          </cell>
          <cell r="L611">
            <v>0.82104459119446016</v>
          </cell>
          <cell r="M611">
            <v>0.28495605774904359</v>
          </cell>
        </row>
        <row r="612">
          <cell r="C612" t="str">
            <v>Year 3</v>
          </cell>
          <cell r="E612">
            <v>1919823000</v>
          </cell>
          <cell r="F612">
            <v>332261000</v>
          </cell>
          <cell r="H612">
            <v>296583000</v>
          </cell>
          <cell r="I612">
            <v>0</v>
          </cell>
          <cell r="L612">
            <v>0.82693144107555749</v>
          </cell>
          <cell r="M612">
            <v>0.28799477868532675</v>
          </cell>
        </row>
        <row r="613">
          <cell r="C613" t="str">
            <v>Year 4</v>
          </cell>
          <cell r="E613">
            <v>1995034000</v>
          </cell>
          <cell r="F613">
            <v>337205000</v>
          </cell>
          <cell r="H613">
            <v>334227000</v>
          </cell>
          <cell r="I613">
            <v>0</v>
          </cell>
          <cell r="L613">
            <v>0.83097781792190006</v>
          </cell>
          <cell r="M613">
            <v>0.27890652490133</v>
          </cell>
        </row>
        <row r="614">
          <cell r="C614" t="str">
            <v>Year 1</v>
          </cell>
          <cell r="E614">
            <v>5795800000</v>
          </cell>
          <cell r="F614">
            <v>3956200000</v>
          </cell>
          <cell r="H614">
            <v>0</v>
          </cell>
          <cell r="I614">
            <v>0</v>
          </cell>
          <cell r="L614">
            <v>0.31740225680665313</v>
          </cell>
          <cell r="M614">
            <v>0.18570344042237483</v>
          </cell>
        </row>
        <row r="615">
          <cell r="C615" t="str">
            <v>Year 2</v>
          </cell>
          <cell r="E615">
            <v>6063400000</v>
          </cell>
          <cell r="F615">
            <v>4092700000</v>
          </cell>
          <cell r="H615">
            <v>0</v>
          </cell>
          <cell r="I615">
            <v>0</v>
          </cell>
          <cell r="L615">
            <v>0.32501566777715474</v>
          </cell>
          <cell r="M615">
            <v>0.1752976877659399</v>
          </cell>
        </row>
        <row r="616">
          <cell r="C616" t="str">
            <v>Year 3</v>
          </cell>
          <cell r="E616">
            <v>6413800000</v>
          </cell>
          <cell r="F616">
            <v>4328300000</v>
          </cell>
          <cell r="H616">
            <v>0</v>
          </cell>
          <cell r="I616">
            <v>0</v>
          </cell>
          <cell r="L616">
            <v>0.32515825251800801</v>
          </cell>
          <cell r="M616">
            <v>0.19810408806012036</v>
          </cell>
        </row>
        <row r="617">
          <cell r="C617" t="str">
            <v>Year 4</v>
          </cell>
          <cell r="E617">
            <v>6595200000</v>
          </cell>
          <cell r="F617">
            <v>4393200000</v>
          </cell>
          <cell r="H617">
            <v>0</v>
          </cell>
          <cell r="I617">
            <v>0</v>
          </cell>
          <cell r="L617">
            <v>0.33387918486171764</v>
          </cell>
          <cell r="M617">
            <v>0.16666666666666666</v>
          </cell>
        </row>
        <row r="618">
          <cell r="C618" t="str">
            <v>Year 1</v>
          </cell>
          <cell r="E618">
            <v>4436000000</v>
          </cell>
          <cell r="F618">
            <v>2564000000</v>
          </cell>
          <cell r="H618">
            <v>0</v>
          </cell>
          <cell r="I618">
            <v>0</v>
          </cell>
          <cell r="L618">
            <v>0.42200180342651039</v>
          </cell>
          <cell r="M618">
            <v>0.23624887285843102</v>
          </cell>
        </row>
        <row r="619">
          <cell r="C619" t="str">
            <v>Year 2</v>
          </cell>
          <cell r="E619">
            <v>4814000000</v>
          </cell>
          <cell r="F619">
            <v>2776000000</v>
          </cell>
          <cell r="H619">
            <v>0</v>
          </cell>
          <cell r="I619">
            <v>0</v>
          </cell>
          <cell r="L619">
            <v>0.42334856668051513</v>
          </cell>
          <cell r="M619">
            <v>0.22039883672621521</v>
          </cell>
        </row>
        <row r="620">
          <cell r="C620" t="str">
            <v>Year 3</v>
          </cell>
          <cell r="E620">
            <v>5066000000</v>
          </cell>
          <cell r="F620">
            <v>2881000000</v>
          </cell>
          <cell r="H620">
            <v>0</v>
          </cell>
          <cell r="I620">
            <v>0</v>
          </cell>
          <cell r="L620">
            <v>0.43130675088827475</v>
          </cell>
          <cell r="M620">
            <v>0.2388472167390446</v>
          </cell>
        </row>
        <row r="621">
          <cell r="C621" t="str">
            <v>Year 4</v>
          </cell>
          <cell r="E621">
            <v>5254000000</v>
          </cell>
          <cell r="F621">
            <v>2909000000</v>
          </cell>
          <cell r="H621">
            <v>0</v>
          </cell>
          <cell r="I621">
            <v>0</v>
          </cell>
          <cell r="L621">
            <v>0.44632660829843929</v>
          </cell>
          <cell r="M621">
            <v>0.24952417205938332</v>
          </cell>
        </row>
        <row r="622">
          <cell r="C622" t="str">
            <v>Year 1</v>
          </cell>
          <cell r="E622">
            <v>6182000000</v>
          </cell>
          <cell r="F622">
            <v>4148000000</v>
          </cell>
          <cell r="H622">
            <v>0</v>
          </cell>
          <cell r="I622">
            <v>118000000</v>
          </cell>
          <cell r="L622">
            <v>0.32901973471368484</v>
          </cell>
          <cell r="M622">
            <v>0.10061468780329991</v>
          </cell>
        </row>
        <row r="623">
          <cell r="C623" t="str">
            <v>Year 2</v>
          </cell>
          <cell r="E623">
            <v>6505000000</v>
          </cell>
          <cell r="F623">
            <v>4372000000</v>
          </cell>
          <cell r="H623">
            <v>0</v>
          </cell>
          <cell r="I623">
            <v>133000000</v>
          </cell>
          <cell r="L623">
            <v>0.32790161414296692</v>
          </cell>
          <cell r="M623">
            <v>0.10238278247501921</v>
          </cell>
        </row>
        <row r="624">
          <cell r="C624" t="str">
            <v>Year 3</v>
          </cell>
          <cell r="E624">
            <v>7151000000</v>
          </cell>
          <cell r="F624">
            <v>4777000000</v>
          </cell>
          <cell r="H624">
            <v>0</v>
          </cell>
          <cell r="I624">
            <v>139000000</v>
          </cell>
          <cell r="L624">
            <v>0.33198154104321076</v>
          </cell>
          <cell r="M624">
            <v>0.11313103062508741</v>
          </cell>
        </row>
        <row r="625">
          <cell r="C625" t="str">
            <v>Year 4</v>
          </cell>
          <cell r="E625">
            <v>7412000000</v>
          </cell>
          <cell r="F625">
            <v>4907000000</v>
          </cell>
          <cell r="H625">
            <v>0</v>
          </cell>
          <cell r="I625">
            <v>148000000</v>
          </cell>
          <cell r="L625">
            <v>0.33796546141392336</v>
          </cell>
          <cell r="M625">
            <v>0.1270912034538586</v>
          </cell>
        </row>
        <row r="626">
          <cell r="C626" t="str">
            <v>Year 1</v>
          </cell>
          <cell r="E626">
            <v>1405358000</v>
          </cell>
          <cell r="F626">
            <v>670174000</v>
          </cell>
          <cell r="H626">
            <v>137354000</v>
          </cell>
          <cell r="I626">
            <v>0</v>
          </cell>
          <cell r="L626">
            <v>0.52312933786266558</v>
          </cell>
          <cell r="M626">
            <v>0.2172613668545666</v>
          </cell>
        </row>
        <row r="627">
          <cell r="C627" t="str">
            <v>Year 2</v>
          </cell>
          <cell r="E627">
            <v>1496372000</v>
          </cell>
          <cell r="F627">
            <v>759362000</v>
          </cell>
          <cell r="H627">
            <v>147696000</v>
          </cell>
          <cell r="I627">
            <v>0</v>
          </cell>
          <cell r="L627">
            <v>0.49253126896253074</v>
          </cell>
          <cell r="M627">
            <v>0.1781475461984052</v>
          </cell>
        </row>
        <row r="628">
          <cell r="C628" t="str">
            <v>Year 3</v>
          </cell>
          <cell r="E628">
            <v>1530654000</v>
          </cell>
          <cell r="F628">
            <v>780281000</v>
          </cell>
          <cell r="H628">
            <v>142751000</v>
          </cell>
          <cell r="I628">
            <v>0</v>
          </cell>
          <cell r="L628">
            <v>0.49023031985020782</v>
          </cell>
          <cell r="M628">
            <v>0.18007139431902963</v>
          </cell>
        </row>
        <row r="629">
          <cell r="C629" t="str">
            <v>Year 4</v>
          </cell>
          <cell r="E629">
            <v>1557067000</v>
          </cell>
          <cell r="F629">
            <v>803506000</v>
          </cell>
          <cell r="H629">
            <v>132892000</v>
          </cell>
          <cell r="I629">
            <v>0</v>
          </cell>
          <cell r="L629">
            <v>0.48396183337004761</v>
          </cell>
          <cell r="M629">
            <v>0.19724584748119381</v>
          </cell>
        </row>
        <row r="630">
          <cell r="C630" t="str">
            <v>Year 1</v>
          </cell>
          <cell r="E630">
            <v>27351573000</v>
          </cell>
          <cell r="F630">
            <v>25986382000</v>
          </cell>
          <cell r="H630">
            <v>0</v>
          </cell>
          <cell r="I630">
            <v>0</v>
          </cell>
          <cell r="L630">
            <v>4.9912705203463026E-2</v>
          </cell>
          <cell r="M630">
            <v>4.3509124685443136E-2</v>
          </cell>
        </row>
        <row r="631">
          <cell r="C631" t="str">
            <v>Year 2</v>
          </cell>
          <cell r="E631">
            <v>21531577000</v>
          </cell>
          <cell r="F631">
            <v>20132544000</v>
          </cell>
          <cell r="H631">
            <v>0</v>
          </cell>
          <cell r="I631">
            <v>0</v>
          </cell>
          <cell r="L631">
            <v>6.497587241287528E-2</v>
          </cell>
          <cell r="M631">
            <v>5.649014932812399E-2</v>
          </cell>
        </row>
        <row r="632">
          <cell r="C632" t="str">
            <v>Year 3</v>
          </cell>
          <cell r="E632">
            <v>18114048000</v>
          </cell>
          <cell r="F632">
            <v>17019352000</v>
          </cell>
          <cell r="H632">
            <v>0</v>
          </cell>
          <cell r="I632">
            <v>0</v>
          </cell>
          <cell r="L632">
            <v>6.0433537550524274E-2</v>
          </cell>
          <cell r="M632">
            <v>3.7897161363379409E-2</v>
          </cell>
        </row>
        <row r="633">
          <cell r="C633" t="str">
            <v>Year 4</v>
          </cell>
          <cell r="E633">
            <v>19036525000</v>
          </cell>
          <cell r="F633">
            <v>18246209000</v>
          </cell>
          <cell r="H633">
            <v>0</v>
          </cell>
          <cell r="I633">
            <v>0</v>
          </cell>
          <cell r="L633">
            <v>4.1515770341488234E-2</v>
          </cell>
          <cell r="M633">
            <v>3.1478591812318685E-2</v>
          </cell>
        </row>
        <row r="634">
          <cell r="C634" t="str">
            <v>Year 1</v>
          </cell>
          <cell r="E634">
            <v>4954619000</v>
          </cell>
          <cell r="F634">
            <v>3266524000</v>
          </cell>
          <cell r="H634">
            <v>0</v>
          </cell>
          <cell r="I634">
            <v>0</v>
          </cell>
          <cell r="L634">
            <v>0.34071136448635098</v>
          </cell>
          <cell r="M634">
            <v>0.14557446294054094</v>
          </cell>
        </row>
        <row r="635">
          <cell r="C635" t="str">
            <v>Year 2</v>
          </cell>
          <cell r="E635">
            <v>4877885000</v>
          </cell>
          <cell r="F635">
            <v>3163268000</v>
          </cell>
          <cell r="H635">
            <v>0</v>
          </cell>
          <cell r="I635">
            <v>0</v>
          </cell>
          <cell r="L635">
            <v>0.35150828689073232</v>
          </cell>
          <cell r="M635">
            <v>0.15943733810862701</v>
          </cell>
        </row>
        <row r="636">
          <cell r="C636" t="str">
            <v>Year 3</v>
          </cell>
          <cell r="E636">
            <v>4561030000</v>
          </cell>
          <cell r="F636">
            <v>3073712000</v>
          </cell>
          <cell r="H636">
            <v>0</v>
          </cell>
          <cell r="I636">
            <v>0</v>
          </cell>
          <cell r="L636">
            <v>0.32609257119554136</v>
          </cell>
          <cell r="M636">
            <v>0.11306810084564232</v>
          </cell>
        </row>
        <row r="637">
          <cell r="C637" t="str">
            <v>Year 4</v>
          </cell>
          <cell r="E637">
            <v>3991462000</v>
          </cell>
          <cell r="F637">
            <v>2759908000</v>
          </cell>
          <cell r="H637">
            <v>0</v>
          </cell>
          <cell r="I637">
            <v>0</v>
          </cell>
          <cell r="L637">
            <v>0.30854709377165557</v>
          </cell>
          <cell r="M637">
            <v>6.6700371943914288E-2</v>
          </cell>
        </row>
        <row r="638">
          <cell r="C638" t="str">
            <v>Year 1</v>
          </cell>
          <cell r="E638">
            <v>3409900000</v>
          </cell>
          <cell r="F638">
            <v>2141600000</v>
          </cell>
          <cell r="H638">
            <v>112000000</v>
          </cell>
          <cell r="I638">
            <v>0</v>
          </cell>
          <cell r="L638">
            <v>0.37194639138977681</v>
          </cell>
          <cell r="M638">
            <v>0.19548960380069796</v>
          </cell>
        </row>
        <row r="639">
          <cell r="C639" t="str">
            <v>Year 2</v>
          </cell>
          <cell r="E639">
            <v>3130700000</v>
          </cell>
          <cell r="F639">
            <v>1929800000</v>
          </cell>
          <cell r="H639">
            <v>115600000</v>
          </cell>
          <cell r="I639">
            <v>0</v>
          </cell>
          <cell r="L639">
            <v>0.38358833487718402</v>
          </cell>
          <cell r="M639">
            <v>0.18820072188328488</v>
          </cell>
        </row>
        <row r="640">
          <cell r="C640" t="str">
            <v>Year 3</v>
          </cell>
          <cell r="E640">
            <v>3258700000</v>
          </cell>
          <cell r="F640">
            <v>2047800000</v>
          </cell>
          <cell r="H640">
            <v>126300000</v>
          </cell>
          <cell r="I640">
            <v>0</v>
          </cell>
          <cell r="L640">
            <v>0.37158989781201091</v>
          </cell>
          <cell r="M640">
            <v>0.15183969067419523</v>
          </cell>
        </row>
        <row r="641">
          <cell r="C641" t="str">
            <v>Year 4</v>
          </cell>
          <cell r="E641">
            <v>3276500000</v>
          </cell>
          <cell r="F641">
            <v>2201100000</v>
          </cell>
          <cell r="H641">
            <v>143700000</v>
          </cell>
          <cell r="I641">
            <v>0</v>
          </cell>
          <cell r="L641">
            <v>0.32821608423622772</v>
          </cell>
          <cell r="M641">
            <v>5.9148481611475658E-2</v>
          </cell>
        </row>
        <row r="642">
          <cell r="C642" t="str">
            <v>Year 1</v>
          </cell>
          <cell r="E642">
            <v>637413000</v>
          </cell>
          <cell r="F642">
            <v>190454000</v>
          </cell>
          <cell r="H642">
            <v>0</v>
          </cell>
          <cell r="I642">
            <v>160828000</v>
          </cell>
          <cell r="L642">
            <v>0.70120785111066142</v>
          </cell>
          <cell r="M642">
            <v>0.39873833762411498</v>
          </cell>
        </row>
        <row r="643">
          <cell r="C643" t="str">
            <v>Year 2</v>
          </cell>
          <cell r="E643">
            <v>686090000</v>
          </cell>
          <cell r="F643">
            <v>211923000</v>
          </cell>
          <cell r="H643">
            <v>0</v>
          </cell>
          <cell r="I643">
            <v>170814000</v>
          </cell>
          <cell r="L643">
            <v>0.69111486831173752</v>
          </cell>
          <cell r="M643">
            <v>0.39504583946712529</v>
          </cell>
        </row>
        <row r="644">
          <cell r="C644" t="str">
            <v>Year 3</v>
          </cell>
          <cell r="E644">
            <v>744012000</v>
          </cell>
          <cell r="F644">
            <v>233417000</v>
          </cell>
          <cell r="H644">
            <v>0</v>
          </cell>
          <cell r="I644">
            <v>174796000</v>
          </cell>
          <cell r="L644">
            <v>0.68627253323871118</v>
          </cell>
          <cell r="M644">
            <v>0.40342628882329856</v>
          </cell>
        </row>
        <row r="645">
          <cell r="C645" t="str">
            <v>Year 4</v>
          </cell>
          <cell r="E645">
            <v>801591000</v>
          </cell>
          <cell r="F645">
            <v>253612000</v>
          </cell>
          <cell r="H645">
            <v>0</v>
          </cell>
          <cell r="I645">
            <v>193585000</v>
          </cell>
          <cell r="L645">
            <v>0.68361421223541674</v>
          </cell>
          <cell r="M645">
            <v>0.40044736031217915</v>
          </cell>
        </row>
        <row r="646">
          <cell r="C646" t="str">
            <v>Year 1</v>
          </cell>
          <cell r="E646">
            <v>3368545000</v>
          </cell>
          <cell r="F646">
            <v>2515796000</v>
          </cell>
          <cell r="H646">
            <v>132460000</v>
          </cell>
          <cell r="I646">
            <v>0</v>
          </cell>
          <cell r="L646">
            <v>0.25315054422606798</v>
          </cell>
          <cell r="M646">
            <v>0.13043049744028951</v>
          </cell>
        </row>
        <row r="647">
          <cell r="C647" t="str">
            <v>Year 2</v>
          </cell>
          <cell r="E647">
            <v>3309616000</v>
          </cell>
          <cell r="F647">
            <v>2444984000</v>
          </cell>
          <cell r="H647">
            <v>134300000</v>
          </cell>
          <cell r="I647">
            <v>0</v>
          </cell>
          <cell r="L647">
            <v>0.2612484348637425</v>
          </cell>
          <cell r="M647">
            <v>0.13901038670347254</v>
          </cell>
        </row>
        <row r="648">
          <cell r="C648" t="str">
            <v>Year 3</v>
          </cell>
          <cell r="E648">
            <v>3391187000</v>
          </cell>
          <cell r="F648">
            <v>2566246000</v>
          </cell>
          <cell r="H648">
            <v>143969000</v>
          </cell>
          <cell r="I648">
            <v>0</v>
          </cell>
          <cell r="L648">
            <v>0.24326025076175395</v>
          </cell>
          <cell r="M648">
            <v>0.12595737126852632</v>
          </cell>
        </row>
        <row r="649">
          <cell r="C649" t="str">
            <v>Year 4</v>
          </cell>
          <cell r="E649">
            <v>3578995000</v>
          </cell>
          <cell r="F649">
            <v>2659728000</v>
          </cell>
          <cell r="H649">
            <v>130593000</v>
          </cell>
          <cell r="I649">
            <v>0</v>
          </cell>
          <cell r="L649">
            <v>0.25685059632662244</v>
          </cell>
          <cell r="M649">
            <v>0.1490591632567243</v>
          </cell>
        </row>
        <row r="650">
          <cell r="C650" t="str">
            <v>Year 1</v>
          </cell>
          <cell r="E650">
            <v>5011853000</v>
          </cell>
          <cell r="F650">
            <v>0</v>
          </cell>
          <cell r="H650">
            <v>0</v>
          </cell>
          <cell r="I650">
            <v>1266807000</v>
          </cell>
          <cell r="L650">
            <v>1</v>
          </cell>
          <cell r="M650">
            <v>0.21327540931467862</v>
          </cell>
        </row>
        <row r="651">
          <cell r="C651" t="str">
            <v>Year 2</v>
          </cell>
          <cell r="E651">
            <v>4762000000</v>
          </cell>
          <cell r="F651">
            <v>0</v>
          </cell>
          <cell r="H651">
            <v>0</v>
          </cell>
          <cell r="I651">
            <v>1170000000</v>
          </cell>
          <cell r="L651">
            <v>1</v>
          </cell>
          <cell r="M651">
            <v>0.20495590088198237</v>
          </cell>
        </row>
        <row r="652">
          <cell r="C652" t="str">
            <v>Year 3</v>
          </cell>
          <cell r="E652">
            <v>4772000000</v>
          </cell>
          <cell r="F652">
            <v>0</v>
          </cell>
          <cell r="H652">
            <v>0</v>
          </cell>
          <cell r="I652">
            <v>1139000000</v>
          </cell>
          <cell r="L652">
            <v>1</v>
          </cell>
          <cell r="M652">
            <v>0.20159262363788769</v>
          </cell>
        </row>
        <row r="653">
          <cell r="C653" t="str">
            <v>Year 4</v>
          </cell>
          <cell r="E653">
            <v>5576000000</v>
          </cell>
          <cell r="F653">
            <v>0</v>
          </cell>
          <cell r="H653">
            <v>0</v>
          </cell>
          <cell r="I653">
            <v>1320000000</v>
          </cell>
          <cell r="L653">
            <v>1</v>
          </cell>
          <cell r="M653">
            <v>0.17593256814921091</v>
          </cell>
        </row>
        <row r="654">
          <cell r="C654" t="str">
            <v>Year 1</v>
          </cell>
          <cell r="E654">
            <v>30930000000</v>
          </cell>
          <cell r="F654">
            <v>25202000000</v>
          </cell>
          <cell r="H654">
            <v>0</v>
          </cell>
          <cell r="I654">
            <v>0</v>
          </cell>
          <cell r="L654">
            <v>0.18519236986744259</v>
          </cell>
          <cell r="M654">
            <v>0.11926931781441966</v>
          </cell>
        </row>
        <row r="655">
          <cell r="C655" t="str">
            <v>Year 2</v>
          </cell>
          <cell r="E655">
            <v>30852000000</v>
          </cell>
          <cell r="F655">
            <v>24979000000</v>
          </cell>
          <cell r="H655">
            <v>0</v>
          </cell>
          <cell r="I655">
            <v>0</v>
          </cell>
          <cell r="L655">
            <v>0.19036043044211071</v>
          </cell>
          <cell r="M655">
            <v>0.12605341631012576</v>
          </cell>
        </row>
        <row r="656">
          <cell r="C656" t="str">
            <v>Year 3</v>
          </cell>
          <cell r="E656">
            <v>31469000000</v>
          </cell>
          <cell r="F656">
            <v>25339000000</v>
          </cell>
          <cell r="H656">
            <v>0</v>
          </cell>
          <cell r="I656">
            <v>0</v>
          </cell>
          <cell r="L656">
            <v>0.19479487749849056</v>
          </cell>
          <cell r="M656">
            <v>0.13276557882360418</v>
          </cell>
        </row>
        <row r="657">
          <cell r="C657" t="str">
            <v>Year 4</v>
          </cell>
          <cell r="E657">
            <v>31353000000</v>
          </cell>
          <cell r="F657">
            <v>25104000000</v>
          </cell>
          <cell r="H657">
            <v>0</v>
          </cell>
          <cell r="I657">
            <v>0</v>
          </cell>
          <cell r="L657">
            <v>0.19931107071093679</v>
          </cell>
          <cell r="M657">
            <v>0.13743501419321916</v>
          </cell>
        </row>
        <row r="658">
          <cell r="C658" t="str">
            <v>Year 1</v>
          </cell>
          <cell r="E658">
            <v>2426301000</v>
          </cell>
          <cell r="F658">
            <v>800336000</v>
          </cell>
          <cell r="H658">
            <v>0</v>
          </cell>
          <cell r="I658">
            <v>768820000</v>
          </cell>
          <cell r="L658">
            <v>0.67014150346556345</v>
          </cell>
          <cell r="M658">
            <v>0.32353034516327528</v>
          </cell>
        </row>
        <row r="659">
          <cell r="C659" t="str">
            <v>Year 2</v>
          </cell>
          <cell r="E659">
            <v>2486017000</v>
          </cell>
          <cell r="F659">
            <v>815095000</v>
          </cell>
          <cell r="H659">
            <v>0</v>
          </cell>
          <cell r="I659">
            <v>749722000</v>
          </cell>
          <cell r="L659">
            <v>0.67212814715265423</v>
          </cell>
          <cell r="M659">
            <v>0.33963404111878559</v>
          </cell>
        </row>
        <row r="660">
          <cell r="C660" t="str">
            <v>Year 3</v>
          </cell>
          <cell r="E660">
            <v>2535559000</v>
          </cell>
          <cell r="F660">
            <v>783602000</v>
          </cell>
          <cell r="H660">
            <v>0</v>
          </cell>
          <cell r="I660">
            <v>708406000</v>
          </cell>
          <cell r="L660">
            <v>0.69095493340916148</v>
          </cell>
          <cell r="M660">
            <v>0.37658204758792835</v>
          </cell>
        </row>
        <row r="661">
          <cell r="C661" t="str">
            <v>Year 4</v>
          </cell>
          <cell r="E661">
            <v>2403906000</v>
          </cell>
          <cell r="F661">
            <v>747276000</v>
          </cell>
          <cell r="H661">
            <v>0</v>
          </cell>
          <cell r="I661">
            <v>643689000</v>
          </cell>
          <cell r="L661">
            <v>0.68914092314757736</v>
          </cell>
          <cell r="M661">
            <v>0.3912707069244804</v>
          </cell>
        </row>
        <row r="662">
          <cell r="C662" t="str">
            <v>Year 1</v>
          </cell>
          <cell r="E662">
            <v>9702000000</v>
          </cell>
          <cell r="F662">
            <v>2471000000</v>
          </cell>
          <cell r="H662">
            <v>1760000000</v>
          </cell>
          <cell r="I662">
            <v>0</v>
          </cell>
          <cell r="L662">
            <v>0.74531024531024537</v>
          </cell>
          <cell r="M662">
            <v>0.41331684188827045</v>
          </cell>
        </row>
        <row r="663">
          <cell r="C663" t="str">
            <v>Year 2</v>
          </cell>
          <cell r="E663">
            <v>11202000000</v>
          </cell>
          <cell r="F663">
            <v>2859000000</v>
          </cell>
          <cell r="H663">
            <v>2120000000</v>
          </cell>
          <cell r="I663">
            <v>0</v>
          </cell>
          <cell r="L663">
            <v>0.7447777182645956</v>
          </cell>
          <cell r="M663">
            <v>0.40385645420460631</v>
          </cell>
        </row>
        <row r="664">
          <cell r="C664" t="str">
            <v>Year 3</v>
          </cell>
          <cell r="E664">
            <v>24890000000</v>
          </cell>
          <cell r="F664">
            <v>3788000000</v>
          </cell>
          <cell r="H664">
            <v>2854000000</v>
          </cell>
          <cell r="I664">
            <v>0</v>
          </cell>
          <cell r="L664">
            <v>0.84781036560867817</v>
          </cell>
          <cell r="M664">
            <v>0.6132985134592206</v>
          </cell>
        </row>
        <row r="665">
          <cell r="C665" t="str">
            <v>Year 4</v>
          </cell>
          <cell r="E665">
            <v>32639000000</v>
          </cell>
          <cell r="F665">
            <v>4006000000</v>
          </cell>
          <cell r="H665">
            <v>3014000000</v>
          </cell>
          <cell r="I665">
            <v>0</v>
          </cell>
          <cell r="L665">
            <v>0.87726339655013941</v>
          </cell>
          <cell r="M665">
            <v>0.67995342994577035</v>
          </cell>
        </row>
        <row r="666">
          <cell r="C666" t="str">
            <v>Year 1</v>
          </cell>
          <cell r="E666">
            <v>17774100000</v>
          </cell>
          <cell r="F666">
            <v>11350200000</v>
          </cell>
          <cell r="H666">
            <v>0</v>
          </cell>
          <cell r="I666">
            <v>0</v>
          </cell>
          <cell r="L666">
            <v>0.36141914358532923</v>
          </cell>
          <cell r="M666">
            <v>0.16156092291592825</v>
          </cell>
        </row>
        <row r="667">
          <cell r="C667" t="str">
            <v>Year 2</v>
          </cell>
          <cell r="E667">
            <v>17909600000</v>
          </cell>
          <cell r="F667">
            <v>11539800000</v>
          </cell>
          <cell r="H667">
            <v>0</v>
          </cell>
          <cell r="I667">
            <v>0</v>
          </cell>
          <cell r="L667">
            <v>0.35566400142940102</v>
          </cell>
          <cell r="M667">
            <v>0.16167306919194174</v>
          </cell>
        </row>
        <row r="668">
          <cell r="C668" t="str">
            <v>Year 3</v>
          </cell>
          <cell r="E668">
            <v>17630300000</v>
          </cell>
          <cell r="F668">
            <v>11681100000</v>
          </cell>
          <cell r="H668">
            <v>0</v>
          </cell>
          <cell r="I668">
            <v>0</v>
          </cell>
          <cell r="L668">
            <v>0.33744179055376256</v>
          </cell>
          <cell r="M668">
            <v>0.14867585917426249</v>
          </cell>
        </row>
        <row r="669">
          <cell r="C669" t="str">
            <v>Year 4</v>
          </cell>
          <cell r="E669">
            <v>16563100000</v>
          </cell>
          <cell r="F669">
            <v>10733600000</v>
          </cell>
          <cell r="H669">
            <v>0</v>
          </cell>
          <cell r="I669">
            <v>0</v>
          </cell>
          <cell r="L669">
            <v>0.35195706117816106</v>
          </cell>
          <cell r="M669">
            <v>0.16365293936521544</v>
          </cell>
        </row>
        <row r="670">
          <cell r="C670" t="str">
            <v>Year 1</v>
          </cell>
          <cell r="E670">
            <v>7819000000</v>
          </cell>
          <cell r="F670">
            <v>4495000000</v>
          </cell>
          <cell r="H670">
            <v>710000000</v>
          </cell>
          <cell r="I670">
            <v>31000000</v>
          </cell>
          <cell r="L670">
            <v>0.42511830157309116</v>
          </cell>
          <cell r="M670">
            <v>0.18634096431768768</v>
          </cell>
        </row>
        <row r="671">
          <cell r="C671" t="str">
            <v>Year 2</v>
          </cell>
          <cell r="E671">
            <v>9715000000</v>
          </cell>
          <cell r="F671">
            <v>5663000000</v>
          </cell>
          <cell r="H671">
            <v>815000000</v>
          </cell>
          <cell r="I671">
            <v>33000000</v>
          </cell>
          <cell r="L671">
            <v>0.41708697889861035</v>
          </cell>
          <cell r="M671">
            <v>0.20607308286155429</v>
          </cell>
        </row>
        <row r="672">
          <cell r="C672" t="str">
            <v>Year 3</v>
          </cell>
          <cell r="E672">
            <v>9111000000</v>
          </cell>
          <cell r="F672">
            <v>5458000000</v>
          </cell>
          <cell r="H672">
            <v>769000000</v>
          </cell>
          <cell r="I672">
            <v>54000000</v>
          </cell>
          <cell r="L672">
            <v>0.40094391395017015</v>
          </cell>
          <cell r="M672">
            <v>0.14509933047963999</v>
          </cell>
        </row>
        <row r="673">
          <cell r="C673" t="str">
            <v>Year 4</v>
          </cell>
          <cell r="E673">
            <v>9390000000</v>
          </cell>
          <cell r="F673">
            <v>5644000000</v>
          </cell>
          <cell r="H673">
            <v>742000000</v>
          </cell>
          <cell r="I673">
            <v>64000000</v>
          </cell>
          <cell r="L673">
            <v>0.39893503727369539</v>
          </cell>
          <cell r="M673">
            <v>0.15633652822151226</v>
          </cell>
        </row>
        <row r="674">
          <cell r="C674" t="str">
            <v>Year 1</v>
          </cell>
          <cell r="E674">
            <v>155427000000</v>
          </cell>
          <cell r="F674">
            <v>137373000000</v>
          </cell>
          <cell r="H674">
            <v>0</v>
          </cell>
          <cell r="I674">
            <v>0</v>
          </cell>
          <cell r="L674">
            <v>0.11615742438572452</v>
          </cell>
          <cell r="M674">
            <v>3.6493016013948672E-2</v>
          </cell>
        </row>
        <row r="675">
          <cell r="C675" t="str">
            <v>Year 2</v>
          </cell>
          <cell r="E675">
            <v>155929000000</v>
          </cell>
          <cell r="F675">
            <v>142121000000</v>
          </cell>
          <cell r="H675">
            <v>0</v>
          </cell>
          <cell r="I675">
            <v>0</v>
          </cell>
          <cell r="L675">
            <v>8.8553123536994405E-2</v>
          </cell>
          <cell r="M675">
            <v>1.0581739124858108E-2</v>
          </cell>
        </row>
        <row r="676">
          <cell r="C676" t="str">
            <v>Year 3</v>
          </cell>
          <cell r="E676">
            <v>152356000000</v>
          </cell>
          <cell r="F676">
            <v>134054000000</v>
          </cell>
          <cell r="H676">
            <v>0</v>
          </cell>
          <cell r="I676">
            <v>0</v>
          </cell>
          <cell r="L676">
            <v>0.12012654572186199</v>
          </cell>
          <cell r="M676">
            <v>3.2141825723962299E-2</v>
          </cell>
        </row>
        <row r="677">
          <cell r="C677" t="str">
            <v>Year 4</v>
          </cell>
          <cell r="E677">
            <v>166380000000</v>
          </cell>
          <cell r="F677">
            <v>145125000000</v>
          </cell>
          <cell r="H677">
            <v>0</v>
          </cell>
          <cell r="I677">
            <v>0</v>
          </cell>
          <cell r="L677">
            <v>0.12774972953479991</v>
          </cell>
          <cell r="M677">
            <v>5.7368674119485513E-2</v>
          </cell>
        </row>
        <row r="678">
          <cell r="C678" t="str">
            <v>Year 1</v>
          </cell>
          <cell r="E678">
            <v>13013868000</v>
          </cell>
          <cell r="F678">
            <v>9235777000</v>
          </cell>
          <cell r="H678">
            <v>0</v>
          </cell>
          <cell r="I678">
            <v>98383000</v>
          </cell>
          <cell r="L678">
            <v>0.29031268797255361</v>
          </cell>
          <cell r="M678">
            <v>7.8622128332637153E-2</v>
          </cell>
        </row>
        <row r="679">
          <cell r="C679" t="str">
            <v>Year 2</v>
          </cell>
          <cell r="E679">
            <v>14077843000</v>
          </cell>
          <cell r="F679">
            <v>9857923000</v>
          </cell>
          <cell r="H679">
            <v>0</v>
          </cell>
          <cell r="I679">
            <v>133957000</v>
          </cell>
          <cell r="L679">
            <v>0.29975614872249956</v>
          </cell>
          <cell r="M679">
            <v>7.5148941496222116E-2</v>
          </cell>
        </row>
        <row r="680">
          <cell r="C680" t="str">
            <v>Year 3</v>
          </cell>
          <cell r="E680">
            <v>15341647000</v>
          </cell>
          <cell r="F680">
            <v>10747886000</v>
          </cell>
          <cell r="H680">
            <v>0</v>
          </cell>
          <cell r="I680">
            <v>148313000</v>
          </cell>
          <cell r="L680">
            <v>0.29943075864019031</v>
          </cell>
          <cell r="M680">
            <v>7.3748144511472588E-2</v>
          </cell>
        </row>
        <row r="681">
          <cell r="C681" t="str">
            <v>Year 4</v>
          </cell>
          <cell r="E681">
            <v>15280044000</v>
          </cell>
          <cell r="F681">
            <v>10724192000</v>
          </cell>
          <cell r="H681">
            <v>0</v>
          </cell>
          <cell r="I681">
            <v>141675000</v>
          </cell>
          <cell r="L681">
            <v>0.29815699483587876</v>
          </cell>
          <cell r="M681">
            <v>7.4396840742081638E-2</v>
          </cell>
        </row>
        <row r="682">
          <cell r="C682" t="str">
            <v>Year 1</v>
          </cell>
          <cell r="E682">
            <v>2375923000</v>
          </cell>
          <cell r="F682">
            <v>862075000</v>
          </cell>
          <cell r="H682">
            <v>0</v>
          </cell>
          <cell r="I682">
            <v>0</v>
          </cell>
          <cell r="L682">
            <v>0.63716206291197142</v>
          </cell>
          <cell r="M682">
            <v>0.15034704407508157</v>
          </cell>
        </row>
        <row r="683">
          <cell r="C683" t="str">
            <v>Year 2</v>
          </cell>
          <cell r="E683">
            <v>2554236000</v>
          </cell>
          <cell r="F683">
            <v>952225000</v>
          </cell>
          <cell r="H683">
            <v>0</v>
          </cell>
          <cell r="I683">
            <v>0</v>
          </cell>
          <cell r="L683">
            <v>0.62719772174536725</v>
          </cell>
          <cell r="M683">
            <v>0.15875549479374654</v>
          </cell>
        </row>
        <row r="684">
          <cell r="C684" t="str">
            <v>Year 3</v>
          </cell>
          <cell r="E684">
            <v>2773718000</v>
          </cell>
          <cell r="F684">
            <v>1022107000</v>
          </cell>
          <cell r="H684">
            <v>0</v>
          </cell>
          <cell r="I684">
            <v>0</v>
          </cell>
          <cell r="L684">
            <v>0.63150291413907256</v>
          </cell>
          <cell r="M684">
            <v>0.1646155088585069</v>
          </cell>
        </row>
        <row r="685">
          <cell r="C685" t="str">
            <v>Year 4</v>
          </cell>
          <cell r="E685">
            <v>2898150000</v>
          </cell>
          <cell r="F685">
            <v>1147639000</v>
          </cell>
          <cell r="H685">
            <v>0</v>
          </cell>
          <cell r="I685">
            <v>0</v>
          </cell>
          <cell r="L685">
            <v>0.60400979935476085</v>
          </cell>
          <cell r="M685">
            <v>0.14662595103773096</v>
          </cell>
        </row>
        <row r="686">
          <cell r="C686" t="str">
            <v>Year 1</v>
          </cell>
          <cell r="E686">
            <v>15651000000</v>
          </cell>
          <cell r="F686">
            <v>9480000000</v>
          </cell>
          <cell r="H686">
            <v>0</v>
          </cell>
          <cell r="I686">
            <v>0</v>
          </cell>
          <cell r="L686">
            <v>0.3942879049262028</v>
          </cell>
          <cell r="M686">
            <v>0.3942879049262028</v>
          </cell>
        </row>
        <row r="687">
          <cell r="C687" t="str">
            <v>Year 2</v>
          </cell>
          <cell r="E687">
            <v>16148000000</v>
          </cell>
          <cell r="F687">
            <v>9855000000</v>
          </cell>
          <cell r="H687">
            <v>0</v>
          </cell>
          <cell r="I687">
            <v>0</v>
          </cell>
          <cell r="L687">
            <v>0.38970770374040131</v>
          </cell>
          <cell r="M687">
            <v>0.38970770374040131</v>
          </cell>
        </row>
        <row r="688">
          <cell r="C688" t="str">
            <v>Year 3</v>
          </cell>
          <cell r="E688">
            <v>16435000000</v>
          </cell>
          <cell r="F688">
            <v>10146000000</v>
          </cell>
          <cell r="H688">
            <v>0</v>
          </cell>
          <cell r="I688">
            <v>0</v>
          </cell>
          <cell r="L688">
            <v>0.38265895953757223</v>
          </cell>
          <cell r="M688">
            <v>0.38265895953757223</v>
          </cell>
        </row>
        <row r="689">
          <cell r="C689" t="str">
            <v>Year 4</v>
          </cell>
          <cell r="E689">
            <v>15797000000</v>
          </cell>
          <cell r="F689">
            <v>10077000000</v>
          </cell>
          <cell r="H689">
            <v>0</v>
          </cell>
          <cell r="I689">
            <v>0</v>
          </cell>
          <cell r="L689">
            <v>0.36209406849401782</v>
          </cell>
          <cell r="M689">
            <v>0.36209406849401787</v>
          </cell>
        </row>
        <row r="690">
          <cell r="C690" t="str">
            <v>Year 1</v>
          </cell>
          <cell r="E690">
            <v>2715675000</v>
          </cell>
          <cell r="F690">
            <v>1277195000</v>
          </cell>
          <cell r="H690">
            <v>325773000</v>
          </cell>
          <cell r="I690">
            <v>0</v>
          </cell>
          <cell r="L690">
            <v>0.52969519548546862</v>
          </cell>
          <cell r="M690">
            <v>0.2224713929317757</v>
          </cell>
        </row>
        <row r="691">
          <cell r="C691" t="str">
            <v>Year 2</v>
          </cell>
          <cell r="E691">
            <v>2631851000</v>
          </cell>
          <cell r="F691">
            <v>1224551000</v>
          </cell>
          <cell r="H691">
            <v>364923000</v>
          </cell>
          <cell r="I691">
            <v>0</v>
          </cell>
          <cell r="L691">
            <v>0.53471872077864591</v>
          </cell>
          <cell r="M691">
            <v>0.21810961182832919</v>
          </cell>
        </row>
        <row r="692">
          <cell r="C692" t="str">
            <v>Year 3</v>
          </cell>
          <cell r="E692">
            <v>2870658000</v>
          </cell>
          <cell r="F692">
            <v>1266246000</v>
          </cell>
          <cell r="H692">
            <v>395121000</v>
          </cell>
          <cell r="I692">
            <v>0</v>
          </cell>
          <cell r="L692">
            <v>0.55890043328045347</v>
          </cell>
          <cell r="M692">
            <v>0.24058107932049028</v>
          </cell>
        </row>
        <row r="693">
          <cell r="C693" t="str">
            <v>Year 4</v>
          </cell>
          <cell r="E693">
            <v>2820270000</v>
          </cell>
          <cell r="F693">
            <v>1281566000</v>
          </cell>
          <cell r="H693">
            <v>427043000</v>
          </cell>
          <cell r="I693">
            <v>0</v>
          </cell>
          <cell r="L693">
            <v>0.54558747921298312</v>
          </cell>
          <cell r="M693">
            <v>0.19486822183691632</v>
          </cell>
        </row>
        <row r="694">
          <cell r="C694" t="str">
            <v>Year 1</v>
          </cell>
          <cell r="E694">
            <v>19540000000</v>
          </cell>
          <cell r="F694">
            <v>15422000000</v>
          </cell>
          <cell r="H694">
            <v>0</v>
          </cell>
          <cell r="I694">
            <v>0</v>
          </cell>
          <cell r="L694">
            <v>0.21074718526100311</v>
          </cell>
          <cell r="M694">
            <v>6.6632548618219031E-2</v>
          </cell>
        </row>
        <row r="695">
          <cell r="C695" t="str">
            <v>Year 2</v>
          </cell>
          <cell r="E695">
            <v>18138000000</v>
          </cell>
          <cell r="F695">
            <v>13906000000</v>
          </cell>
          <cell r="H695">
            <v>0</v>
          </cell>
          <cell r="I695">
            <v>0</v>
          </cell>
          <cell r="L695">
            <v>0.23332230675928989</v>
          </cell>
          <cell r="M695">
            <v>7.8123277097805713E-2</v>
          </cell>
        </row>
        <row r="696">
          <cell r="C696" t="str">
            <v>Year 3</v>
          </cell>
          <cell r="E696">
            <v>16443000000</v>
          </cell>
          <cell r="F696">
            <v>12164000000</v>
          </cell>
          <cell r="H696">
            <v>0</v>
          </cell>
          <cell r="I696">
            <v>0</v>
          </cell>
          <cell r="L696">
            <v>0.26023231770358202</v>
          </cell>
          <cell r="M696">
            <v>9.4325852946542596E-2</v>
          </cell>
        </row>
        <row r="697">
          <cell r="C697" t="str">
            <v>Year 4</v>
          </cell>
          <cell r="E697">
            <v>15158000000</v>
          </cell>
          <cell r="F697">
            <v>10972000000</v>
          </cell>
          <cell r="H697">
            <v>0</v>
          </cell>
          <cell r="I697">
            <v>0</v>
          </cell>
          <cell r="L697">
            <v>0.27615780445969129</v>
          </cell>
          <cell r="M697">
            <v>0.10350969784932049</v>
          </cell>
        </row>
        <row r="698">
          <cell r="C698" t="str">
            <v>Year 1</v>
          </cell>
          <cell r="E698">
            <v>8950045000</v>
          </cell>
          <cell r="F698">
            <v>5033885000</v>
          </cell>
          <cell r="H698">
            <v>0</v>
          </cell>
          <cell r="I698">
            <v>0</v>
          </cell>
          <cell r="L698">
            <v>0.43755757652615157</v>
          </cell>
          <cell r="M698">
            <v>0.12638204612379045</v>
          </cell>
        </row>
        <row r="699">
          <cell r="C699" t="str">
            <v>Year 2</v>
          </cell>
          <cell r="E699">
            <v>9437758000</v>
          </cell>
          <cell r="F699">
            <v>5301275000</v>
          </cell>
          <cell r="H699">
            <v>0</v>
          </cell>
          <cell r="I699">
            <v>0</v>
          </cell>
          <cell r="L699">
            <v>0.43829085255205735</v>
          </cell>
          <cell r="M699">
            <v>0.13741123686367038</v>
          </cell>
        </row>
        <row r="700">
          <cell r="C700" t="str">
            <v>Year 3</v>
          </cell>
          <cell r="E700">
            <v>9964953000</v>
          </cell>
          <cell r="F700">
            <v>5650711000</v>
          </cell>
          <cell r="H700">
            <v>0</v>
          </cell>
          <cell r="I700">
            <v>0</v>
          </cell>
          <cell r="L700">
            <v>0.43294153018082471</v>
          </cell>
          <cell r="M700">
            <v>0.13518548456776464</v>
          </cell>
        </row>
        <row r="701">
          <cell r="C701" t="str">
            <v>Year 4</v>
          </cell>
          <cell r="E701">
            <v>9973384000</v>
          </cell>
          <cell r="F701">
            <v>5741956000</v>
          </cell>
          <cell r="H701">
            <v>0</v>
          </cell>
          <cell r="I701">
            <v>0</v>
          </cell>
          <cell r="L701">
            <v>0.42427204246823347</v>
          </cell>
          <cell r="M701">
            <v>0.13037901679109118</v>
          </cell>
        </row>
        <row r="702">
          <cell r="C702" t="str">
            <v>Year 1</v>
          </cell>
          <cell r="E702">
            <v>29402000000</v>
          </cell>
          <cell r="F702">
            <v>24931000000</v>
          </cell>
          <cell r="H702">
            <v>0</v>
          </cell>
          <cell r="I702">
            <v>0</v>
          </cell>
          <cell r="L702">
            <v>0.15206448540915585</v>
          </cell>
          <cell r="M702">
            <v>0.10672743350792463</v>
          </cell>
        </row>
        <row r="703">
          <cell r="C703" t="str">
            <v>Year 2</v>
          </cell>
          <cell r="E703">
            <v>32870000000</v>
          </cell>
          <cell r="F703">
            <v>27334000000</v>
          </cell>
          <cell r="H703">
            <v>0</v>
          </cell>
          <cell r="I703">
            <v>0</v>
          </cell>
          <cell r="L703">
            <v>0.16842105263157892</v>
          </cell>
          <cell r="M703">
            <v>0.15950714937633101</v>
          </cell>
        </row>
        <row r="704">
          <cell r="C704" t="str">
            <v>Year 3</v>
          </cell>
          <cell r="E704">
            <v>23633000000</v>
          </cell>
          <cell r="F704">
            <v>21113000000</v>
          </cell>
          <cell r="H704">
            <v>0</v>
          </cell>
          <cell r="I704">
            <v>0</v>
          </cell>
          <cell r="L704">
            <v>0.10663055896416029</v>
          </cell>
          <cell r="M704">
            <v>9.8167816189226931E-2</v>
          </cell>
        </row>
        <row r="705">
          <cell r="C705" t="str">
            <v>Year 4</v>
          </cell>
          <cell r="E705">
            <v>15887000000</v>
          </cell>
          <cell r="F705">
            <v>15023000000</v>
          </cell>
          <cell r="H705">
            <v>0</v>
          </cell>
          <cell r="I705">
            <v>0</v>
          </cell>
          <cell r="L705">
            <v>5.4384087618807864E-2</v>
          </cell>
          <cell r="M705">
            <v>4.0032731163844655E-2</v>
          </cell>
        </row>
        <row r="706">
          <cell r="C706" t="str">
            <v>Year 1</v>
          </cell>
          <cell r="E706">
            <v>4297842000</v>
          </cell>
          <cell r="F706">
            <v>3193722000</v>
          </cell>
          <cell r="H706">
            <v>0</v>
          </cell>
          <cell r="I706">
            <v>0</v>
          </cell>
          <cell r="L706">
            <v>0.25690102148938931</v>
          </cell>
          <cell r="M706">
            <v>4.682605828692632E-2</v>
          </cell>
        </row>
        <row r="707">
          <cell r="C707" t="str">
            <v>Year 2</v>
          </cell>
          <cell r="E707">
            <v>5348483000</v>
          </cell>
          <cell r="F707">
            <v>3891816000</v>
          </cell>
          <cell r="H707">
            <v>0</v>
          </cell>
          <cell r="I707">
            <v>0</v>
          </cell>
          <cell r="L707">
            <v>0.27235143123760508</v>
          </cell>
          <cell r="M707">
            <v>6.1648695527311205E-2</v>
          </cell>
        </row>
        <row r="708">
          <cell r="C708" t="str">
            <v>Year 3</v>
          </cell>
          <cell r="E708">
            <v>6155297000</v>
          </cell>
          <cell r="F708">
            <v>4338193000</v>
          </cell>
          <cell r="H708">
            <v>0</v>
          </cell>
          <cell r="I708">
            <v>0</v>
          </cell>
          <cell r="L708">
            <v>0.29520980059938617</v>
          </cell>
          <cell r="M708">
            <v>7.6291038434051189E-2</v>
          </cell>
        </row>
        <row r="709">
          <cell r="C709" t="str">
            <v>Year 4</v>
          </cell>
          <cell r="E709">
            <v>6911676000</v>
          </cell>
          <cell r="F709">
            <v>4818585000</v>
          </cell>
          <cell r="H709">
            <v>0</v>
          </cell>
          <cell r="I709">
            <v>0</v>
          </cell>
          <cell r="L709">
            <v>0.3028340738194325</v>
          </cell>
          <cell r="M709">
            <v>8.3919877031272877E-2</v>
          </cell>
        </row>
        <row r="710">
          <cell r="C710" t="str">
            <v>Year 1</v>
          </cell>
          <cell r="E710">
            <v>4088983000</v>
          </cell>
          <cell r="F710">
            <v>1671980000</v>
          </cell>
          <cell r="H710">
            <v>201197000</v>
          </cell>
          <cell r="I710">
            <v>92369000</v>
          </cell>
          <cell r="L710">
            <v>0.59110125916395351</v>
          </cell>
          <cell r="M710">
            <v>0.20881744922881801</v>
          </cell>
        </row>
        <row r="711">
          <cell r="C711" t="str">
            <v>Year 2</v>
          </cell>
          <cell r="E711">
            <v>4082157000</v>
          </cell>
          <cell r="F711">
            <v>1672901000</v>
          </cell>
          <cell r="H711">
            <v>207591000</v>
          </cell>
          <cell r="I711">
            <v>125876000</v>
          </cell>
          <cell r="L711">
            <v>0.59019190099743835</v>
          </cell>
          <cell r="M711">
            <v>0.19744757489729081</v>
          </cell>
        </row>
        <row r="712">
          <cell r="C712" t="str">
            <v>Year 3</v>
          </cell>
          <cell r="E712">
            <v>4277207000</v>
          </cell>
          <cell r="F712">
            <v>1698372000</v>
          </cell>
          <cell r="H712">
            <v>222556000</v>
          </cell>
          <cell r="I712">
            <v>99794000</v>
          </cell>
          <cell r="L712">
            <v>0.60292499287502332</v>
          </cell>
          <cell r="M712">
            <v>0.21993137110268454</v>
          </cell>
        </row>
        <row r="713">
          <cell r="C713" t="str">
            <v>Year 4</v>
          </cell>
          <cell r="E713">
            <v>4447509000</v>
          </cell>
          <cell r="F713">
            <v>1677033000</v>
          </cell>
          <cell r="H713">
            <v>242944000</v>
          </cell>
          <cell r="I713">
            <v>86171000</v>
          </cell>
          <cell r="L713">
            <v>0.62292757586325287</v>
          </cell>
          <cell r="M713">
            <v>0.24084897860802529</v>
          </cell>
        </row>
        <row r="714">
          <cell r="C714" t="str">
            <v>Year 1</v>
          </cell>
          <cell r="E714">
            <v>3036584000</v>
          </cell>
          <cell r="F714">
            <v>162167000</v>
          </cell>
          <cell r="H714">
            <v>0</v>
          </cell>
          <cell r="I714">
            <v>193937000</v>
          </cell>
          <cell r="L714">
            <v>0.94659558240443864</v>
          </cell>
          <cell r="M714">
            <v>0.29347220429271842</v>
          </cell>
        </row>
        <row r="715">
          <cell r="C715" t="str">
            <v>Year 2</v>
          </cell>
          <cell r="E715">
            <v>2872833000</v>
          </cell>
          <cell r="F715">
            <v>116241000</v>
          </cell>
          <cell r="H715">
            <v>0</v>
          </cell>
          <cell r="I715">
            <v>131409000</v>
          </cell>
          <cell r="L715">
            <v>0.95953784992027036</v>
          </cell>
          <cell r="M715">
            <v>0.31625367711941488</v>
          </cell>
        </row>
        <row r="716">
          <cell r="C716" t="str">
            <v>Year 3</v>
          </cell>
          <cell r="E716">
            <v>2955641000</v>
          </cell>
          <cell r="F716">
            <v>86453000</v>
          </cell>
          <cell r="H716">
            <v>0</v>
          </cell>
          <cell r="I716">
            <v>120266000</v>
          </cell>
          <cell r="L716">
            <v>0.97074983057820619</v>
          </cell>
          <cell r="M716">
            <v>0.30648275619400328</v>
          </cell>
        </row>
        <row r="717">
          <cell r="C717" t="str">
            <v>Year 4</v>
          </cell>
          <cell r="E717">
            <v>3153251000</v>
          </cell>
          <cell r="F717">
            <v>82175000</v>
          </cell>
          <cell r="H717">
            <v>0</v>
          </cell>
          <cell r="I717">
            <v>127821000</v>
          </cell>
          <cell r="L717">
            <v>0.9739395944059005</v>
          </cell>
          <cell r="M717">
            <v>0.31561521743749549</v>
          </cell>
        </row>
        <row r="718">
          <cell r="C718" t="str">
            <v>Year 1</v>
          </cell>
          <cell r="E718">
            <v>4627802000</v>
          </cell>
          <cell r="F718">
            <v>3016109000</v>
          </cell>
          <cell r="H718">
            <v>0</v>
          </cell>
          <cell r="I718">
            <v>0</v>
          </cell>
          <cell r="L718">
            <v>0.34826317115555072</v>
          </cell>
          <cell r="M718">
            <v>0.11132412320146799</v>
          </cell>
        </row>
        <row r="719">
          <cell r="C719" t="str">
            <v>Year 2</v>
          </cell>
          <cell r="E719">
            <v>5324746000</v>
          </cell>
          <cell r="F719">
            <v>3420339000</v>
          </cell>
          <cell r="H719">
            <v>0</v>
          </cell>
          <cell r="I719">
            <v>0</v>
          </cell>
          <cell r="L719">
            <v>0.35765217721183318</v>
          </cell>
          <cell r="M719">
            <v>0.10591190640830567</v>
          </cell>
        </row>
        <row r="720">
          <cell r="C720" t="str">
            <v>Year 3</v>
          </cell>
          <cell r="E720">
            <v>5731549000</v>
          </cell>
          <cell r="F720">
            <v>3595217000</v>
          </cell>
          <cell r="H720">
            <v>0</v>
          </cell>
          <cell r="I720">
            <v>0</v>
          </cell>
          <cell r="L720">
            <v>0.37273204852649777</v>
          </cell>
          <cell r="M720">
            <v>0.10383196584378848</v>
          </cell>
        </row>
        <row r="721">
          <cell r="C721" t="str">
            <v>Year 4</v>
          </cell>
          <cell r="E721">
            <v>6028199000</v>
          </cell>
          <cell r="F721">
            <v>3752151000</v>
          </cell>
          <cell r="H721">
            <v>0</v>
          </cell>
          <cell r="I721">
            <v>0</v>
          </cell>
          <cell r="L721">
            <v>0.3775668321500335</v>
          </cell>
          <cell r="M721">
            <v>0.12867010528351835</v>
          </cell>
        </row>
        <row r="722">
          <cell r="C722" t="str">
            <v>Year 1</v>
          </cell>
          <cell r="E722">
            <v>33013000000</v>
          </cell>
          <cell r="F722">
            <v>5717000000</v>
          </cell>
          <cell r="H722">
            <v>0</v>
          </cell>
          <cell r="I722">
            <v>1679000000</v>
          </cell>
          <cell r="L722">
            <v>0.8268257958985854</v>
          </cell>
          <cell r="M722">
            <v>0.14588192530215369</v>
          </cell>
        </row>
        <row r="723">
          <cell r="C723" t="str">
            <v>Year 2</v>
          </cell>
          <cell r="E723">
            <v>34182000000</v>
          </cell>
          <cell r="F723">
            <v>5970000000</v>
          </cell>
          <cell r="H723">
            <v>0</v>
          </cell>
          <cell r="I723">
            <v>1753000000</v>
          </cell>
          <cell r="L723">
            <v>0.82534667368790593</v>
          </cell>
          <cell r="M723">
            <v>0.14019074366625708</v>
          </cell>
        </row>
        <row r="724">
          <cell r="C724" t="str">
            <v>Year 3</v>
          </cell>
          <cell r="E724">
            <v>36918000000</v>
          </cell>
          <cell r="F724">
            <v>6262000000</v>
          </cell>
          <cell r="H724">
            <v>0</v>
          </cell>
          <cell r="I724">
            <v>1820000000</v>
          </cell>
          <cell r="L724">
            <v>0.83038084403272117</v>
          </cell>
          <cell r="M724">
            <v>0.15073947667804324</v>
          </cell>
        </row>
        <row r="725">
          <cell r="C725" t="str">
            <v>Year 4</v>
          </cell>
          <cell r="E725">
            <v>39678000000</v>
          </cell>
          <cell r="F725">
            <v>6638000000</v>
          </cell>
          <cell r="H725">
            <v>0</v>
          </cell>
          <cell r="I725">
            <v>1904000000</v>
          </cell>
          <cell r="L725">
            <v>0.83270326125308736</v>
          </cell>
          <cell r="M725">
            <v>0.15033519834669087</v>
          </cell>
        </row>
        <row r="726">
          <cell r="C726" t="str">
            <v>Year 1</v>
          </cell>
          <cell r="E726">
            <v>1765979000</v>
          </cell>
          <cell r="F726">
            <v>567989000</v>
          </cell>
          <cell r="H726">
            <v>0</v>
          </cell>
          <cell r="I726">
            <v>506220000</v>
          </cell>
          <cell r="L726">
            <v>0.67837160011529019</v>
          </cell>
          <cell r="M726">
            <v>0.30171366703681074</v>
          </cell>
        </row>
        <row r="727">
          <cell r="C727" t="str">
            <v>Year 2</v>
          </cell>
          <cell r="E727">
            <v>2847945000</v>
          </cell>
          <cell r="F727">
            <v>1206813000</v>
          </cell>
          <cell r="H727">
            <v>0</v>
          </cell>
          <cell r="I727">
            <v>865800000</v>
          </cell>
          <cell r="L727">
            <v>0.57625129698782807</v>
          </cell>
          <cell r="M727">
            <v>0.18736773357631556</v>
          </cell>
        </row>
        <row r="728">
          <cell r="C728" t="str">
            <v>Year 3</v>
          </cell>
          <cell r="E728">
            <v>3305879000</v>
          </cell>
          <cell r="F728">
            <v>1403358000</v>
          </cell>
          <cell r="H728">
            <v>0</v>
          </cell>
          <cell r="I728">
            <v>844130000</v>
          </cell>
          <cell r="L728">
            <v>0.57549625984496111</v>
          </cell>
          <cell r="M728">
            <v>0.25588050863325607</v>
          </cell>
        </row>
        <row r="729">
          <cell r="C729" t="str">
            <v>Year 4</v>
          </cell>
          <cell r="E729">
            <v>3775685000</v>
          </cell>
          <cell r="F729">
            <v>1622257000</v>
          </cell>
          <cell r="H729">
            <v>0</v>
          </cell>
          <cell r="I729">
            <v>826240000</v>
          </cell>
          <cell r="L729">
            <v>0.57034101096887058</v>
          </cell>
          <cell r="M729">
            <v>0.28308664520477739</v>
          </cell>
        </row>
        <row r="730">
          <cell r="C730" t="str">
            <v>Year 1</v>
          </cell>
          <cell r="E730">
            <v>2013719000</v>
          </cell>
          <cell r="F730">
            <v>0</v>
          </cell>
          <cell r="H730">
            <v>0</v>
          </cell>
          <cell r="I730">
            <v>423312000</v>
          </cell>
          <cell r="L730">
            <v>1</v>
          </cell>
          <cell r="M730">
            <v>0.59049102680165411</v>
          </cell>
        </row>
        <row r="731">
          <cell r="C731" t="str">
            <v>Year 2</v>
          </cell>
          <cell r="E731">
            <v>1563210000</v>
          </cell>
          <cell r="F731">
            <v>0</v>
          </cell>
          <cell r="H731">
            <v>0</v>
          </cell>
          <cell r="I731">
            <v>455016000</v>
          </cell>
          <cell r="L731">
            <v>1</v>
          </cell>
          <cell r="M731">
            <v>0.4126988696336385</v>
          </cell>
        </row>
        <row r="732">
          <cell r="C732" t="str">
            <v>Year 3</v>
          </cell>
          <cell r="E732">
            <v>1828305000</v>
          </cell>
          <cell r="F732">
            <v>0</v>
          </cell>
          <cell r="H732">
            <v>0</v>
          </cell>
          <cell r="I732">
            <v>504905000</v>
          </cell>
          <cell r="L732">
            <v>1</v>
          </cell>
          <cell r="M732">
            <v>0.33733758864084495</v>
          </cell>
        </row>
        <row r="733">
          <cell r="C733" t="str">
            <v>Year 4</v>
          </cell>
          <cell r="E733">
            <v>2040486000</v>
          </cell>
          <cell r="F733">
            <v>0</v>
          </cell>
          <cell r="H733">
            <v>0</v>
          </cell>
          <cell r="I733">
            <v>568108000</v>
          </cell>
          <cell r="L733">
            <v>1</v>
          </cell>
          <cell r="M733">
            <v>0.3089303234621556</v>
          </cell>
        </row>
        <row r="734">
          <cell r="C734" t="str">
            <v>Year 1</v>
          </cell>
          <cell r="E734">
            <v>74754000000</v>
          </cell>
          <cell r="F734">
            <v>48912000000</v>
          </cell>
          <cell r="H734">
            <v>0</v>
          </cell>
          <cell r="I734">
            <v>1568000000</v>
          </cell>
          <cell r="L734">
            <v>0.34569387591299461</v>
          </cell>
          <cell r="M734">
            <v>0.10388741739572464</v>
          </cell>
        </row>
        <row r="735">
          <cell r="C735" t="str">
            <v>Year 2</v>
          </cell>
          <cell r="E735">
            <v>78812000000</v>
          </cell>
          <cell r="F735">
            <v>51897000000</v>
          </cell>
          <cell r="H735">
            <v>0</v>
          </cell>
          <cell r="I735">
            <v>1627000000</v>
          </cell>
          <cell r="L735">
            <v>0.34150890727300409</v>
          </cell>
          <cell r="M735">
            <v>0.11630208597675482</v>
          </cell>
        </row>
        <row r="736">
          <cell r="C736" t="str">
            <v>Year 3</v>
          </cell>
          <cell r="E736">
            <v>83176000000</v>
          </cell>
          <cell r="F736">
            <v>54787000000</v>
          </cell>
          <cell r="H736">
            <v>0</v>
          </cell>
          <cell r="I736">
            <v>1640000000</v>
          </cell>
          <cell r="L736">
            <v>0.34131239780705969</v>
          </cell>
          <cell r="M736">
            <v>0.12586563431759162</v>
          </cell>
        </row>
        <row r="737">
          <cell r="C737" t="str">
            <v>Year 4</v>
          </cell>
          <cell r="E737">
            <v>88519000000</v>
          </cell>
          <cell r="F737">
            <v>58254000000</v>
          </cell>
          <cell r="H737">
            <v>0</v>
          </cell>
          <cell r="I737">
            <v>1690000000</v>
          </cell>
          <cell r="L737">
            <v>0.34190399801172633</v>
          </cell>
          <cell r="M737">
            <v>0.13301099199042013</v>
          </cell>
        </row>
        <row r="738">
          <cell r="C738" t="str">
            <v>Year 1</v>
          </cell>
          <cell r="E738">
            <v>12245000000</v>
          </cell>
          <cell r="F738">
            <v>3535000000</v>
          </cell>
          <cell r="H738">
            <v>0</v>
          </cell>
          <cell r="I738">
            <v>2866000000</v>
          </cell>
          <cell r="L738">
            <v>0.71131073907717435</v>
          </cell>
          <cell r="M738">
            <v>0.38530012249897916</v>
          </cell>
        </row>
        <row r="739">
          <cell r="C739" t="str">
            <v>Year 2</v>
          </cell>
          <cell r="E739">
            <v>11905000000</v>
          </cell>
          <cell r="F739">
            <v>3969000000</v>
          </cell>
          <cell r="H739">
            <v>0</v>
          </cell>
          <cell r="I739">
            <v>2687000000</v>
          </cell>
          <cell r="L739">
            <v>0.66661066778664424</v>
          </cell>
          <cell r="M739">
            <v>0.35312893742125157</v>
          </cell>
        </row>
        <row r="740">
          <cell r="C740" t="str">
            <v>Year 3</v>
          </cell>
          <cell r="E740">
            <v>10737000000</v>
          </cell>
          <cell r="F740">
            <v>3753000000</v>
          </cell>
          <cell r="H740">
            <v>0</v>
          </cell>
          <cell r="I740">
            <v>3224000000</v>
          </cell>
          <cell r="L740">
            <v>0.6504610226320201</v>
          </cell>
          <cell r="M740">
            <v>0.26981465958833939</v>
          </cell>
        </row>
        <row r="741">
          <cell r="C741" t="str">
            <v>Year 4</v>
          </cell>
          <cell r="E741">
            <v>6636000000</v>
          </cell>
          <cell r="F741">
            <v>3323000000</v>
          </cell>
          <cell r="H741">
            <v>0</v>
          </cell>
          <cell r="I741">
            <v>3955000000</v>
          </cell>
          <cell r="L741">
            <v>0.49924653405666064</v>
          </cell>
          <cell r="M741">
            <v>-0.20268233875828812</v>
          </cell>
        </row>
        <row r="742">
          <cell r="C742" t="str">
            <v>Year 1</v>
          </cell>
          <cell r="E742">
            <v>22086000000</v>
          </cell>
          <cell r="F742">
            <v>13195000000</v>
          </cell>
          <cell r="H742">
            <v>0</v>
          </cell>
          <cell r="I742">
            <v>7080000000</v>
          </cell>
          <cell r="L742">
            <v>0.40256270940867522</v>
          </cell>
          <cell r="M742">
            <v>8.199764556732772E-2</v>
          </cell>
        </row>
        <row r="743">
          <cell r="C743" t="str">
            <v>Year 2</v>
          </cell>
          <cell r="E743">
            <v>20673000000</v>
          </cell>
          <cell r="F743">
            <v>11048000000</v>
          </cell>
          <cell r="H743">
            <v>0</v>
          </cell>
          <cell r="I743">
            <v>5970000000</v>
          </cell>
          <cell r="L743">
            <v>0.46558312775117305</v>
          </cell>
          <cell r="M743">
            <v>0.17680065786291299</v>
          </cell>
        </row>
        <row r="744">
          <cell r="C744" t="str">
            <v>Year 3</v>
          </cell>
          <cell r="E744">
            <v>18614000000</v>
          </cell>
          <cell r="F744">
            <v>10805000000</v>
          </cell>
          <cell r="H744">
            <v>0</v>
          </cell>
          <cell r="I744">
            <v>5757000000</v>
          </cell>
          <cell r="L744">
            <v>0.41952293972278931</v>
          </cell>
          <cell r="M744">
            <v>0.11023960459868916</v>
          </cell>
        </row>
        <row r="745">
          <cell r="C745" t="str">
            <v>Year 4</v>
          </cell>
          <cell r="E745">
            <v>18377000000</v>
          </cell>
          <cell r="F745">
            <v>10775000000</v>
          </cell>
          <cell r="H745">
            <v>0</v>
          </cell>
          <cell r="I745">
            <v>5274000000</v>
          </cell>
          <cell r="L745">
            <v>0.41366926048865427</v>
          </cell>
          <cell r="M745">
            <v>0.12668008924198726</v>
          </cell>
        </row>
        <row r="746">
          <cell r="C746" t="str">
            <v>Year 1</v>
          </cell>
          <cell r="E746">
            <v>5580506000</v>
          </cell>
          <cell r="F746">
            <v>3440623000</v>
          </cell>
          <cell r="H746">
            <v>0</v>
          </cell>
          <cell r="I746">
            <v>0</v>
          </cell>
          <cell r="L746">
            <v>0.38345680481304023</v>
          </cell>
          <cell r="M746">
            <v>0.18432934217793154</v>
          </cell>
        </row>
        <row r="747">
          <cell r="C747" t="str">
            <v>Year 2</v>
          </cell>
          <cell r="E747">
            <v>5899872000</v>
          </cell>
          <cell r="F747">
            <v>3621417000</v>
          </cell>
          <cell r="H747">
            <v>0</v>
          </cell>
          <cell r="I747">
            <v>0</v>
          </cell>
          <cell r="L747">
            <v>0.38618719185772166</v>
          </cell>
          <cell r="M747">
            <v>0.19554695423900723</v>
          </cell>
        </row>
        <row r="748">
          <cell r="C748" t="str">
            <v>Year 3</v>
          </cell>
          <cell r="E748">
            <v>6228508000</v>
          </cell>
          <cell r="F748">
            <v>3788023000</v>
          </cell>
          <cell r="H748">
            <v>0</v>
          </cell>
          <cell r="I748">
            <v>0</v>
          </cell>
          <cell r="L748">
            <v>0.39182497638278702</v>
          </cell>
          <cell r="M748">
            <v>0.2056645026385131</v>
          </cell>
        </row>
        <row r="749">
          <cell r="C749" t="str">
            <v>Year 4</v>
          </cell>
          <cell r="E749">
            <v>5995402000</v>
          </cell>
          <cell r="F749">
            <v>3619612000</v>
          </cell>
          <cell r="H749">
            <v>0</v>
          </cell>
          <cell r="I749">
            <v>0</v>
          </cell>
          <cell r="L749">
            <v>0.39626867389376064</v>
          </cell>
          <cell r="M749">
            <v>0.19276355447057594</v>
          </cell>
        </row>
        <row r="750">
          <cell r="C750" t="str">
            <v>Year 1</v>
          </cell>
          <cell r="E750">
            <v>2492300000</v>
          </cell>
          <cell r="F750">
            <v>1330900000</v>
          </cell>
          <cell r="H750">
            <v>197600000</v>
          </cell>
          <cell r="I750">
            <v>112600000</v>
          </cell>
          <cell r="L750">
            <v>0.46599526541748582</v>
          </cell>
          <cell r="M750">
            <v>7.627492677446536E-2</v>
          </cell>
        </row>
        <row r="751">
          <cell r="C751" t="str">
            <v>Year 2</v>
          </cell>
          <cell r="E751">
            <v>2530700000</v>
          </cell>
          <cell r="F751">
            <v>1285200000</v>
          </cell>
          <cell r="H751">
            <v>203200000</v>
          </cell>
          <cell r="I751">
            <v>113800000</v>
          </cell>
          <cell r="L751">
            <v>0.49215632038566404</v>
          </cell>
          <cell r="M751">
            <v>0.13316473702928044</v>
          </cell>
        </row>
        <row r="752">
          <cell r="C752" t="str">
            <v>Year 3</v>
          </cell>
          <cell r="E752">
            <v>2705000000</v>
          </cell>
          <cell r="F752">
            <v>1272300000</v>
          </cell>
          <cell r="H752">
            <v>214900000</v>
          </cell>
          <cell r="I752">
            <v>110200000</v>
          </cell>
          <cell r="L752">
            <v>0.52964879852125701</v>
          </cell>
          <cell r="M752">
            <v>0.17878003696857672</v>
          </cell>
        </row>
        <row r="753">
          <cell r="C753" t="str">
            <v>Year 4</v>
          </cell>
          <cell r="E753">
            <v>2832700000</v>
          </cell>
          <cell r="F753">
            <v>1269400000</v>
          </cell>
          <cell r="H753">
            <v>232100000</v>
          </cell>
          <cell r="I753">
            <v>89700000</v>
          </cell>
          <cell r="L753">
            <v>0.55187630176157021</v>
          </cell>
          <cell r="M753">
            <v>0.19737353055388851</v>
          </cell>
        </row>
        <row r="754">
          <cell r="C754" t="str">
            <v>Year 1</v>
          </cell>
          <cell r="E754">
            <v>39055000000</v>
          </cell>
          <cell r="F754">
            <v>28364000000</v>
          </cell>
          <cell r="H754">
            <v>0</v>
          </cell>
          <cell r="I754">
            <v>0</v>
          </cell>
          <cell r="L754">
            <v>0.27374215849443095</v>
          </cell>
          <cell r="M754">
            <v>0.14085264370759185</v>
          </cell>
        </row>
        <row r="755">
          <cell r="C755" t="str">
            <v>Year 2</v>
          </cell>
          <cell r="E755">
            <v>40306000000</v>
          </cell>
          <cell r="F755">
            <v>28957000000</v>
          </cell>
          <cell r="H755">
            <v>0</v>
          </cell>
          <cell r="I755">
            <v>0</v>
          </cell>
          <cell r="L755">
            <v>0.2815709819877934</v>
          </cell>
          <cell r="M755">
            <v>0.14466828759986106</v>
          </cell>
        </row>
        <row r="756">
          <cell r="C756" t="str">
            <v>Year 3</v>
          </cell>
          <cell r="E756">
            <v>38581000000</v>
          </cell>
          <cell r="F756">
            <v>26747000000</v>
          </cell>
          <cell r="H756">
            <v>0</v>
          </cell>
          <cell r="I756">
            <v>0</v>
          </cell>
          <cell r="L756">
            <v>0.30673129260516829</v>
          </cell>
          <cell r="M756">
            <v>0.17697830538347892</v>
          </cell>
        </row>
        <row r="757">
          <cell r="C757" t="str">
            <v>Year 4</v>
          </cell>
          <cell r="E757">
            <v>39302000000</v>
          </cell>
          <cell r="F757">
            <v>27150000000</v>
          </cell>
          <cell r="H757">
            <v>0</v>
          </cell>
          <cell r="I757">
            <v>0</v>
          </cell>
          <cell r="L757">
            <v>0.3091954607907994</v>
          </cell>
          <cell r="M757">
            <v>0.17004223703628313</v>
          </cell>
        </row>
        <row r="758">
          <cell r="C758" t="str">
            <v>Year 1</v>
          </cell>
          <cell r="E758">
            <v>3387614000</v>
          </cell>
          <cell r="F758">
            <v>1852768000</v>
          </cell>
          <cell r="H758">
            <v>15235000</v>
          </cell>
          <cell r="I758">
            <v>455623000</v>
          </cell>
          <cell r="L758">
            <v>0.45307582268818114</v>
          </cell>
          <cell r="M758">
            <v>0.27681371018067585</v>
          </cell>
        </row>
        <row r="759">
          <cell r="C759" t="str">
            <v>Year 2</v>
          </cell>
          <cell r="E759">
            <v>3715968000</v>
          </cell>
          <cell r="F759">
            <v>2006715000</v>
          </cell>
          <cell r="H759">
            <v>15905000</v>
          </cell>
          <cell r="I759">
            <v>523984000</v>
          </cell>
          <cell r="L759">
            <v>0.45997516663222071</v>
          </cell>
          <cell r="M759">
            <v>0.28341847938410664</v>
          </cell>
        </row>
        <row r="760">
          <cell r="C760" t="str">
            <v>Year 3</v>
          </cell>
          <cell r="E760">
            <v>3161702000</v>
          </cell>
          <cell r="F760">
            <v>1703476000</v>
          </cell>
          <cell r="H760">
            <v>16104000</v>
          </cell>
          <cell r="I760">
            <v>608039000</v>
          </cell>
          <cell r="L760">
            <v>0.46121550987411208</v>
          </cell>
          <cell r="M760">
            <v>0.22494371702329949</v>
          </cell>
        </row>
        <row r="761">
          <cell r="C761" t="str">
            <v>Year 4</v>
          </cell>
          <cell r="E761">
            <v>1624232000</v>
          </cell>
          <cell r="F761">
            <v>898805000</v>
          </cell>
          <cell r="H761">
            <v>10269000</v>
          </cell>
          <cell r="I761">
            <v>598587000</v>
          </cell>
          <cell r="L761">
            <v>0.44662769850612472</v>
          </cell>
          <cell r="M761">
            <v>-1.2138659994385039E-2</v>
          </cell>
        </row>
        <row r="762">
          <cell r="C762" t="str">
            <v>Year 1</v>
          </cell>
          <cell r="E762">
            <v>55123000000</v>
          </cell>
          <cell r="F762">
            <v>39486000000</v>
          </cell>
          <cell r="H762">
            <v>2197000000</v>
          </cell>
          <cell r="I762">
            <v>906000000</v>
          </cell>
          <cell r="L762">
            <v>0.28367469114525701</v>
          </cell>
          <cell r="M762">
            <v>6.9245142680913599E-2</v>
          </cell>
        </row>
        <row r="763">
          <cell r="C763" t="str">
            <v>Year 2</v>
          </cell>
          <cell r="E763">
            <v>52107000000</v>
          </cell>
          <cell r="F763">
            <v>37168000000</v>
          </cell>
          <cell r="H763">
            <v>2338000000</v>
          </cell>
          <cell r="I763">
            <v>852000000</v>
          </cell>
          <cell r="L763">
            <v>0.28669852419060782</v>
          </cell>
          <cell r="M763">
            <v>5.1854837161993593E-2</v>
          </cell>
        </row>
        <row r="764">
          <cell r="C764" t="str">
            <v>Year 3</v>
          </cell>
          <cell r="E764">
            <v>50123000000</v>
          </cell>
          <cell r="F764">
            <v>35507000000</v>
          </cell>
          <cell r="H764">
            <v>2298000000</v>
          </cell>
          <cell r="I764">
            <v>755000000</v>
          </cell>
          <cell r="L764">
            <v>0.29160265746264191</v>
          </cell>
          <cell r="M764">
            <v>6.2725694790814593E-2</v>
          </cell>
        </row>
        <row r="765">
          <cell r="C765" t="str">
            <v>Year 1</v>
          </cell>
          <cell r="E765">
            <v>112298000000</v>
          </cell>
          <cell r="F765">
            <v>86380000000</v>
          </cell>
          <cell r="H765">
            <v>3135000000</v>
          </cell>
          <cell r="I765">
            <v>1373000000</v>
          </cell>
          <cell r="L765">
            <v>0.2307966303941299</v>
          </cell>
          <cell r="M765">
            <v>7.2512422304938651E-2</v>
          </cell>
        </row>
        <row r="766">
          <cell r="C766" t="str">
            <v>Year 2</v>
          </cell>
          <cell r="E766">
            <v>56651000000</v>
          </cell>
          <cell r="F766">
            <v>45431000000</v>
          </cell>
          <cell r="H766">
            <v>1298000000</v>
          </cell>
          <cell r="I766">
            <v>129000000</v>
          </cell>
          <cell r="L766">
            <v>0.19805475631498115</v>
          </cell>
          <cell r="M766">
            <v>7.8233393938324125E-2</v>
          </cell>
        </row>
        <row r="767">
          <cell r="C767" t="str">
            <v>Year 3</v>
          </cell>
          <cell r="E767">
            <v>51463000000</v>
          </cell>
          <cell r="F767">
            <v>41524000000</v>
          </cell>
          <cell r="H767">
            <v>1191000000</v>
          </cell>
          <cell r="I767">
            <v>102000000</v>
          </cell>
          <cell r="L767">
            <v>0.19312904416765442</v>
          </cell>
          <cell r="M767">
            <v>7.7395410294774883E-2</v>
          </cell>
        </row>
        <row r="768">
          <cell r="C768" t="str">
            <v>Year 4</v>
          </cell>
          <cell r="E768">
            <v>48238000000</v>
          </cell>
          <cell r="F768">
            <v>39240000000</v>
          </cell>
          <cell r="H768">
            <v>1209000000</v>
          </cell>
          <cell r="I768">
            <v>16000000</v>
          </cell>
          <cell r="L768">
            <v>0.18653343836809155</v>
          </cell>
          <cell r="M768">
            <v>7.7822463617894605E-2</v>
          </cell>
        </row>
        <row r="769">
          <cell r="C769" t="str">
            <v>Year 1</v>
          </cell>
          <cell r="E769">
            <v>2807114000</v>
          </cell>
          <cell r="F769">
            <v>1123773000</v>
          </cell>
          <cell r="H769">
            <v>0</v>
          </cell>
          <cell r="I769">
            <v>92407000</v>
          </cell>
          <cell r="L769">
            <v>0.59966962510250743</v>
          </cell>
          <cell r="M769">
            <v>0.27175205566998706</v>
          </cell>
        </row>
        <row r="770">
          <cell r="C770" t="str">
            <v>Year 2</v>
          </cell>
          <cell r="E770">
            <v>3024295000</v>
          </cell>
          <cell r="F770">
            <v>1179405000</v>
          </cell>
          <cell r="H770">
            <v>0</v>
          </cell>
          <cell r="I770">
            <v>115604000</v>
          </cell>
          <cell r="L770">
            <v>0.61002316242297794</v>
          </cell>
          <cell r="M770">
            <v>0.2970930415187672</v>
          </cell>
        </row>
        <row r="771">
          <cell r="C771" t="str">
            <v>Year 3</v>
          </cell>
          <cell r="E771">
            <v>3078658000</v>
          </cell>
          <cell r="F771">
            <v>1231104000</v>
          </cell>
          <cell r="H771">
            <v>0</v>
          </cell>
          <cell r="I771">
            <v>159804000</v>
          </cell>
          <cell r="L771">
            <v>0.60011667421324488</v>
          </cell>
          <cell r="M771">
            <v>0.28247989870911289</v>
          </cell>
        </row>
        <row r="772">
          <cell r="C772" t="str">
            <v>Year 4</v>
          </cell>
          <cell r="E772">
            <v>3038153000</v>
          </cell>
          <cell r="F772">
            <v>1250320000</v>
          </cell>
          <cell r="H772">
            <v>0</v>
          </cell>
          <cell r="I772">
            <v>173598000</v>
          </cell>
          <cell r="L772">
            <v>0.58846048898788172</v>
          </cell>
          <cell r="M772">
            <v>0.23322953123163975</v>
          </cell>
        </row>
        <row r="773">
          <cell r="C773" t="str">
            <v>Year 1</v>
          </cell>
          <cell r="E773">
            <v>8751654000</v>
          </cell>
          <cell r="F773">
            <v>7338838000</v>
          </cell>
          <cell r="H773">
            <v>0</v>
          </cell>
          <cell r="I773">
            <v>0</v>
          </cell>
          <cell r="L773">
            <v>0.16143417004374261</v>
          </cell>
          <cell r="M773">
            <v>8.9751720074856711E-2</v>
          </cell>
        </row>
        <row r="774">
          <cell r="C774" t="str">
            <v>Year 2</v>
          </cell>
          <cell r="E774">
            <v>9316256000</v>
          </cell>
          <cell r="F774">
            <v>7751273000</v>
          </cell>
          <cell r="H774">
            <v>0</v>
          </cell>
          <cell r="I774">
            <v>0</v>
          </cell>
          <cell r="L774">
            <v>0.1679841129312033</v>
          </cell>
          <cell r="M774">
            <v>9.8111838060267992E-2</v>
          </cell>
        </row>
        <row r="775">
          <cell r="C775" t="str">
            <v>Year 3</v>
          </cell>
          <cell r="E775">
            <v>9263863000</v>
          </cell>
          <cell r="F775">
            <v>7455282000</v>
          </cell>
          <cell r="H775">
            <v>0</v>
          </cell>
          <cell r="I775">
            <v>0</v>
          </cell>
          <cell r="L775">
            <v>0.19522967902267119</v>
          </cell>
          <cell r="M775">
            <v>0.11495960162623303</v>
          </cell>
        </row>
        <row r="776">
          <cell r="C776" t="str">
            <v>Year 4</v>
          </cell>
          <cell r="E776">
            <v>9523224000</v>
          </cell>
          <cell r="F776">
            <v>7365049000</v>
          </cell>
          <cell r="H776">
            <v>0</v>
          </cell>
          <cell r="I776">
            <v>0</v>
          </cell>
          <cell r="L776">
            <v>0.22662230773947978</v>
          </cell>
          <cell r="M776">
            <v>0.13505940845243167</v>
          </cell>
        </row>
        <row r="777">
          <cell r="C777" t="str">
            <v>Year 1</v>
          </cell>
          <cell r="E777">
            <v>5112000000</v>
          </cell>
          <cell r="F777">
            <v>3385000000</v>
          </cell>
          <cell r="H777">
            <v>0</v>
          </cell>
          <cell r="I777">
            <v>0</v>
          </cell>
          <cell r="L777">
            <v>0.33783255086071984</v>
          </cell>
          <cell r="M777">
            <v>0.159037558685446</v>
          </cell>
        </row>
        <row r="778">
          <cell r="C778" t="str">
            <v>Year 2</v>
          </cell>
          <cell r="E778">
            <v>5012000000</v>
          </cell>
          <cell r="F778">
            <v>3310000000</v>
          </cell>
          <cell r="H778">
            <v>0</v>
          </cell>
          <cell r="I778">
            <v>0</v>
          </cell>
          <cell r="L778">
            <v>0.33958499600957703</v>
          </cell>
          <cell r="M778">
            <v>0.17597765363128492</v>
          </cell>
        </row>
        <row r="779">
          <cell r="C779" t="str">
            <v>Year 3</v>
          </cell>
          <cell r="E779">
            <v>5083000000</v>
          </cell>
          <cell r="F779">
            <v>3348000000</v>
          </cell>
          <cell r="H779">
            <v>0</v>
          </cell>
          <cell r="I779">
            <v>0</v>
          </cell>
          <cell r="L779">
            <v>0.34133385795789883</v>
          </cell>
          <cell r="M779">
            <v>0.14932126696832579</v>
          </cell>
        </row>
        <row r="780">
          <cell r="C780" t="str">
            <v>Year 4</v>
          </cell>
          <cell r="E780">
            <v>7467000000</v>
          </cell>
          <cell r="F780">
            <v>5132000000</v>
          </cell>
          <cell r="H780">
            <v>0</v>
          </cell>
          <cell r="I780">
            <v>0</v>
          </cell>
          <cell r="L780">
            <v>0.31270925405115846</v>
          </cell>
          <cell r="M780">
            <v>0.1538770590598634</v>
          </cell>
        </row>
        <row r="781">
          <cell r="C781" t="str">
            <v>Year 1</v>
          </cell>
          <cell r="E781">
            <v>8939967000</v>
          </cell>
          <cell r="F781">
            <v>6432454000</v>
          </cell>
          <cell r="H781">
            <v>0</v>
          </cell>
          <cell r="I781">
            <v>0</v>
          </cell>
          <cell r="L781">
            <v>0.28048347382042904</v>
          </cell>
          <cell r="M781">
            <v>7.0934601883877194E-2</v>
          </cell>
        </row>
        <row r="782">
          <cell r="C782" t="str">
            <v>Year 2</v>
          </cell>
          <cell r="E782">
            <v>9560647000</v>
          </cell>
          <cell r="F782">
            <v>6904633000</v>
          </cell>
          <cell r="H782">
            <v>0</v>
          </cell>
          <cell r="I782">
            <v>0</v>
          </cell>
          <cell r="L782">
            <v>0.27780693084892683</v>
          </cell>
          <cell r="M782">
            <v>7.0816755393228098E-2</v>
          </cell>
        </row>
        <row r="783">
          <cell r="C783" t="str">
            <v>Year 3</v>
          </cell>
          <cell r="E783">
            <v>10371390000</v>
          </cell>
          <cell r="F783">
            <v>7460075000</v>
          </cell>
          <cell r="H783">
            <v>0</v>
          </cell>
          <cell r="I783">
            <v>0</v>
          </cell>
          <cell r="L783">
            <v>0.28070634697952734</v>
          </cell>
          <cell r="M783">
            <v>6.8953341837497198E-2</v>
          </cell>
        </row>
        <row r="784">
          <cell r="C784" t="str">
            <v>Year 4</v>
          </cell>
          <cell r="E784">
            <v>10629719000</v>
          </cell>
          <cell r="F784">
            <v>7617460000</v>
          </cell>
          <cell r="H784">
            <v>0</v>
          </cell>
          <cell r="I784">
            <v>0</v>
          </cell>
          <cell r="L784">
            <v>0.28338086829952891</v>
          </cell>
          <cell r="M784">
            <v>7.2335214129366915E-2</v>
          </cell>
        </row>
        <row r="785">
          <cell r="C785" t="str">
            <v>Year 1</v>
          </cell>
          <cell r="E785">
            <v>5059000000</v>
          </cell>
          <cell r="F785">
            <v>1885000000</v>
          </cell>
          <cell r="H785">
            <v>0</v>
          </cell>
          <cell r="I785">
            <v>722000000</v>
          </cell>
          <cell r="L785">
            <v>0.62739671871911451</v>
          </cell>
          <cell r="M785">
            <v>6.938130065230283E-2</v>
          </cell>
        </row>
        <row r="786">
          <cell r="C786" t="str">
            <v>Year 2</v>
          </cell>
          <cell r="E786">
            <v>5166000000</v>
          </cell>
          <cell r="F786">
            <v>1989000000</v>
          </cell>
          <cell r="H786">
            <v>0</v>
          </cell>
          <cell r="I786">
            <v>697000000</v>
          </cell>
          <cell r="L786">
            <v>0.61498257839721249</v>
          </cell>
          <cell r="M786">
            <v>9.910956252419667E-2</v>
          </cell>
        </row>
        <row r="787">
          <cell r="C787" t="str">
            <v>Year 3</v>
          </cell>
          <cell r="E787">
            <v>5354000000</v>
          </cell>
          <cell r="F787">
            <v>2033000000</v>
          </cell>
          <cell r="H787">
            <v>0</v>
          </cell>
          <cell r="I787">
            <v>701000000</v>
          </cell>
          <cell r="L787">
            <v>0.62028389988793431</v>
          </cell>
          <cell r="M787">
            <v>0.13074336944340681</v>
          </cell>
        </row>
        <row r="788">
          <cell r="C788" t="str">
            <v>Year 4</v>
          </cell>
          <cell r="E788">
            <v>5387000000</v>
          </cell>
          <cell r="F788">
            <v>2012000000</v>
          </cell>
          <cell r="H788">
            <v>0</v>
          </cell>
          <cell r="I788">
            <v>716000000</v>
          </cell>
          <cell r="L788">
            <v>0.62650826062743636</v>
          </cell>
          <cell r="M788">
            <v>0.1202895860404678</v>
          </cell>
        </row>
        <row r="789">
          <cell r="C789" t="str">
            <v>Year 1</v>
          </cell>
          <cell r="E789">
            <v>6644252000</v>
          </cell>
          <cell r="F789">
            <v>3784370000</v>
          </cell>
          <cell r="H789">
            <v>0</v>
          </cell>
          <cell r="I789">
            <v>0</v>
          </cell>
          <cell r="L789">
            <v>0.43042949003138353</v>
          </cell>
          <cell r="M789">
            <v>0.17399791579247748</v>
          </cell>
        </row>
        <row r="790">
          <cell r="C790" t="str">
            <v>Year 2</v>
          </cell>
          <cell r="E790">
            <v>7146079000</v>
          </cell>
          <cell r="F790">
            <v>3865231000</v>
          </cell>
          <cell r="H790">
            <v>0</v>
          </cell>
          <cell r="I790">
            <v>0</v>
          </cell>
          <cell r="L790">
            <v>0.45911163310677083</v>
          </cell>
          <cell r="M790">
            <v>0.18985460418223757</v>
          </cell>
        </row>
        <row r="791">
          <cell r="C791" t="str">
            <v>Year 3</v>
          </cell>
          <cell r="E791">
            <v>7421768000</v>
          </cell>
          <cell r="F791">
            <v>4085602000</v>
          </cell>
          <cell r="H791">
            <v>0</v>
          </cell>
          <cell r="I791">
            <v>0</v>
          </cell>
          <cell r="L791">
            <v>0.44951095210736847</v>
          </cell>
          <cell r="M791">
            <v>0.19373847309697637</v>
          </cell>
        </row>
        <row r="792">
          <cell r="C792" t="str">
            <v>Year 4</v>
          </cell>
          <cell r="E792">
            <v>7386626000</v>
          </cell>
          <cell r="F792">
            <v>4003951000</v>
          </cell>
          <cell r="H792">
            <v>0</v>
          </cell>
          <cell r="I792">
            <v>0</v>
          </cell>
          <cell r="L792">
            <v>0.45794588760822597</v>
          </cell>
          <cell r="M792">
            <v>0.19134135124751139</v>
          </cell>
        </row>
        <row r="793">
          <cell r="C793" t="str">
            <v>Year 1</v>
          </cell>
          <cell r="E793">
            <v>41313000000</v>
          </cell>
          <cell r="F793">
            <v>32564000000</v>
          </cell>
          <cell r="H793">
            <v>0</v>
          </cell>
          <cell r="I793">
            <v>6688000000</v>
          </cell>
          <cell r="L793">
            <v>0.21177353375450825</v>
          </cell>
          <cell r="M793">
            <v>4.9887444630019609E-2</v>
          </cell>
        </row>
        <row r="794">
          <cell r="C794" t="str">
            <v>Year 2</v>
          </cell>
          <cell r="E794">
            <v>48500000000</v>
          </cell>
          <cell r="F794">
            <v>38166000000</v>
          </cell>
          <cell r="H794">
            <v>0</v>
          </cell>
          <cell r="I794">
            <v>7972000000</v>
          </cell>
          <cell r="L794">
            <v>0.2130721649484536</v>
          </cell>
          <cell r="M794">
            <v>4.8701030927835051E-2</v>
          </cell>
        </row>
        <row r="795">
          <cell r="C795" t="str">
            <v>Year 3</v>
          </cell>
          <cell r="E795">
            <v>54289000000</v>
          </cell>
          <cell r="F795">
            <v>44269000000</v>
          </cell>
          <cell r="H795">
            <v>0</v>
          </cell>
          <cell r="I795">
            <v>7673000000</v>
          </cell>
          <cell r="L795">
            <v>0.18456777616091657</v>
          </cell>
          <cell r="M795">
            <v>4.3231593877212697E-2</v>
          </cell>
        </row>
        <row r="796">
          <cell r="C796" t="str">
            <v>Year 4</v>
          </cell>
          <cell r="E796">
            <v>54379000000</v>
          </cell>
          <cell r="F796">
            <v>45007000000</v>
          </cell>
          <cell r="H796">
            <v>0</v>
          </cell>
          <cell r="I796">
            <v>7631000000</v>
          </cell>
          <cell r="L796">
            <v>0.17234594236745804</v>
          </cell>
          <cell r="M796">
            <v>3.2016035601978708E-2</v>
          </cell>
        </row>
        <row r="797">
          <cell r="C797" t="str">
            <v>Year 1</v>
          </cell>
          <cell r="E797">
            <v>102874000000</v>
          </cell>
          <cell r="F797">
            <v>52513000000</v>
          </cell>
          <cell r="H797">
            <v>5816000000</v>
          </cell>
          <cell r="I797">
            <v>0</v>
          </cell>
          <cell r="L797">
            <v>0.48954060306783054</v>
          </cell>
          <cell r="M797">
            <v>0.21537025876314714</v>
          </cell>
        </row>
        <row r="798">
          <cell r="C798" t="str">
            <v>Year 2</v>
          </cell>
          <cell r="E798">
            <v>98367000000</v>
          </cell>
          <cell r="F798">
            <v>49683000000</v>
          </cell>
          <cell r="H798">
            <v>5743000000</v>
          </cell>
          <cell r="I798">
            <v>0</v>
          </cell>
          <cell r="L798">
            <v>0.49492207752599959</v>
          </cell>
          <cell r="M798">
            <v>0.20649201459839173</v>
          </cell>
        </row>
        <row r="799">
          <cell r="C799" t="str">
            <v>Year 3</v>
          </cell>
          <cell r="E799">
            <v>92793000000</v>
          </cell>
          <cell r="F799">
            <v>46386000000</v>
          </cell>
          <cell r="H799">
            <v>5437000000</v>
          </cell>
          <cell r="I799">
            <v>0</v>
          </cell>
          <cell r="L799">
            <v>0.50011315508712939</v>
          </cell>
          <cell r="M799">
            <v>0.1997133404459388</v>
          </cell>
        </row>
        <row r="800">
          <cell r="C800" t="str">
            <v>Year 4</v>
          </cell>
          <cell r="E800">
            <v>81741000000</v>
          </cell>
          <cell r="F800">
            <v>41057000000</v>
          </cell>
          <cell r="H800">
            <v>5247000000</v>
          </cell>
          <cell r="I800">
            <v>0</v>
          </cell>
          <cell r="L800">
            <v>0.4977184032492874</v>
          </cell>
          <cell r="M800">
            <v>0.19193550360284312</v>
          </cell>
        </row>
        <row r="801">
          <cell r="C801" t="str">
            <v>Year 1</v>
          </cell>
          <cell r="E801">
            <v>1293338000</v>
          </cell>
          <cell r="F801">
            <v>594190000</v>
          </cell>
          <cell r="H801">
            <v>82014000</v>
          </cell>
          <cell r="I801">
            <v>0</v>
          </cell>
          <cell r="L801">
            <v>0.54057639998206186</v>
          </cell>
          <cell r="M801">
            <v>0.2030118963488276</v>
          </cell>
        </row>
        <row r="802">
          <cell r="C802" t="str">
            <v>Year 2</v>
          </cell>
          <cell r="E802">
            <v>1377058000</v>
          </cell>
          <cell r="F802">
            <v>620940000</v>
          </cell>
          <cell r="H802">
            <v>88003000</v>
          </cell>
          <cell r="I802">
            <v>0</v>
          </cell>
          <cell r="L802">
            <v>0.54908217373560153</v>
          </cell>
          <cell r="M802">
            <v>0.19371878308684165</v>
          </cell>
        </row>
        <row r="803">
          <cell r="C803" t="str">
            <v>Year 3</v>
          </cell>
          <cell r="E803">
            <v>1485807000</v>
          </cell>
          <cell r="F803">
            <v>669691000</v>
          </cell>
          <cell r="H803">
            <v>98263000</v>
          </cell>
          <cell r="I803">
            <v>0</v>
          </cell>
          <cell r="L803">
            <v>0.5492745693081269</v>
          </cell>
          <cell r="M803">
            <v>0.17516070391376537</v>
          </cell>
        </row>
        <row r="804">
          <cell r="C804" t="str">
            <v>Year 4</v>
          </cell>
          <cell r="E804">
            <v>1601892000</v>
          </cell>
          <cell r="F804">
            <v>711622000</v>
          </cell>
          <cell r="H804">
            <v>99681000</v>
          </cell>
          <cell r="I804">
            <v>0</v>
          </cell>
          <cell r="L804">
            <v>0.55576156195299053</v>
          </cell>
          <cell r="M804">
            <v>0.19235004607052161</v>
          </cell>
        </row>
        <row r="805">
          <cell r="C805" t="str">
            <v>Year 1</v>
          </cell>
          <cell r="E805">
            <v>2821446000</v>
          </cell>
          <cell r="F805">
            <v>1645912000</v>
          </cell>
          <cell r="H805">
            <v>233713000</v>
          </cell>
          <cell r="I805">
            <v>0</v>
          </cell>
          <cell r="L805">
            <v>0.4166423883356265</v>
          </cell>
          <cell r="M805">
            <v>0.17306232336185062</v>
          </cell>
        </row>
        <row r="806">
          <cell r="C806" t="str">
            <v>Year 2</v>
          </cell>
          <cell r="E806">
            <v>2952896000</v>
          </cell>
          <cell r="F806">
            <v>1668691000</v>
          </cell>
          <cell r="H806">
            <v>259838000</v>
          </cell>
          <cell r="I806">
            <v>0</v>
          </cell>
          <cell r="L806">
            <v>0.43489679284336458</v>
          </cell>
          <cell r="M806">
            <v>0.17558694921866533</v>
          </cell>
        </row>
        <row r="807">
          <cell r="C807" t="str">
            <v>Year 3</v>
          </cell>
          <cell r="E807">
            <v>3088533000</v>
          </cell>
          <cell r="F807">
            <v>1726383000</v>
          </cell>
          <cell r="H807">
            <v>253640000</v>
          </cell>
          <cell r="I807">
            <v>0</v>
          </cell>
          <cell r="L807">
            <v>0.44103462711908858</v>
          </cell>
          <cell r="M807">
            <v>0.19220095754197866</v>
          </cell>
        </row>
        <row r="808">
          <cell r="C808" t="str">
            <v>Year 4</v>
          </cell>
          <cell r="E808">
            <v>3023189000</v>
          </cell>
          <cell r="F808">
            <v>1671590000</v>
          </cell>
          <cell r="H808">
            <v>246101000</v>
          </cell>
          <cell r="I808">
            <v>0</v>
          </cell>
          <cell r="L808">
            <v>0.44707724194550857</v>
          </cell>
          <cell r="M808">
            <v>0.19712330257883315</v>
          </cell>
        </row>
        <row r="809">
          <cell r="C809" t="str">
            <v>Year 1</v>
          </cell>
          <cell r="E809">
            <v>1421178000</v>
          </cell>
          <cell r="F809">
            <v>509291000</v>
          </cell>
          <cell r="H809">
            <v>276743000</v>
          </cell>
          <cell r="I809">
            <v>0</v>
          </cell>
          <cell r="L809">
            <v>0.64164165220683123</v>
          </cell>
          <cell r="M809">
            <v>0.16736749372703488</v>
          </cell>
        </row>
        <row r="810">
          <cell r="C810" t="str">
            <v>Year 2</v>
          </cell>
          <cell r="E810">
            <v>1861358000</v>
          </cell>
          <cell r="F810">
            <v>563648000</v>
          </cell>
          <cell r="H810">
            <v>388055000</v>
          </cell>
          <cell r="I810">
            <v>0</v>
          </cell>
          <cell r="L810">
            <v>0.69718452871505643</v>
          </cell>
          <cell r="M810">
            <v>0.23516916144019581</v>
          </cell>
        </row>
        <row r="811">
          <cell r="C811" t="str">
            <v>Year 3</v>
          </cell>
          <cell r="E811">
            <v>2219762000</v>
          </cell>
          <cell r="F811">
            <v>670472000</v>
          </cell>
          <cell r="H811">
            <v>401527000</v>
          </cell>
          <cell r="I811">
            <v>0</v>
          </cell>
          <cell r="L811">
            <v>0.69795320399213967</v>
          </cell>
          <cell r="M811">
            <v>0.28188472457858094</v>
          </cell>
        </row>
        <row r="812">
          <cell r="C812" t="str">
            <v>Year 4</v>
          </cell>
          <cell r="E812">
            <v>2398373000</v>
          </cell>
          <cell r="F812">
            <v>731925000</v>
          </cell>
          <cell r="H812">
            <v>504415000</v>
          </cell>
          <cell r="I812">
            <v>0</v>
          </cell>
          <cell r="L812">
            <v>0.69482436635168932</v>
          </cell>
          <cell r="M812">
            <v>0.24080574622879761</v>
          </cell>
        </row>
        <row r="813">
          <cell r="C813" t="str">
            <v>Year 1</v>
          </cell>
          <cell r="E813">
            <v>52708000000</v>
          </cell>
          <cell r="F813">
            <v>21187000000</v>
          </cell>
          <cell r="H813">
            <v>10611000000</v>
          </cell>
          <cell r="I813">
            <v>291000000</v>
          </cell>
          <cell r="L813">
            <v>0.5980306594824315</v>
          </cell>
          <cell r="M813">
            <v>0.23774379600819609</v>
          </cell>
        </row>
        <row r="814">
          <cell r="C814" t="str">
            <v>Year 2</v>
          </cell>
          <cell r="E814">
            <v>55870000000</v>
          </cell>
          <cell r="F814">
            <v>20261000000</v>
          </cell>
          <cell r="H814">
            <v>11537000000</v>
          </cell>
          <cell r="I814">
            <v>294000000</v>
          </cell>
          <cell r="L814">
            <v>0.6373545731161625</v>
          </cell>
          <cell r="M814">
            <v>0.27997136209056739</v>
          </cell>
        </row>
        <row r="815">
          <cell r="C815" t="str">
            <v>Year 3</v>
          </cell>
          <cell r="E815">
            <v>55355000000</v>
          </cell>
          <cell r="F815">
            <v>20676000000</v>
          </cell>
          <cell r="H815">
            <v>12128000000</v>
          </cell>
          <cell r="I815">
            <v>265000000</v>
          </cell>
          <cell r="L815">
            <v>0.62648360581699936</v>
          </cell>
          <cell r="M815">
            <v>0.2593442326799747</v>
          </cell>
        </row>
        <row r="816">
          <cell r="C816" t="str">
            <v>Year 4</v>
          </cell>
          <cell r="E816">
            <v>59387000000</v>
          </cell>
          <cell r="F816">
            <v>23196000000</v>
          </cell>
          <cell r="H816">
            <v>12740000000</v>
          </cell>
          <cell r="I816">
            <v>294000000</v>
          </cell>
          <cell r="L816">
            <v>0.60940946671830543</v>
          </cell>
          <cell r="M816">
            <v>0.24853924259518076</v>
          </cell>
        </row>
        <row r="817">
          <cell r="C817" t="str">
            <v>Year 1</v>
          </cell>
          <cell r="E817">
            <v>3946000000</v>
          </cell>
          <cell r="F817">
            <v>527000000</v>
          </cell>
          <cell r="H817">
            <v>647000000</v>
          </cell>
          <cell r="I817">
            <v>30000000</v>
          </cell>
          <cell r="L817">
            <v>0.86644703497212361</v>
          </cell>
          <cell r="M817">
            <v>0.30613279270146987</v>
          </cell>
        </row>
        <row r="818">
          <cell r="C818" t="str">
            <v>Year 2</v>
          </cell>
          <cell r="E818">
            <v>4243000000</v>
          </cell>
          <cell r="F818">
            <v>603000000</v>
          </cell>
          <cell r="H818">
            <v>714000000</v>
          </cell>
          <cell r="I818">
            <v>25000000</v>
          </cell>
          <cell r="L818">
            <v>0.8578835729436719</v>
          </cell>
          <cell r="M818">
            <v>0.30638699033702571</v>
          </cell>
        </row>
        <row r="819">
          <cell r="C819" t="str">
            <v>Year 3</v>
          </cell>
          <cell r="E819">
            <v>4192000000</v>
          </cell>
          <cell r="F819">
            <v>695000000</v>
          </cell>
          <cell r="H819">
            <v>798000000</v>
          </cell>
          <cell r="I819">
            <v>42000000</v>
          </cell>
          <cell r="L819">
            <v>0.83420801526717558</v>
          </cell>
          <cell r="M819">
            <v>0.21135496183206107</v>
          </cell>
        </row>
        <row r="820">
          <cell r="C820" t="str">
            <v>Year 4</v>
          </cell>
          <cell r="E820">
            <v>4694000000</v>
          </cell>
          <cell r="F820">
            <v>730000000</v>
          </cell>
          <cell r="H820">
            <v>881000000</v>
          </cell>
          <cell r="I820">
            <v>34000000</v>
          </cell>
          <cell r="L820">
            <v>0.84448231785257777</v>
          </cell>
          <cell r="M820">
            <v>0.26459309757136773</v>
          </cell>
        </row>
        <row r="821">
          <cell r="C821" t="str">
            <v>Year 1</v>
          </cell>
          <cell r="E821">
            <v>21852000000</v>
          </cell>
          <cell r="F821">
            <v>15287000000</v>
          </cell>
          <cell r="H821">
            <v>0</v>
          </cell>
          <cell r="I821">
            <v>1473000000</v>
          </cell>
          <cell r="L821">
            <v>0.30043016657514188</v>
          </cell>
          <cell r="M821">
            <v>8.1868936481786558E-2</v>
          </cell>
        </row>
        <row r="822">
          <cell r="C822" t="str">
            <v>Year 2</v>
          </cell>
          <cell r="E822">
            <v>23483000000</v>
          </cell>
          <cell r="F822">
            <v>16282000000</v>
          </cell>
          <cell r="H822">
            <v>0</v>
          </cell>
          <cell r="I822">
            <v>1531000000</v>
          </cell>
          <cell r="L822">
            <v>0.30664736192138997</v>
          </cell>
          <cell r="M822">
            <v>8.9979985521441042E-2</v>
          </cell>
        </row>
        <row r="823">
          <cell r="C823" t="str">
            <v>Year 3</v>
          </cell>
          <cell r="E823">
            <v>23617000000</v>
          </cell>
          <cell r="F823">
            <v>16254000000</v>
          </cell>
          <cell r="H823">
            <v>0</v>
          </cell>
          <cell r="I823">
            <v>1406000000</v>
          </cell>
          <cell r="L823">
            <v>0.31176694753779055</v>
          </cell>
          <cell r="M823">
            <v>0.10428928314349832</v>
          </cell>
        </row>
        <row r="824">
          <cell r="C824" t="str">
            <v>Year 4</v>
          </cell>
          <cell r="E824">
            <v>22365000000</v>
          </cell>
          <cell r="F824">
            <v>15468000000</v>
          </cell>
          <cell r="H824">
            <v>0</v>
          </cell>
          <cell r="I824">
            <v>1294000000</v>
          </cell>
          <cell r="L824">
            <v>0.30838363514419853</v>
          </cell>
          <cell r="M824">
            <v>0.10659512631343618</v>
          </cell>
        </row>
        <row r="825">
          <cell r="C825" t="str">
            <v>Year 1</v>
          </cell>
          <cell r="E825">
            <v>6956200000</v>
          </cell>
          <cell r="F825">
            <v>0</v>
          </cell>
          <cell r="H825">
            <v>0</v>
          </cell>
          <cell r="I825">
            <v>0</v>
          </cell>
          <cell r="L825">
            <v>1</v>
          </cell>
          <cell r="M825">
            <v>9.7337626865242513E-2</v>
          </cell>
        </row>
        <row r="826">
          <cell r="C826" t="str">
            <v>Year 2</v>
          </cell>
          <cell r="E826">
            <v>7122300000</v>
          </cell>
          <cell r="F826">
            <v>0</v>
          </cell>
          <cell r="H826">
            <v>0</v>
          </cell>
          <cell r="I826">
            <v>0</v>
          </cell>
          <cell r="L826">
            <v>1</v>
          </cell>
          <cell r="M826">
            <v>9.2512250256237452E-2</v>
          </cell>
        </row>
        <row r="827">
          <cell r="C827" t="str">
            <v>Year 3</v>
          </cell>
          <cell r="E827">
            <v>7537100000</v>
          </cell>
          <cell r="F827">
            <v>0</v>
          </cell>
          <cell r="H827">
            <v>0</v>
          </cell>
          <cell r="I827">
            <v>0</v>
          </cell>
          <cell r="L827">
            <v>1</v>
          </cell>
          <cell r="M827">
            <v>0.10462910137851428</v>
          </cell>
        </row>
        <row r="828">
          <cell r="C828" t="str">
            <v>Year 4</v>
          </cell>
          <cell r="E828">
            <v>7613800000</v>
          </cell>
          <cell r="F828">
            <v>0</v>
          </cell>
          <cell r="H828">
            <v>0</v>
          </cell>
          <cell r="I828">
            <v>0</v>
          </cell>
          <cell r="L828">
            <v>1</v>
          </cell>
          <cell r="M828">
            <v>0.11441067535264914</v>
          </cell>
        </row>
        <row r="829">
          <cell r="C829" t="str">
            <v>Year 1</v>
          </cell>
          <cell r="E829">
            <v>3003955000</v>
          </cell>
          <cell r="F829">
            <v>1277113000</v>
          </cell>
          <cell r="H829">
            <v>0</v>
          </cell>
          <cell r="I829">
            <v>316344000</v>
          </cell>
          <cell r="L829">
            <v>0.57485614797824869</v>
          </cell>
          <cell r="M829">
            <v>0.18646317937519039</v>
          </cell>
        </row>
        <row r="830">
          <cell r="C830" t="str">
            <v>Year 2</v>
          </cell>
          <cell r="E830">
            <v>3024623000</v>
          </cell>
          <cell r="F830">
            <v>1288878000</v>
          </cell>
          <cell r="H830">
            <v>0</v>
          </cell>
          <cell r="I830">
            <v>322037000</v>
          </cell>
          <cell r="L830">
            <v>0.57387152051677182</v>
          </cell>
          <cell r="M830">
            <v>0.16189687111418513</v>
          </cell>
        </row>
        <row r="831">
          <cell r="C831" t="str">
            <v>Year 3</v>
          </cell>
          <cell r="E831">
            <v>3117693000</v>
          </cell>
          <cell r="F831">
            <v>1344636000</v>
          </cell>
          <cell r="H831">
            <v>0</v>
          </cell>
          <cell r="I831">
            <v>353143000</v>
          </cell>
          <cell r="L831">
            <v>0.56870801583093655</v>
          </cell>
          <cell r="M831">
            <v>0.1765221912484648</v>
          </cell>
        </row>
        <row r="832">
          <cell r="C832" t="str">
            <v>Year 4</v>
          </cell>
          <cell r="E832">
            <v>3007976000</v>
          </cell>
          <cell r="F832">
            <v>1290025000</v>
          </cell>
          <cell r="H832">
            <v>0</v>
          </cell>
          <cell r="I832">
            <v>345464000</v>
          </cell>
          <cell r="L832">
            <v>0.57113188403098958</v>
          </cell>
          <cell r="M832">
            <v>0.17537606683032045</v>
          </cell>
        </row>
        <row r="833">
          <cell r="C833" t="str">
            <v>Year 1</v>
          </cell>
          <cell r="E833">
            <v>2265100000</v>
          </cell>
          <cell r="F833">
            <v>670900000</v>
          </cell>
          <cell r="H833">
            <v>167700000</v>
          </cell>
          <cell r="I833">
            <v>0</v>
          </cell>
          <cell r="L833">
            <v>0.7038099863140701</v>
          </cell>
          <cell r="M833">
            <v>0.37636307447794798</v>
          </cell>
        </row>
        <row r="834">
          <cell r="C834" t="str">
            <v>Year 2</v>
          </cell>
          <cell r="E834">
            <v>2131700000</v>
          </cell>
          <cell r="F834">
            <v>717900000</v>
          </cell>
          <cell r="H834">
            <v>178000000</v>
          </cell>
          <cell r="I834">
            <v>0</v>
          </cell>
          <cell r="L834">
            <v>0.66322653281418587</v>
          </cell>
          <cell r="M834">
            <v>0.25557067129521038</v>
          </cell>
        </row>
        <row r="835">
          <cell r="C835" t="str">
            <v>Year 3</v>
          </cell>
          <cell r="E835">
            <v>2384400000</v>
          </cell>
          <cell r="F835">
            <v>806500000</v>
          </cell>
          <cell r="H835">
            <v>197400000</v>
          </cell>
          <cell r="I835">
            <v>0</v>
          </cell>
          <cell r="L835">
            <v>0.66175977185036072</v>
          </cell>
          <cell r="M835">
            <v>0.31035061231337024</v>
          </cell>
        </row>
        <row r="836">
          <cell r="C836" t="str">
            <v>Year 4</v>
          </cell>
          <cell r="E836">
            <v>2704400000</v>
          </cell>
          <cell r="F836">
            <v>814300000</v>
          </cell>
          <cell r="H836">
            <v>239600000</v>
          </cell>
          <cell r="I836">
            <v>0</v>
          </cell>
          <cell r="L836">
            <v>0.69889809199822506</v>
          </cell>
          <cell r="M836">
            <v>0.34950451116698711</v>
          </cell>
        </row>
        <row r="837">
          <cell r="C837" t="str">
            <v>Year 1</v>
          </cell>
          <cell r="E837">
            <v>14135000000</v>
          </cell>
          <cell r="F837">
            <v>8554000000</v>
          </cell>
          <cell r="H837">
            <v>0</v>
          </cell>
          <cell r="I837">
            <v>250000000</v>
          </cell>
          <cell r="L837">
            <v>0.39483551467987266</v>
          </cell>
          <cell r="M837">
            <v>0.17799787760877256</v>
          </cell>
        </row>
        <row r="838">
          <cell r="C838" t="str">
            <v>Year 2</v>
          </cell>
          <cell r="E838">
            <v>14484000000</v>
          </cell>
          <cell r="F838">
            <v>8673000000</v>
          </cell>
          <cell r="H838">
            <v>0</v>
          </cell>
          <cell r="I838">
            <v>245000000</v>
          </cell>
          <cell r="L838">
            <v>0.40120132560066279</v>
          </cell>
          <cell r="M838">
            <v>0.19939243302954984</v>
          </cell>
        </row>
        <row r="839">
          <cell r="C839" t="str">
            <v>Year 3</v>
          </cell>
          <cell r="E839">
            <v>13405000000</v>
          </cell>
          <cell r="F839">
            <v>7888000000</v>
          </cell>
          <cell r="H839">
            <v>0</v>
          </cell>
          <cell r="I839">
            <v>233000000</v>
          </cell>
          <cell r="L839">
            <v>0.41156284968295409</v>
          </cell>
          <cell r="M839">
            <v>0.21387541961954495</v>
          </cell>
        </row>
        <row r="840">
          <cell r="C840" t="str">
            <v>Year 4</v>
          </cell>
          <cell r="E840">
            <v>13599000000</v>
          </cell>
          <cell r="F840">
            <v>7896000000</v>
          </cell>
          <cell r="H840">
            <v>0</v>
          </cell>
          <cell r="I840">
            <v>224000000</v>
          </cell>
          <cell r="L840">
            <v>0.41936907125523937</v>
          </cell>
          <cell r="M840">
            <v>0.22531068460916243</v>
          </cell>
        </row>
        <row r="841">
          <cell r="C841" t="str">
            <v>Year 1</v>
          </cell>
          <cell r="E841">
            <v>4050400000</v>
          </cell>
          <cell r="F841">
            <v>0</v>
          </cell>
          <cell r="H841">
            <v>0</v>
          </cell>
          <cell r="I841">
            <v>0</v>
          </cell>
          <cell r="L841">
            <v>1</v>
          </cell>
          <cell r="M841">
            <v>0.20802883665810784</v>
          </cell>
        </row>
        <row r="842">
          <cell r="C842" t="str">
            <v>Year 2</v>
          </cell>
          <cell r="E842">
            <v>4644600000</v>
          </cell>
          <cell r="F842">
            <v>0</v>
          </cell>
          <cell r="H842">
            <v>0</v>
          </cell>
          <cell r="I842">
            <v>0</v>
          </cell>
          <cell r="L842">
            <v>1</v>
          </cell>
          <cell r="M842">
            <v>0.24118330964991602</v>
          </cell>
        </row>
        <row r="843">
          <cell r="C843" t="str">
            <v>Year 3</v>
          </cell>
          <cell r="E843">
            <v>5147100000</v>
          </cell>
          <cell r="F843">
            <v>0</v>
          </cell>
          <cell r="H843">
            <v>0</v>
          </cell>
          <cell r="I843">
            <v>0</v>
          </cell>
          <cell r="L843">
            <v>1</v>
          </cell>
          <cell r="M843">
            <v>0.24808144391987721</v>
          </cell>
        </row>
        <row r="844">
          <cell r="C844" t="str">
            <v>Year 4</v>
          </cell>
          <cell r="E844">
            <v>5122900000</v>
          </cell>
          <cell r="F844">
            <v>0</v>
          </cell>
          <cell r="H844">
            <v>0</v>
          </cell>
          <cell r="I844">
            <v>0</v>
          </cell>
          <cell r="L844">
            <v>1</v>
          </cell>
          <cell r="M844">
            <v>0.26516231041011928</v>
          </cell>
        </row>
        <row r="845">
          <cell r="C845" t="str">
            <v>Year 1</v>
          </cell>
          <cell r="E845">
            <v>5054980000</v>
          </cell>
          <cell r="F845">
            <v>3230857000</v>
          </cell>
          <cell r="H845">
            <v>0</v>
          </cell>
          <cell r="I845">
            <v>229166000</v>
          </cell>
          <cell r="L845">
            <v>0.36085662059988366</v>
          </cell>
          <cell r="M845">
            <v>0.10488666621826397</v>
          </cell>
        </row>
        <row r="846">
          <cell r="C846" t="str">
            <v>Year 2</v>
          </cell>
          <cell r="E846">
            <v>5584571000</v>
          </cell>
          <cell r="F846">
            <v>3570801000</v>
          </cell>
          <cell r="H846">
            <v>0</v>
          </cell>
          <cell r="I846">
            <v>253380000</v>
          </cell>
          <cell r="L846">
            <v>0.36059529013061165</v>
          </cell>
          <cell r="M846">
            <v>0.10326809346680345</v>
          </cell>
        </row>
        <row r="847">
          <cell r="C847" t="str">
            <v>Year 3</v>
          </cell>
          <cell r="E847">
            <v>6165441000</v>
          </cell>
          <cell r="F847">
            <v>3898403000</v>
          </cell>
          <cell r="H847">
            <v>0</v>
          </cell>
          <cell r="I847">
            <v>294496000</v>
          </cell>
          <cell r="L847">
            <v>0.36770086681552872</v>
          </cell>
          <cell r="M847">
            <v>0.10243257538268552</v>
          </cell>
        </row>
        <row r="848">
          <cell r="C848" t="str">
            <v>Year 4</v>
          </cell>
          <cell r="E848">
            <v>6187646000</v>
          </cell>
          <cell r="F848">
            <v>3665578000</v>
          </cell>
          <cell r="H848">
            <v>0</v>
          </cell>
          <cell r="I848">
            <v>339613000</v>
          </cell>
          <cell r="L848">
            <v>0.40759733184477587</v>
          </cell>
          <cell r="M848">
            <v>0.11566498794533495</v>
          </cell>
        </row>
        <row r="849">
          <cell r="C849" t="str">
            <v>Year 1</v>
          </cell>
          <cell r="E849">
            <v>11818376000</v>
          </cell>
          <cell r="F849">
            <v>9976057000</v>
          </cell>
          <cell r="H849">
            <v>0</v>
          </cell>
          <cell r="I849">
            <v>0</v>
          </cell>
          <cell r="L849">
            <v>0.1558859694428405</v>
          </cell>
          <cell r="M849">
            <v>5.6604985321164258E-2</v>
          </cell>
        </row>
        <row r="850">
          <cell r="C850" t="str">
            <v>Year 2</v>
          </cell>
          <cell r="E850">
            <v>12695157000</v>
          </cell>
          <cell r="F850">
            <v>10621373000</v>
          </cell>
          <cell r="H850">
            <v>0</v>
          </cell>
          <cell r="I850">
            <v>0</v>
          </cell>
          <cell r="L850">
            <v>0.16335237130190672</v>
          </cell>
          <cell r="M850">
            <v>4.1596019647492349E-2</v>
          </cell>
        </row>
        <row r="851">
          <cell r="C851" t="str">
            <v>Year 3</v>
          </cell>
          <cell r="E851">
            <v>12114832000</v>
          </cell>
          <cell r="F851">
            <v>10146494000</v>
          </cell>
          <cell r="H851">
            <v>0</v>
          </cell>
          <cell r="I851">
            <v>0</v>
          </cell>
          <cell r="L851">
            <v>0.1624734045011933</v>
          </cell>
          <cell r="M851">
            <v>3.6775334565101687E-2</v>
          </cell>
        </row>
        <row r="852">
          <cell r="C852" t="str">
            <v>Year 4</v>
          </cell>
          <cell r="E852">
            <v>10964157000</v>
          </cell>
          <cell r="F852">
            <v>9196326000</v>
          </cell>
          <cell r="H852">
            <v>0</v>
          </cell>
          <cell r="I852">
            <v>0</v>
          </cell>
          <cell r="L852">
            <v>0.16123729348275473</v>
          </cell>
          <cell r="M852">
            <v>3.0882264819812412E-2</v>
          </cell>
        </row>
        <row r="853">
          <cell r="C853" t="str">
            <v>Year 1</v>
          </cell>
          <cell r="E853">
            <v>4365400000</v>
          </cell>
          <cell r="F853">
            <v>1656600000</v>
          </cell>
          <cell r="H853">
            <v>1101600000</v>
          </cell>
          <cell r="I853">
            <v>0</v>
          </cell>
          <cell r="L853">
            <v>0.62051587483392123</v>
          </cell>
          <cell r="M853">
            <v>8.1298391899940439E-2</v>
          </cell>
        </row>
        <row r="854">
          <cell r="C854" t="str">
            <v>Year 2</v>
          </cell>
          <cell r="E854">
            <v>4669100000</v>
          </cell>
          <cell r="F854">
            <v>1727700000</v>
          </cell>
          <cell r="H854">
            <v>1043200000</v>
          </cell>
          <cell r="I854">
            <v>0</v>
          </cell>
          <cell r="L854">
            <v>0.62997151485296954</v>
          </cell>
          <cell r="M854">
            <v>0.12957529288299671</v>
          </cell>
        </row>
        <row r="855">
          <cell r="C855" t="str">
            <v>Year 3</v>
          </cell>
          <cell r="E855">
            <v>4627100000</v>
          </cell>
          <cell r="F855">
            <v>1768900000</v>
          </cell>
          <cell r="H855">
            <v>1006200000</v>
          </cell>
          <cell r="I855">
            <v>0</v>
          </cell>
          <cell r="L855">
            <v>0.61770871604244559</v>
          </cell>
          <cell r="M855">
            <v>0.12908733331892547</v>
          </cell>
        </row>
        <row r="856">
          <cell r="C856" t="str">
            <v>Year 4</v>
          </cell>
          <cell r="E856">
            <v>4857800000</v>
          </cell>
          <cell r="F856">
            <v>1779200000</v>
          </cell>
          <cell r="H856">
            <v>994500000</v>
          </cell>
          <cell r="I856">
            <v>0</v>
          </cell>
          <cell r="L856">
            <v>0.6337436699740624</v>
          </cell>
          <cell r="M856">
            <v>0.18761579315739635</v>
          </cell>
        </row>
        <row r="857">
          <cell r="C857" t="str">
            <v>Year 1</v>
          </cell>
          <cell r="E857">
            <v>93646000000</v>
          </cell>
          <cell r="F857">
            <v>0</v>
          </cell>
          <cell r="H857">
            <v>0</v>
          </cell>
          <cell r="I857">
            <v>3385000000</v>
          </cell>
          <cell r="L857">
            <v>1</v>
          </cell>
          <cell r="M857">
            <v>0.27264378617346174</v>
          </cell>
        </row>
        <row r="858">
          <cell r="C858" t="str">
            <v>Year 2</v>
          </cell>
          <cell r="E858">
            <v>97142000000</v>
          </cell>
          <cell r="F858">
            <v>0</v>
          </cell>
          <cell r="H858">
            <v>0</v>
          </cell>
          <cell r="I858">
            <v>225000000</v>
          </cell>
          <cell r="L858">
            <v>1</v>
          </cell>
          <cell r="M858">
            <v>0.27228181425130221</v>
          </cell>
        </row>
        <row r="859">
          <cell r="C859" t="str">
            <v>Year 3</v>
          </cell>
          <cell r="E859">
            <v>91973000000</v>
          </cell>
          <cell r="F859">
            <v>0</v>
          </cell>
          <cell r="H859">
            <v>0</v>
          </cell>
          <cell r="I859">
            <v>3139000000</v>
          </cell>
          <cell r="L859">
            <v>1</v>
          </cell>
          <cell r="M859">
            <v>0.29965315907929502</v>
          </cell>
        </row>
        <row r="860">
          <cell r="C860" t="str">
            <v>Year 4</v>
          </cell>
          <cell r="E860">
            <v>89716000000</v>
          </cell>
          <cell r="F860">
            <v>0</v>
          </cell>
          <cell r="H860">
            <v>0</v>
          </cell>
          <cell r="I860">
            <v>3827000000</v>
          </cell>
          <cell r="L860">
            <v>1</v>
          </cell>
          <cell r="M860">
            <v>0.29955637790360695</v>
          </cell>
        </row>
        <row r="861">
          <cell r="C861" t="str">
            <v>Year 1</v>
          </cell>
          <cell r="E861">
            <v>12134000000</v>
          </cell>
          <cell r="F861">
            <v>7432000000</v>
          </cell>
          <cell r="H861">
            <v>0</v>
          </cell>
          <cell r="I861">
            <v>0</v>
          </cell>
          <cell r="L861">
            <v>0.38750618097906708</v>
          </cell>
          <cell r="M861">
            <v>0.11084555793637713</v>
          </cell>
        </row>
        <row r="862">
          <cell r="C862" t="str">
            <v>Year 2</v>
          </cell>
          <cell r="E862">
            <v>12540000000</v>
          </cell>
          <cell r="F862">
            <v>7737000000</v>
          </cell>
          <cell r="H862">
            <v>0</v>
          </cell>
          <cell r="I862">
            <v>0</v>
          </cell>
          <cell r="L862">
            <v>0.3830143540669857</v>
          </cell>
          <cell r="M862">
            <v>0.1076555023923445</v>
          </cell>
        </row>
        <row r="863">
          <cell r="C863" t="str">
            <v>Year 3</v>
          </cell>
          <cell r="E863">
            <v>13506000000</v>
          </cell>
          <cell r="F863">
            <v>8406000000</v>
          </cell>
          <cell r="H863">
            <v>0</v>
          </cell>
          <cell r="I863">
            <v>0</v>
          </cell>
          <cell r="L863">
            <v>0.3776099511328298</v>
          </cell>
          <cell r="M863">
            <v>9.7956463793869394E-2</v>
          </cell>
        </row>
        <row r="864">
          <cell r="C864" t="str">
            <v>Year 4</v>
          </cell>
          <cell r="E864">
            <v>14437000000</v>
          </cell>
          <cell r="F864">
            <v>9168000000</v>
          </cell>
          <cell r="H864">
            <v>0</v>
          </cell>
          <cell r="I864">
            <v>0</v>
          </cell>
          <cell r="L864">
            <v>0.36496502043360812</v>
          </cell>
          <cell r="M864">
            <v>7.6262381381173375E-2</v>
          </cell>
        </row>
        <row r="865">
          <cell r="C865" t="str">
            <v>Year 1</v>
          </cell>
          <cell r="E865">
            <v>14197000000</v>
          </cell>
          <cell r="F865">
            <v>8763000000</v>
          </cell>
          <cell r="H865">
            <v>0</v>
          </cell>
          <cell r="I865">
            <v>0</v>
          </cell>
          <cell r="L865">
            <v>0.38275692047615695</v>
          </cell>
          <cell r="M865">
            <v>0.11002324434739734</v>
          </cell>
        </row>
        <row r="866">
          <cell r="C866" t="str">
            <v>Year 2</v>
          </cell>
          <cell r="E866">
            <v>14792000000</v>
          </cell>
          <cell r="F866">
            <v>8689000000</v>
          </cell>
          <cell r="H866">
            <v>0</v>
          </cell>
          <cell r="I866">
            <v>0</v>
          </cell>
          <cell r="L866">
            <v>0.41258788534342883</v>
          </cell>
          <cell r="M866">
            <v>0.19179286100594917</v>
          </cell>
        </row>
        <row r="867">
          <cell r="C867" t="str">
            <v>Year 3</v>
          </cell>
          <cell r="E867">
            <v>14580000000</v>
          </cell>
          <cell r="F867">
            <v>9517000000</v>
          </cell>
          <cell r="H867">
            <v>0</v>
          </cell>
          <cell r="I867">
            <v>0</v>
          </cell>
          <cell r="L867">
            <v>0.34725651577503425</v>
          </cell>
          <cell r="M867">
            <v>7.0233196159122088E-2</v>
          </cell>
        </row>
        <row r="868">
          <cell r="C868" t="str">
            <v>Year 4</v>
          </cell>
          <cell r="E868">
            <v>13525000000</v>
          </cell>
          <cell r="F868">
            <v>8844000000</v>
          </cell>
          <cell r="H868">
            <v>0</v>
          </cell>
          <cell r="I868">
            <v>0</v>
          </cell>
          <cell r="L868">
            <v>0.34609981515711641</v>
          </cell>
          <cell r="M868">
            <v>8.0665434380776335E-2</v>
          </cell>
        </row>
        <row r="869">
          <cell r="C869" t="str">
            <v>Year 1</v>
          </cell>
          <cell r="E869">
            <v>1287577000</v>
          </cell>
          <cell r="F869">
            <v>1073447000</v>
          </cell>
          <cell r="H869">
            <v>0</v>
          </cell>
          <cell r="I869">
            <v>12784000</v>
          </cell>
          <cell r="L869">
            <v>0.16630461712192746</v>
          </cell>
          <cell r="M869">
            <v>2.1172326004580695E-2</v>
          </cell>
        </row>
        <row r="870">
          <cell r="C870" t="str">
            <v>Year 2</v>
          </cell>
          <cell r="E870">
            <v>1463767000</v>
          </cell>
          <cell r="F870">
            <v>1200308000</v>
          </cell>
          <cell r="H870">
            <v>0</v>
          </cell>
          <cell r="I870">
            <v>13279000</v>
          </cell>
          <cell r="L870">
            <v>0.17998697880195413</v>
          </cell>
          <cell r="M870">
            <v>3.8044989400635484E-2</v>
          </cell>
        </row>
        <row r="871">
          <cell r="C871" t="str">
            <v>Year 3</v>
          </cell>
          <cell r="E871">
            <v>1627413000</v>
          </cell>
          <cell r="F871">
            <v>1354969000</v>
          </cell>
          <cell r="H871">
            <v>0</v>
          </cell>
          <cell r="I871">
            <v>13338000</v>
          </cell>
          <cell r="L871">
            <v>0.16740925628589665</v>
          </cell>
          <cell r="M871">
            <v>3.1698775909987202E-2</v>
          </cell>
        </row>
        <row r="872">
          <cell r="C872" t="str">
            <v>Year 4</v>
          </cell>
          <cell r="E872">
            <v>1822114000</v>
          </cell>
          <cell r="F872">
            <v>1524907000</v>
          </cell>
          <cell r="H872">
            <v>0</v>
          </cell>
          <cell r="I872">
            <v>13794000</v>
          </cell>
          <cell r="L872">
            <v>0.16311108964642174</v>
          </cell>
          <cell r="M872">
            <v>3.2558336086545625E-2</v>
          </cell>
        </row>
        <row r="873">
          <cell r="C873" t="str">
            <v>Year 1</v>
          </cell>
          <cell r="E873">
            <v>793373000</v>
          </cell>
          <cell r="F873">
            <v>206974000</v>
          </cell>
          <cell r="H873">
            <v>0</v>
          </cell>
          <cell r="I873">
            <v>214827000</v>
          </cell>
          <cell r="L873">
            <v>0.7391214472889801</v>
          </cell>
          <cell r="M873">
            <v>0.31264991372280126</v>
          </cell>
        </row>
        <row r="874">
          <cell r="C874" t="str">
            <v>Year 2</v>
          </cell>
          <cell r="E874">
            <v>861527000</v>
          </cell>
          <cell r="F874">
            <v>221498000</v>
          </cell>
          <cell r="H874">
            <v>0</v>
          </cell>
          <cell r="I874">
            <v>224713000</v>
          </cell>
          <cell r="L874">
            <v>0.74290068680377974</v>
          </cell>
          <cell r="M874">
            <v>0.33411140916071114</v>
          </cell>
        </row>
        <row r="875">
          <cell r="C875" t="str">
            <v>Year 3</v>
          </cell>
          <cell r="E875">
            <v>993897000</v>
          </cell>
          <cell r="F875">
            <v>258617000</v>
          </cell>
          <cell r="H875">
            <v>0</v>
          </cell>
          <cell r="I875">
            <v>258074000</v>
          </cell>
          <cell r="L875">
            <v>0.73979496869393913</v>
          </cell>
          <cell r="M875">
            <v>0.35718489944129017</v>
          </cell>
        </row>
        <row r="876">
          <cell r="C876" t="str">
            <v>Year 4</v>
          </cell>
          <cell r="E876">
            <v>1166769000</v>
          </cell>
          <cell r="F876">
            <v>304477000</v>
          </cell>
          <cell r="H876">
            <v>0</v>
          </cell>
          <cell r="I876">
            <v>344527000</v>
          </cell>
          <cell r="L876">
            <v>0.73904260397730825</v>
          </cell>
          <cell r="M876">
            <v>0.33856744565548108</v>
          </cell>
        </row>
        <row r="877">
          <cell r="C877" t="str">
            <v>Year 1</v>
          </cell>
          <cell r="E877">
            <v>2842781000</v>
          </cell>
          <cell r="F877">
            <v>1237452000</v>
          </cell>
          <cell r="H877">
            <v>487832000</v>
          </cell>
          <cell r="I877">
            <v>0</v>
          </cell>
          <cell r="L877">
            <v>0.56470371794380214</v>
          </cell>
          <cell r="M877">
            <v>0.25667999047411671</v>
          </cell>
        </row>
        <row r="878">
          <cell r="C878" t="str">
            <v>Year 2</v>
          </cell>
          <cell r="E878">
            <v>2929408000</v>
          </cell>
          <cell r="F878">
            <v>1232962000</v>
          </cell>
          <cell r="H878">
            <v>539469000</v>
          </cell>
          <cell r="I878">
            <v>0</v>
          </cell>
          <cell r="L878">
            <v>0.5791088165253867</v>
          </cell>
          <cell r="M878">
            <v>0.26355837083806694</v>
          </cell>
        </row>
        <row r="879">
          <cell r="C879" t="str">
            <v>Year 3</v>
          </cell>
          <cell r="E879">
            <v>2814049000</v>
          </cell>
          <cell r="F879">
            <v>1215229000</v>
          </cell>
          <cell r="H879">
            <v>530616000</v>
          </cell>
          <cell r="I879">
            <v>0</v>
          </cell>
          <cell r="L879">
            <v>0.56815641802967898</v>
          </cell>
          <cell r="M879">
            <v>0.2350136760234097</v>
          </cell>
        </row>
        <row r="880">
          <cell r="C880" t="str">
            <v>Year 4</v>
          </cell>
          <cell r="E880">
            <v>2984493000</v>
          </cell>
          <cell r="F880">
            <v>1163391000</v>
          </cell>
          <cell r="H880">
            <v>481258000</v>
          </cell>
          <cell r="I880">
            <v>0</v>
          </cell>
          <cell r="L880">
            <v>0.61018806209295851</v>
          </cell>
          <cell r="M880">
            <v>0.32181177841596548</v>
          </cell>
        </row>
        <row r="881">
          <cell r="C881" t="str">
            <v>Year 1</v>
          </cell>
          <cell r="E881">
            <v>19561000000</v>
          </cell>
          <cell r="F881">
            <v>12952000000</v>
          </cell>
          <cell r="H881">
            <v>0</v>
          </cell>
          <cell r="I881">
            <v>0</v>
          </cell>
          <cell r="L881">
            <v>0.33786616226164301</v>
          </cell>
          <cell r="M881">
            <v>0.14840754562650171</v>
          </cell>
        </row>
        <row r="882">
          <cell r="C882" t="str">
            <v>Year 2</v>
          </cell>
          <cell r="E882">
            <v>19724000000</v>
          </cell>
          <cell r="F882">
            <v>13041000000</v>
          </cell>
          <cell r="H882">
            <v>0</v>
          </cell>
          <cell r="I882">
            <v>0</v>
          </cell>
          <cell r="L882">
            <v>0.33882579598458729</v>
          </cell>
          <cell r="M882">
            <v>0.12781383086595011</v>
          </cell>
        </row>
        <row r="883">
          <cell r="C883" t="str">
            <v>Year 3</v>
          </cell>
          <cell r="E883">
            <v>18591000000</v>
          </cell>
          <cell r="F883">
            <v>11967000000</v>
          </cell>
          <cell r="H883">
            <v>0</v>
          </cell>
          <cell r="I883">
            <v>0</v>
          </cell>
          <cell r="L883">
            <v>0.35630143617879617</v>
          </cell>
          <cell r="M883">
            <v>8.676241191974611E-2</v>
          </cell>
        </row>
        <row r="884">
          <cell r="C884" t="str">
            <v>Year 4</v>
          </cell>
          <cell r="E884">
            <v>18202000000</v>
          </cell>
          <cell r="F884">
            <v>11551000000</v>
          </cell>
          <cell r="H884">
            <v>0</v>
          </cell>
          <cell r="I884">
            <v>0</v>
          </cell>
          <cell r="L884">
            <v>0.36539940665860893</v>
          </cell>
          <cell r="M884">
            <v>0.18223272167893639</v>
          </cell>
        </row>
        <row r="885">
          <cell r="C885" t="str">
            <v>Year 1</v>
          </cell>
          <cell r="E885">
            <v>14070000000</v>
          </cell>
          <cell r="F885">
            <v>7365000000</v>
          </cell>
          <cell r="H885">
            <v>0</v>
          </cell>
          <cell r="I885">
            <v>1806000000</v>
          </cell>
          <cell r="L885">
            <v>0.47654584221748397</v>
          </cell>
          <cell r="M885">
            <v>0.27661691542288558</v>
          </cell>
        </row>
        <row r="886">
          <cell r="C886" t="str">
            <v>Year 2</v>
          </cell>
          <cell r="E886">
            <v>16226000000</v>
          </cell>
          <cell r="F886">
            <v>8435000000</v>
          </cell>
          <cell r="H886">
            <v>0</v>
          </cell>
          <cell r="I886">
            <v>2040000000</v>
          </cell>
          <cell r="L886">
            <v>0.4801553062985332</v>
          </cell>
          <cell r="M886">
            <v>0.29101442129914951</v>
          </cell>
        </row>
        <row r="887">
          <cell r="C887" t="str">
            <v>Year 3</v>
          </cell>
          <cell r="E887">
            <v>14403000000</v>
          </cell>
          <cell r="F887">
            <v>6452000000</v>
          </cell>
          <cell r="H887">
            <v>0</v>
          </cell>
          <cell r="I887">
            <v>2309000000</v>
          </cell>
          <cell r="L887">
            <v>0.55203776990904674</v>
          </cell>
          <cell r="M887">
            <v>0.31354578907172115</v>
          </cell>
        </row>
        <row r="888">
          <cell r="C888" t="str">
            <v>Year 4</v>
          </cell>
          <cell r="E888">
            <v>13058000000</v>
          </cell>
          <cell r="F888">
            <v>5801000000</v>
          </cell>
          <cell r="H888">
            <v>0</v>
          </cell>
          <cell r="I888">
            <v>2209000000</v>
          </cell>
          <cell r="L888">
            <v>0.5557512635931996</v>
          </cell>
          <cell r="M888">
            <v>0.30318578649104</v>
          </cell>
        </row>
        <row r="889">
          <cell r="C889" t="str">
            <v>Year 1</v>
          </cell>
          <cell r="E889">
            <v>10962818000</v>
          </cell>
          <cell r="F889">
            <v>9498456000</v>
          </cell>
          <cell r="H889">
            <v>0</v>
          </cell>
          <cell r="I889">
            <v>0</v>
          </cell>
          <cell r="L889">
            <v>0.13357532707375053</v>
          </cell>
          <cell r="M889">
            <v>6.6825427549741315E-2</v>
          </cell>
        </row>
        <row r="890">
          <cell r="C890" t="str">
            <v>Year 2</v>
          </cell>
          <cell r="E890">
            <v>12574299000</v>
          </cell>
          <cell r="F890">
            <v>10925598000</v>
          </cell>
          <cell r="H890">
            <v>0</v>
          </cell>
          <cell r="I890">
            <v>0</v>
          </cell>
          <cell r="L890">
            <v>0.13111673263058243</v>
          </cell>
          <cell r="M890">
            <v>6.5980059802936128E-2</v>
          </cell>
        </row>
        <row r="891">
          <cell r="C891" t="str">
            <v>Year 3</v>
          </cell>
          <cell r="E891">
            <v>14268716000</v>
          </cell>
          <cell r="F891">
            <v>12381189000</v>
          </cell>
          <cell r="H891">
            <v>0</v>
          </cell>
          <cell r="I891">
            <v>0</v>
          </cell>
          <cell r="L891">
            <v>0.13228429243388118</v>
          </cell>
          <cell r="M891">
            <v>6.9879868658118918E-2</v>
          </cell>
        </row>
        <row r="892">
          <cell r="C892" t="str">
            <v>Year 4</v>
          </cell>
          <cell r="E892">
            <v>15149675000</v>
          </cell>
          <cell r="F892">
            <v>13130915000</v>
          </cell>
          <cell r="H892">
            <v>0</v>
          </cell>
          <cell r="I892">
            <v>0</v>
          </cell>
          <cell r="L892">
            <v>0.13325434374004719</v>
          </cell>
          <cell r="M892">
            <v>6.9893314543051255E-2</v>
          </cell>
        </row>
        <row r="893">
          <cell r="C893" t="str">
            <v>Year 1</v>
          </cell>
          <cell r="E893">
            <v>48017000000</v>
          </cell>
          <cell r="F893">
            <v>19053000000</v>
          </cell>
          <cell r="H893">
            <v>0</v>
          </cell>
          <cell r="I893">
            <v>0</v>
          </cell>
          <cell r="L893">
            <v>0.60320303225940819</v>
          </cell>
          <cell r="M893">
            <v>0.22448299560572296</v>
          </cell>
        </row>
        <row r="894">
          <cell r="C894" t="str">
            <v>Year 2</v>
          </cell>
          <cell r="E894">
            <v>46854000000</v>
          </cell>
          <cell r="F894">
            <v>18421000000</v>
          </cell>
          <cell r="H894">
            <v>0</v>
          </cell>
          <cell r="I894">
            <v>0</v>
          </cell>
          <cell r="L894">
            <v>0.60684253212105688</v>
          </cell>
          <cell r="M894">
            <v>0.21829512955137234</v>
          </cell>
        </row>
        <row r="895">
          <cell r="C895" t="str">
            <v>Year 3</v>
          </cell>
          <cell r="E895">
            <v>45998000000</v>
          </cell>
          <cell r="F895">
            <v>17889000000</v>
          </cell>
          <cell r="H895">
            <v>0</v>
          </cell>
          <cell r="I895">
            <v>0</v>
          </cell>
          <cell r="L895">
            <v>0.61109178659941743</v>
          </cell>
          <cell r="M895">
            <v>0.21105265446323754</v>
          </cell>
        </row>
        <row r="896">
          <cell r="C896" t="str">
            <v>Year 4</v>
          </cell>
          <cell r="E896">
            <v>44294000000</v>
          </cell>
          <cell r="F896">
            <v>17482000000</v>
          </cell>
          <cell r="H896">
            <v>0</v>
          </cell>
          <cell r="I896">
            <v>0</v>
          </cell>
          <cell r="L896">
            <v>0.60531900483135415</v>
          </cell>
          <cell r="M896">
            <v>0.19704700410890866</v>
          </cell>
        </row>
        <row r="897">
          <cell r="C897" t="str">
            <v>Year 1</v>
          </cell>
          <cell r="E897">
            <v>2181732000</v>
          </cell>
          <cell r="F897">
            <v>875166000</v>
          </cell>
          <cell r="H897">
            <v>0</v>
          </cell>
          <cell r="I897">
            <v>54291000</v>
          </cell>
          <cell r="L897">
            <v>0.59886640522300638</v>
          </cell>
          <cell r="M897">
            <v>0.28910012778838096</v>
          </cell>
        </row>
        <row r="898">
          <cell r="C898" t="str">
            <v>Year 2</v>
          </cell>
          <cell r="E898">
            <v>3310800000</v>
          </cell>
          <cell r="F898">
            <v>1294700000</v>
          </cell>
          <cell r="H898">
            <v>0</v>
          </cell>
          <cell r="I898">
            <v>79700000</v>
          </cell>
          <cell r="L898">
            <v>0.60894647819258185</v>
          </cell>
          <cell r="M898">
            <v>0.30491119971003988</v>
          </cell>
        </row>
        <row r="899">
          <cell r="C899" t="str">
            <v>Year 3</v>
          </cell>
          <cell r="E899">
            <v>4371500000</v>
          </cell>
          <cell r="F899">
            <v>1723800000</v>
          </cell>
          <cell r="H899">
            <v>0</v>
          </cell>
          <cell r="I899">
            <v>138400000</v>
          </cell>
          <cell r="L899">
            <v>0.60567310991650469</v>
          </cell>
          <cell r="M899">
            <v>0.28772732471691637</v>
          </cell>
        </row>
        <row r="900">
          <cell r="C900" t="str">
            <v>Year 4</v>
          </cell>
          <cell r="E900">
            <v>4712100000</v>
          </cell>
          <cell r="F900">
            <v>1914900000</v>
          </cell>
          <cell r="H900">
            <v>0</v>
          </cell>
          <cell r="I900">
            <v>183200000</v>
          </cell>
          <cell r="L900">
            <v>0.59362067867829627</v>
          </cell>
          <cell r="M900">
            <v>0.25169245134865559</v>
          </cell>
        </row>
        <row r="901">
          <cell r="C901" t="str">
            <v>Year 1</v>
          </cell>
          <cell r="E901">
            <v>96619000000</v>
          </cell>
          <cell r="F901">
            <v>76726000000</v>
          </cell>
          <cell r="H901">
            <v>0</v>
          </cell>
          <cell r="I901">
            <v>1652000000</v>
          </cell>
          <cell r="L901">
            <v>0.20589118082364755</v>
          </cell>
          <cell r="M901">
            <v>2.8607209762055084E-2</v>
          </cell>
        </row>
        <row r="902">
          <cell r="C902" t="str">
            <v>Year 2</v>
          </cell>
          <cell r="E902">
            <v>98375000000</v>
          </cell>
          <cell r="F902">
            <v>78138000000</v>
          </cell>
          <cell r="H902">
            <v>0</v>
          </cell>
          <cell r="I902">
            <v>1703000000</v>
          </cell>
          <cell r="L902">
            <v>0.20571283354510805</v>
          </cell>
          <cell r="M902">
            <v>2.770012706480305E-2</v>
          </cell>
        </row>
        <row r="903">
          <cell r="C903" t="str">
            <v>Year 3</v>
          </cell>
          <cell r="E903">
            <v>108465000000</v>
          </cell>
          <cell r="F903">
            <v>85512000000</v>
          </cell>
          <cell r="H903">
            <v>0</v>
          </cell>
          <cell r="I903">
            <v>1948000000</v>
          </cell>
          <cell r="L903">
            <v>0.21161665053242984</v>
          </cell>
          <cell r="M903">
            <v>2.8921772000184393E-2</v>
          </cell>
        </row>
        <row r="904">
          <cell r="C904" t="str">
            <v>Year 4</v>
          </cell>
          <cell r="E904">
            <v>109830000000</v>
          </cell>
          <cell r="F904">
            <v>85496000000</v>
          </cell>
          <cell r="H904">
            <v>0</v>
          </cell>
          <cell r="I904">
            <v>2089000000</v>
          </cell>
          <cell r="L904">
            <v>0.22156059364472369</v>
          </cell>
          <cell r="M904">
            <v>3.2559409997268508E-2</v>
          </cell>
        </row>
        <row r="905">
          <cell r="C905" t="str">
            <v>Year 1</v>
          </cell>
          <cell r="E905">
            <v>19279000000</v>
          </cell>
          <cell r="F905">
            <v>12289000000</v>
          </cell>
          <cell r="H905">
            <v>0</v>
          </cell>
          <cell r="I905">
            <v>833000000</v>
          </cell>
          <cell r="L905">
            <v>0.36257067275273613</v>
          </cell>
          <cell r="M905">
            <v>9.8034130400954406E-2</v>
          </cell>
        </row>
        <row r="906">
          <cell r="C906" t="str">
            <v>Year 2</v>
          </cell>
          <cell r="E906">
            <v>19031000000</v>
          </cell>
          <cell r="F906">
            <v>12087000000</v>
          </cell>
          <cell r="H906">
            <v>0</v>
          </cell>
          <cell r="I906">
            <v>889000000</v>
          </cell>
          <cell r="L906">
            <v>0.36487835636592925</v>
          </cell>
          <cell r="M906">
            <v>9.1534864168987443E-2</v>
          </cell>
        </row>
        <row r="907">
          <cell r="C907" t="str">
            <v>Year 3</v>
          </cell>
          <cell r="E907">
            <v>19023000000</v>
          </cell>
          <cell r="F907">
            <v>12098000000</v>
          </cell>
          <cell r="H907">
            <v>0</v>
          </cell>
          <cell r="I907">
            <v>886000000</v>
          </cell>
          <cell r="L907">
            <v>0.36403301266887456</v>
          </cell>
          <cell r="M907">
            <v>8.8787257530357988E-2</v>
          </cell>
        </row>
        <row r="908">
          <cell r="C908" t="str">
            <v>Year 4</v>
          </cell>
          <cell r="E908">
            <v>19204000000</v>
          </cell>
          <cell r="F908">
            <v>12265000000</v>
          </cell>
          <cell r="H908">
            <v>0</v>
          </cell>
          <cell r="I908">
            <v>934000000</v>
          </cell>
          <cell r="L908">
            <v>0.36133097271401793</v>
          </cell>
          <cell r="M908">
            <v>8.0868569048114972E-2</v>
          </cell>
        </row>
        <row r="909">
          <cell r="C909" t="str">
            <v>Year 1</v>
          </cell>
          <cell r="E909">
            <v>2369300000</v>
          </cell>
          <cell r="F909">
            <v>805300000</v>
          </cell>
          <cell r="H909">
            <v>0</v>
          </cell>
          <cell r="I909">
            <v>223300000</v>
          </cell>
          <cell r="L909">
            <v>0.66011058118431598</v>
          </cell>
          <cell r="M909">
            <v>0.31173764402988224</v>
          </cell>
        </row>
        <row r="910">
          <cell r="C910" t="str">
            <v>Year 2</v>
          </cell>
          <cell r="E910">
            <v>2577100000</v>
          </cell>
          <cell r="F910">
            <v>877900000</v>
          </cell>
          <cell r="H910">
            <v>0</v>
          </cell>
          <cell r="I910">
            <v>258100000</v>
          </cell>
          <cell r="L910">
            <v>0.65934577626013735</v>
          </cell>
          <cell r="M910">
            <v>0.31395754918319041</v>
          </cell>
        </row>
        <row r="911">
          <cell r="C911" t="str">
            <v>Year 3</v>
          </cell>
          <cell r="E911">
            <v>2418800000</v>
          </cell>
          <cell r="F911">
            <v>759200000</v>
          </cell>
          <cell r="H911">
            <v>0</v>
          </cell>
          <cell r="I911">
            <v>284600000</v>
          </cell>
          <cell r="L911">
            <v>0.68612535141392428</v>
          </cell>
          <cell r="M911">
            <v>0.3323135439060691</v>
          </cell>
        </row>
        <row r="912">
          <cell r="C912" t="str">
            <v>Year 4</v>
          </cell>
          <cell r="E912">
            <v>2334200000</v>
          </cell>
          <cell r="F912">
            <v>691100000</v>
          </cell>
          <cell r="H912">
            <v>0</v>
          </cell>
          <cell r="I912">
            <v>305000000</v>
          </cell>
          <cell r="L912">
            <v>0.70392425670465264</v>
          </cell>
          <cell r="M912">
            <v>0.35065547082512211</v>
          </cell>
        </row>
        <row r="913">
          <cell r="C913" t="str">
            <v>Year 1</v>
          </cell>
          <cell r="E913">
            <v>10459000000</v>
          </cell>
          <cell r="F913">
            <v>6073000000</v>
          </cell>
          <cell r="H913">
            <v>0</v>
          </cell>
          <cell r="I913">
            <v>0</v>
          </cell>
          <cell r="L913">
            <v>0.41935175446983464</v>
          </cell>
          <cell r="M913">
            <v>0.15928865092265035</v>
          </cell>
        </row>
        <row r="914">
          <cell r="C914" t="str">
            <v>Year 2</v>
          </cell>
          <cell r="E914">
            <v>10773000000</v>
          </cell>
          <cell r="F914">
            <v>6344000000</v>
          </cell>
          <cell r="H914">
            <v>0</v>
          </cell>
          <cell r="I914">
            <v>0</v>
          </cell>
          <cell r="L914">
            <v>0.41112039357653396</v>
          </cell>
          <cell r="M914">
            <v>0.1617933723196881</v>
          </cell>
        </row>
        <row r="915">
          <cell r="C915" t="str">
            <v>Year 3</v>
          </cell>
          <cell r="E915">
            <v>11454000000</v>
          </cell>
          <cell r="F915">
            <v>6646000000</v>
          </cell>
          <cell r="H915">
            <v>0</v>
          </cell>
          <cell r="I915">
            <v>0</v>
          </cell>
          <cell r="L915">
            <v>0.4197660206041558</v>
          </cell>
          <cell r="M915">
            <v>0.17050811943425878</v>
          </cell>
        </row>
        <row r="916">
          <cell r="C916" t="str">
            <v>Year 4</v>
          </cell>
          <cell r="E916">
            <v>12154000000</v>
          </cell>
          <cell r="F916">
            <v>6950000000</v>
          </cell>
          <cell r="H916">
            <v>0</v>
          </cell>
          <cell r="I916">
            <v>0</v>
          </cell>
          <cell r="L916">
            <v>0.42817179529373051</v>
          </cell>
          <cell r="M916">
            <v>0.18035214744117162</v>
          </cell>
        </row>
        <row r="917">
          <cell r="C917" t="str">
            <v>Year 1</v>
          </cell>
          <cell r="E917">
            <v>3414500000</v>
          </cell>
          <cell r="F917">
            <v>2718900000</v>
          </cell>
          <cell r="H917">
            <v>0</v>
          </cell>
          <cell r="I917">
            <v>25100000</v>
          </cell>
          <cell r="L917">
            <v>0.20371943183482211</v>
          </cell>
          <cell r="M917">
            <v>9.5006589544589251E-2</v>
          </cell>
        </row>
        <row r="918">
          <cell r="C918" t="str">
            <v>Year 2</v>
          </cell>
          <cell r="E918">
            <v>3477200000</v>
          </cell>
          <cell r="F918">
            <v>2767300000</v>
          </cell>
          <cell r="H918">
            <v>0</v>
          </cell>
          <cell r="I918">
            <v>25400000</v>
          </cell>
          <cell r="L918">
            <v>0.20415851834809617</v>
          </cell>
          <cell r="M918">
            <v>9.7089612331761194E-2</v>
          </cell>
        </row>
        <row r="919">
          <cell r="C919" t="str">
            <v>Year 3</v>
          </cell>
          <cell r="E919">
            <v>3782300000</v>
          </cell>
          <cell r="F919">
            <v>2991900000</v>
          </cell>
          <cell r="H919">
            <v>0</v>
          </cell>
          <cell r="I919">
            <v>19700000</v>
          </cell>
          <cell r="L919">
            <v>0.20897337598815535</v>
          </cell>
          <cell r="M919">
            <v>8.7645083679242786E-2</v>
          </cell>
        </row>
        <row r="920">
          <cell r="C920" t="str">
            <v>Year 4</v>
          </cell>
          <cell r="E920">
            <v>3917200000</v>
          </cell>
          <cell r="F920">
            <v>2994000000</v>
          </cell>
          <cell r="H920">
            <v>0</v>
          </cell>
          <cell r="I920">
            <v>20800000</v>
          </cell>
          <cell r="L920">
            <v>0.23567854590013271</v>
          </cell>
          <cell r="M920">
            <v>0.12524252016746656</v>
          </cell>
        </row>
        <row r="921">
          <cell r="C921" t="str">
            <v>Year 1</v>
          </cell>
          <cell r="E921">
            <v>5935095000</v>
          </cell>
          <cell r="F921">
            <v>4920664000</v>
          </cell>
          <cell r="H921">
            <v>0</v>
          </cell>
          <cell r="I921">
            <v>0</v>
          </cell>
          <cell r="L921">
            <v>0.17092076874927864</v>
          </cell>
          <cell r="M921">
            <v>0.11555602732559463</v>
          </cell>
        </row>
        <row r="922">
          <cell r="C922" t="str">
            <v>Year 2</v>
          </cell>
          <cell r="E922">
            <v>7779812000</v>
          </cell>
          <cell r="F922">
            <v>6336272000</v>
          </cell>
          <cell r="H922">
            <v>0</v>
          </cell>
          <cell r="I922">
            <v>0</v>
          </cell>
          <cell r="L922">
            <v>0.18554947086124962</v>
          </cell>
          <cell r="M922">
            <v>0.11851674564886658</v>
          </cell>
        </row>
        <row r="923">
          <cell r="C923" t="str">
            <v>Year 3</v>
          </cell>
          <cell r="E923">
            <v>9474008000</v>
          </cell>
          <cell r="F923">
            <v>7757571000</v>
          </cell>
          <cell r="H923">
            <v>0</v>
          </cell>
          <cell r="I923">
            <v>0</v>
          </cell>
          <cell r="L923">
            <v>0.18117326901138353</v>
          </cell>
          <cell r="M923">
            <v>0.1146311043858101</v>
          </cell>
        </row>
        <row r="924">
          <cell r="C924" t="str">
            <v>Year 4</v>
          </cell>
          <cell r="E924">
            <v>10949999000</v>
          </cell>
          <cell r="F924">
            <v>8923519000</v>
          </cell>
          <cell r="H924">
            <v>0</v>
          </cell>
          <cell r="I924">
            <v>0</v>
          </cell>
          <cell r="L924">
            <v>0.1850666835677337</v>
          </cell>
          <cell r="M924">
            <v>0.11528430276568975</v>
          </cell>
        </row>
        <row r="925">
          <cell r="C925" t="str">
            <v>Year 1</v>
          </cell>
          <cell r="E925">
            <v>5671400000</v>
          </cell>
          <cell r="F925">
            <v>3421700000</v>
          </cell>
          <cell r="H925">
            <v>0</v>
          </cell>
          <cell r="I925">
            <v>86300000</v>
          </cell>
          <cell r="L925">
            <v>0.39667454244101985</v>
          </cell>
          <cell r="M925">
            <v>0.18492788376767641</v>
          </cell>
        </row>
        <row r="926">
          <cell r="C926" t="str">
            <v>Year 2</v>
          </cell>
          <cell r="E926">
            <v>5808300000</v>
          </cell>
          <cell r="F926">
            <v>3585100000</v>
          </cell>
          <cell r="H926">
            <v>0</v>
          </cell>
          <cell r="I926">
            <v>81700000</v>
          </cell>
          <cell r="L926">
            <v>0.3827625983506362</v>
          </cell>
          <cell r="M926">
            <v>0.17435394177298005</v>
          </cell>
        </row>
        <row r="927">
          <cell r="C927" t="str">
            <v>Year 3</v>
          </cell>
          <cell r="E927">
            <v>6011600000</v>
          </cell>
          <cell r="F927">
            <v>3808500000</v>
          </cell>
          <cell r="H927">
            <v>0</v>
          </cell>
          <cell r="I927">
            <v>76700000</v>
          </cell>
          <cell r="L927">
            <v>0.36647481535697646</v>
          </cell>
          <cell r="M927">
            <v>0.15440149045179319</v>
          </cell>
        </row>
        <row r="928">
          <cell r="C928" t="str">
            <v>Year 4</v>
          </cell>
          <cell r="E928">
            <v>8680100000</v>
          </cell>
          <cell r="F928">
            <v>5776800000</v>
          </cell>
          <cell r="H928">
            <v>0</v>
          </cell>
          <cell r="I928">
            <v>164500000</v>
          </cell>
          <cell r="L928">
            <v>0.33447771339039878</v>
          </cell>
          <cell r="M928">
            <v>0.12866211218764761</v>
          </cell>
        </row>
        <row r="929">
          <cell r="C929" t="str">
            <v>Year 1</v>
          </cell>
          <cell r="E929">
            <v>4122930000</v>
          </cell>
          <cell r="F929">
            <v>2398790000</v>
          </cell>
          <cell r="H929">
            <v>0</v>
          </cell>
          <cell r="I929">
            <v>64093000</v>
          </cell>
          <cell r="L929">
            <v>0.41818318525902698</v>
          </cell>
          <cell r="M929">
            <v>0.10689097316714084</v>
          </cell>
        </row>
        <row r="930">
          <cell r="C930" t="str">
            <v>Year 2</v>
          </cell>
          <cell r="E930">
            <v>5062528000</v>
          </cell>
          <cell r="F930">
            <v>2987126000</v>
          </cell>
          <cell r="H930">
            <v>0</v>
          </cell>
          <cell r="I930">
            <v>80969000</v>
          </cell>
          <cell r="L930">
            <v>0.40995368321913483</v>
          </cell>
          <cell r="M930">
            <v>0.10673580472048748</v>
          </cell>
        </row>
        <row r="931">
          <cell r="C931" t="str">
            <v>Year 3</v>
          </cell>
          <cell r="E931">
            <v>6740064000</v>
          </cell>
          <cell r="F931">
            <v>4088151000</v>
          </cell>
          <cell r="H931">
            <v>0</v>
          </cell>
          <cell r="I931">
            <v>120719000</v>
          </cell>
          <cell r="L931">
            <v>0.39345516600435837</v>
          </cell>
          <cell r="M931">
            <v>9.8615384067569686E-2</v>
          </cell>
        </row>
        <row r="932">
          <cell r="C932" t="str">
            <v>Year 4</v>
          </cell>
          <cell r="E932">
            <v>7192633000</v>
          </cell>
          <cell r="F932">
            <v>4359104000</v>
          </cell>
          <cell r="H932">
            <v>0</v>
          </cell>
          <cell r="I932">
            <v>122120000</v>
          </cell>
          <cell r="L932">
            <v>0.39394878064819938</v>
          </cell>
          <cell r="M932">
            <v>0.10067773512147776</v>
          </cell>
        </row>
        <row r="933">
          <cell r="C933" t="str">
            <v>Year 1</v>
          </cell>
          <cell r="E933">
            <v>13107000000</v>
          </cell>
          <cell r="F933">
            <v>11799000000</v>
          </cell>
          <cell r="H933">
            <v>0</v>
          </cell>
          <cell r="I933">
            <v>0</v>
          </cell>
          <cell r="L933">
            <v>9.9794003204394577E-2</v>
          </cell>
          <cell r="M933">
            <v>9.9794003204394605E-2</v>
          </cell>
        </row>
        <row r="934">
          <cell r="C934" t="str">
            <v>Year 2</v>
          </cell>
          <cell r="E934">
            <v>11420000000</v>
          </cell>
          <cell r="F934">
            <v>10303000000</v>
          </cell>
          <cell r="H934">
            <v>0</v>
          </cell>
          <cell r="I934">
            <v>0</v>
          </cell>
          <cell r="L934">
            <v>9.7810858143607682E-2</v>
          </cell>
          <cell r="M934">
            <v>9.781085814360771E-2</v>
          </cell>
        </row>
        <row r="935">
          <cell r="C935" t="str">
            <v>Year 3</v>
          </cell>
          <cell r="E935">
            <v>10986000000</v>
          </cell>
          <cell r="F935">
            <v>9974000000</v>
          </cell>
          <cell r="H935">
            <v>0</v>
          </cell>
          <cell r="I935">
            <v>0</v>
          </cell>
          <cell r="L935">
            <v>9.2117240123793964E-2</v>
          </cell>
          <cell r="M935">
            <v>9.2117240123793923E-2</v>
          </cell>
        </row>
        <row r="936">
          <cell r="C936" t="str">
            <v>Year 4</v>
          </cell>
          <cell r="E936">
            <v>10466000000</v>
          </cell>
          <cell r="F936">
            <v>9576000000</v>
          </cell>
          <cell r="H936">
            <v>0</v>
          </cell>
          <cell r="I936">
            <v>0</v>
          </cell>
          <cell r="L936">
            <v>8.503726351996943E-2</v>
          </cell>
          <cell r="M936">
            <v>8.503726351996943E-2</v>
          </cell>
        </row>
        <row r="937">
          <cell r="C937" t="str">
            <v>Year 1</v>
          </cell>
          <cell r="E937">
            <v>1282236000</v>
          </cell>
          <cell r="F937">
            <v>322516000</v>
          </cell>
          <cell r="H937">
            <v>235184000</v>
          </cell>
          <cell r="I937">
            <v>0</v>
          </cell>
          <cell r="L937">
            <v>0.74847375990067344</v>
          </cell>
          <cell r="M937">
            <v>0.4469957168571152</v>
          </cell>
        </row>
        <row r="938">
          <cell r="C938" t="str">
            <v>Year 2</v>
          </cell>
          <cell r="E938">
            <v>1388386000</v>
          </cell>
          <cell r="F938">
            <v>338580000</v>
          </cell>
          <cell r="H938">
            <v>250434000</v>
          </cell>
          <cell r="I938">
            <v>0</v>
          </cell>
          <cell r="L938">
            <v>0.75613410103530287</v>
          </cell>
          <cell r="M938">
            <v>0.46077243648380206</v>
          </cell>
        </row>
        <row r="939">
          <cell r="C939" t="str">
            <v>Year 3</v>
          </cell>
          <cell r="E939">
            <v>1475139000</v>
          </cell>
          <cell r="F939">
            <v>355727000</v>
          </cell>
          <cell r="H939">
            <v>266761000</v>
          </cell>
          <cell r="I939">
            <v>0</v>
          </cell>
          <cell r="L939">
            <v>0.75885187768745865</v>
          </cell>
          <cell r="M939">
            <v>0.46280316634567997</v>
          </cell>
        </row>
        <row r="940">
          <cell r="C940" t="str">
            <v>Year 4</v>
          </cell>
          <cell r="E940">
            <v>1423936000</v>
          </cell>
          <cell r="F940">
            <v>343801000</v>
          </cell>
          <cell r="H940">
            <v>276462000</v>
          </cell>
          <cell r="I940">
            <v>0</v>
          </cell>
          <cell r="L940">
            <v>0.75855586206121628</v>
          </cell>
          <cell r="M940">
            <v>0.44493081149714592</v>
          </cell>
        </row>
        <row r="941">
          <cell r="C941" t="str">
            <v>Year 1</v>
          </cell>
          <cell r="E941">
            <v>22603400000</v>
          </cell>
          <cell r="F941">
            <v>4796500000</v>
          </cell>
          <cell r="H941">
            <v>5278100000</v>
          </cell>
          <cell r="I941">
            <v>0</v>
          </cell>
          <cell r="L941">
            <v>0.78779741100896328</v>
          </cell>
          <cell r="M941">
            <v>0.25170107152021376</v>
          </cell>
        </row>
        <row r="942">
          <cell r="C942" t="str">
            <v>Year 2</v>
          </cell>
          <cell r="E942">
            <v>23113100000</v>
          </cell>
          <cell r="F942">
            <v>4908100000</v>
          </cell>
          <cell r="H942">
            <v>5531300000</v>
          </cell>
          <cell r="I942">
            <v>0</v>
          </cell>
          <cell r="L942">
            <v>0.78764856293617036</v>
          </cell>
          <cell r="M942">
            <v>0.26249183363547079</v>
          </cell>
        </row>
        <row r="943">
          <cell r="C943" t="str">
            <v>Year 3</v>
          </cell>
          <cell r="E943">
            <v>19615600000</v>
          </cell>
          <cell r="F943">
            <v>4932500000</v>
          </cell>
          <cell r="H943">
            <v>4733600000</v>
          </cell>
          <cell r="I943">
            <v>0</v>
          </cell>
          <cell r="L943">
            <v>0.74854197679398027</v>
          </cell>
          <cell r="M943">
            <v>0.18705520096249922</v>
          </cell>
        </row>
        <row r="944">
          <cell r="C944" t="str">
            <v>Year 4</v>
          </cell>
          <cell r="E944">
            <v>19958700000</v>
          </cell>
          <cell r="F944">
            <v>5037200000</v>
          </cell>
          <cell r="H944">
            <v>4796400000</v>
          </cell>
          <cell r="I944">
            <v>0</v>
          </cell>
          <cell r="L944">
            <v>0.74761883288991771</v>
          </cell>
          <cell r="M944">
            <v>0.18501706022937367</v>
          </cell>
        </row>
        <row r="945">
          <cell r="C945" t="str">
            <v>Year 1</v>
          </cell>
          <cell r="E945">
            <v>45358000000</v>
          </cell>
          <cell r="F945">
            <v>41171000000</v>
          </cell>
          <cell r="H945">
            <v>0</v>
          </cell>
          <cell r="I945">
            <v>0</v>
          </cell>
          <cell r="L945">
            <v>9.2310066581418937E-2</v>
          </cell>
          <cell r="M945">
            <v>9.9320957714184935E-2</v>
          </cell>
        </row>
        <row r="946">
          <cell r="C946" t="str">
            <v>Year 2</v>
          </cell>
          <cell r="E946">
            <v>39946000000</v>
          </cell>
          <cell r="F946">
            <v>35263000000</v>
          </cell>
          <cell r="H946">
            <v>0</v>
          </cell>
          <cell r="I946">
            <v>0</v>
          </cell>
          <cell r="L946">
            <v>0.11723326490762531</v>
          </cell>
          <cell r="M946">
            <v>0.12546938366795174</v>
          </cell>
        </row>
        <row r="947">
          <cell r="C947" t="str">
            <v>Year 3</v>
          </cell>
          <cell r="E947">
            <v>40536000000</v>
          </cell>
          <cell r="F947">
            <v>36044000000</v>
          </cell>
          <cell r="H947">
            <v>0</v>
          </cell>
          <cell r="I947">
            <v>0</v>
          </cell>
          <cell r="L947">
            <v>0.11081507795539769</v>
          </cell>
          <cell r="M947">
            <v>0.11624235247681074</v>
          </cell>
        </row>
        <row r="948">
          <cell r="C948" t="str">
            <v>Year 4</v>
          </cell>
          <cell r="E948">
            <v>47248000000</v>
          </cell>
          <cell r="F948">
            <v>42186000000</v>
          </cell>
          <cell r="H948">
            <v>0</v>
          </cell>
          <cell r="I948">
            <v>0</v>
          </cell>
          <cell r="L948">
            <v>0.10713681002370468</v>
          </cell>
          <cell r="M948">
            <v>0.11744412461903149</v>
          </cell>
        </row>
        <row r="949">
          <cell r="C949" t="str">
            <v>Year 1</v>
          </cell>
          <cell r="E949">
            <v>3094500000</v>
          </cell>
          <cell r="F949">
            <v>2144200000</v>
          </cell>
          <cell r="H949">
            <v>0</v>
          </cell>
          <cell r="I949">
            <v>332400000</v>
          </cell>
          <cell r="L949">
            <v>0.30709322992405885</v>
          </cell>
          <cell r="M949">
            <v>0.16794312489901439</v>
          </cell>
        </row>
        <row r="950">
          <cell r="C950" t="str">
            <v>Year 2</v>
          </cell>
          <cell r="E950">
            <v>3276800000</v>
          </cell>
          <cell r="F950">
            <v>2272400000</v>
          </cell>
          <cell r="H950">
            <v>0</v>
          </cell>
          <cell r="I950">
            <v>370900000</v>
          </cell>
          <cell r="L950">
            <v>0.3065185546875</v>
          </cell>
          <cell r="M950">
            <v>0.162933349609375</v>
          </cell>
        </row>
        <row r="951">
          <cell r="C951" t="str">
            <v>Year 3</v>
          </cell>
          <cell r="E951">
            <v>3350300000</v>
          </cell>
          <cell r="F951">
            <v>2317500000</v>
          </cell>
          <cell r="H951">
            <v>0</v>
          </cell>
          <cell r="I951">
            <v>388100000</v>
          </cell>
          <cell r="L951">
            <v>0.30827090111333311</v>
          </cell>
          <cell r="M951">
            <v>0.16225412649613469</v>
          </cell>
        </row>
        <row r="952">
          <cell r="C952" t="str">
            <v>Year 4</v>
          </cell>
          <cell r="E952">
            <v>3253600000</v>
          </cell>
          <cell r="F952">
            <v>2171600000</v>
          </cell>
          <cell r="H952">
            <v>0</v>
          </cell>
          <cell r="I952">
            <v>401300000</v>
          </cell>
          <cell r="L952">
            <v>0.33255470863044012</v>
          </cell>
          <cell r="M952">
            <v>0.17734202114580772</v>
          </cell>
        </row>
        <row r="953">
          <cell r="C953" t="str">
            <v>Year 1</v>
          </cell>
          <cell r="E953">
            <v>50521000000</v>
          </cell>
          <cell r="F953">
            <v>33194000000</v>
          </cell>
          <cell r="H953">
            <v>0</v>
          </cell>
          <cell r="I953">
            <v>1523000000</v>
          </cell>
          <cell r="L953">
            <v>0.34296629124522471</v>
          </cell>
          <cell r="M953">
            <v>7.0465746917123567E-2</v>
          </cell>
        </row>
        <row r="954">
          <cell r="C954" t="str">
            <v>Year 2</v>
          </cell>
          <cell r="E954">
            <v>53417000000</v>
          </cell>
          <cell r="F954">
            <v>34941000000</v>
          </cell>
          <cell r="H954">
            <v>0</v>
          </cell>
          <cell r="I954">
            <v>1462000000</v>
          </cell>
          <cell r="L954">
            <v>0.34588239698972234</v>
          </cell>
          <cell r="M954">
            <v>7.7671902203418394E-2</v>
          </cell>
        </row>
        <row r="955">
          <cell r="C955" t="str">
            <v>Year 3</v>
          </cell>
          <cell r="E955">
            <v>56223000000</v>
          </cell>
          <cell r="F955">
            <v>36665000000</v>
          </cell>
          <cell r="H955">
            <v>0</v>
          </cell>
          <cell r="I955">
            <v>1485000000</v>
          </cell>
          <cell r="L955">
            <v>0.34786475285915019</v>
          </cell>
          <cell r="M955">
            <v>8.5232022481902425E-2</v>
          </cell>
        </row>
        <row r="956">
          <cell r="C956" t="str">
            <v>Year 4</v>
          </cell>
          <cell r="E956">
            <v>59074000000</v>
          </cell>
          <cell r="F956">
            <v>38504000000</v>
          </cell>
          <cell r="H956">
            <v>0</v>
          </cell>
          <cell r="I956">
            <v>1484000000</v>
          </cell>
          <cell r="L956">
            <v>0.34820733317533936</v>
          </cell>
          <cell r="M956">
            <v>8.4148694857297632E-2</v>
          </cell>
        </row>
        <row r="957">
          <cell r="C957" t="str">
            <v>Year 1</v>
          </cell>
          <cell r="E957">
            <v>3598916000</v>
          </cell>
          <cell r="F957">
            <v>2195857000</v>
          </cell>
          <cell r="H957">
            <v>683688000</v>
          </cell>
          <cell r="I957">
            <v>0</v>
          </cell>
          <cell r="L957">
            <v>0.38985600108477103</v>
          </cell>
          <cell r="M957">
            <v>3.2807378666242837E-2</v>
          </cell>
        </row>
        <row r="958">
          <cell r="C958" t="str">
            <v>Year 2</v>
          </cell>
          <cell r="E958">
            <v>4607309000</v>
          </cell>
          <cell r="F958">
            <v>2599828000</v>
          </cell>
          <cell r="H958">
            <v>716471000</v>
          </cell>
          <cell r="I958">
            <v>0</v>
          </cell>
          <cell r="L958">
            <v>0.43571659725883372</v>
          </cell>
          <cell r="M958">
            <v>0.1470856415317488</v>
          </cell>
        </row>
        <row r="959">
          <cell r="C959" t="str">
            <v>Year 3</v>
          </cell>
          <cell r="E959">
            <v>5259312000</v>
          </cell>
          <cell r="F959">
            <v>2974976000</v>
          </cell>
          <cell r="H959">
            <v>825242000</v>
          </cell>
          <cell r="I959">
            <v>0</v>
          </cell>
          <cell r="L959">
            <v>0.43434122181760659</v>
          </cell>
          <cell r="M959">
            <v>0.16494229663499713</v>
          </cell>
        </row>
        <row r="960">
          <cell r="C960" t="str">
            <v>Year 4</v>
          </cell>
          <cell r="E960">
            <v>5885893000</v>
          </cell>
          <cell r="F960">
            <v>3266971000</v>
          </cell>
          <cell r="H960">
            <v>913712000</v>
          </cell>
          <cell r="I960">
            <v>0</v>
          </cell>
          <cell r="L960">
            <v>0.44494896526321492</v>
          </cell>
          <cell r="M960">
            <v>0.18251368144137176</v>
          </cell>
        </row>
        <row r="961">
          <cell r="C961" t="str">
            <v>Year 1</v>
          </cell>
          <cell r="E961">
            <v>7810610000</v>
          </cell>
          <cell r="F961">
            <v>7479746000</v>
          </cell>
          <cell r="H961">
            <v>0</v>
          </cell>
          <cell r="I961">
            <v>116388000</v>
          </cell>
          <cell r="L961">
            <v>4.2360839934396877E-2</v>
          </cell>
          <cell r="M961">
            <v>-1.8706605502003044E-2</v>
          </cell>
        </row>
        <row r="962">
          <cell r="C962" t="str">
            <v>Year 2</v>
          </cell>
          <cell r="E962">
            <v>9531778000</v>
          </cell>
          <cell r="F962">
            <v>7567707000</v>
          </cell>
          <cell r="H962">
            <v>0</v>
          </cell>
          <cell r="I962">
            <v>167425000</v>
          </cell>
          <cell r="L962">
            <v>0.20605505079954656</v>
          </cell>
          <cell r="M962">
            <v>-3.9968408832014343E-2</v>
          </cell>
        </row>
        <row r="963">
          <cell r="C963" t="str">
            <v>Year 3</v>
          </cell>
          <cell r="E963">
            <v>10681897000</v>
          </cell>
          <cell r="F963">
            <v>8024286000</v>
          </cell>
          <cell r="H963">
            <v>0</v>
          </cell>
          <cell r="I963">
            <v>185993000</v>
          </cell>
          <cell r="L963">
            <v>0.24879578973659833</v>
          </cell>
          <cell r="M963">
            <v>-3.6044534037353103E-2</v>
          </cell>
        </row>
        <row r="964">
          <cell r="C964" t="str">
            <v>Year 4</v>
          </cell>
          <cell r="E964">
            <v>10116502000</v>
          </cell>
          <cell r="F964">
            <v>7677233000</v>
          </cell>
          <cell r="H964">
            <v>0</v>
          </cell>
          <cell r="I964">
            <v>224133000</v>
          </cell>
          <cell r="L964">
            <v>0.24111782906779433</v>
          </cell>
          <cell r="M964">
            <v>-4.0027274249538031E-2</v>
          </cell>
        </row>
        <row r="965">
          <cell r="C965" t="str">
            <v>Year 1</v>
          </cell>
          <cell r="E965">
            <v>17699000000</v>
          </cell>
          <cell r="F965">
            <v>8307000000</v>
          </cell>
          <cell r="H965">
            <v>0</v>
          </cell>
          <cell r="I965">
            <v>867000000</v>
          </cell>
          <cell r="L965">
            <v>0.53065144923442009</v>
          </cell>
          <cell r="M965">
            <v>7.706650093225606E-2</v>
          </cell>
        </row>
        <row r="966">
          <cell r="C966" t="str">
            <v>Year 2</v>
          </cell>
          <cell r="E966">
            <v>18605000000</v>
          </cell>
          <cell r="F966">
            <v>7677000000</v>
          </cell>
          <cell r="H966">
            <v>0</v>
          </cell>
          <cell r="I966">
            <v>938000000</v>
          </cell>
          <cell r="L966">
            <v>0.58736898683149685</v>
          </cell>
          <cell r="M966">
            <v>0.12636388067723731</v>
          </cell>
        </row>
        <row r="967">
          <cell r="C967" t="str">
            <v>Year 3</v>
          </cell>
          <cell r="E967">
            <v>19820000000</v>
          </cell>
          <cell r="F967">
            <v>6025000000</v>
          </cell>
          <cell r="H967">
            <v>0</v>
          </cell>
          <cell r="I967">
            <v>1015000000</v>
          </cell>
          <cell r="L967">
            <v>0.69601412714429867</v>
          </cell>
          <cell r="M967">
            <v>0.20963673057517659</v>
          </cell>
        </row>
        <row r="968">
          <cell r="C968" t="str">
            <v>Year 4</v>
          </cell>
          <cell r="E968">
            <v>20425000000</v>
          </cell>
          <cell r="F968">
            <v>6132000000</v>
          </cell>
          <cell r="H968">
            <v>0</v>
          </cell>
          <cell r="I968">
            <v>1221000000</v>
          </cell>
          <cell r="L968">
            <v>0.6997796817625459</v>
          </cell>
          <cell r="M968">
            <v>0.18408812729498164</v>
          </cell>
        </row>
        <row r="969">
          <cell r="C969" t="str">
            <v>Year 1</v>
          </cell>
          <cell r="E969">
            <v>6376000000</v>
          </cell>
          <cell r="F969">
            <v>3851000000</v>
          </cell>
          <cell r="H969">
            <v>0</v>
          </cell>
          <cell r="I969">
            <v>749000000</v>
          </cell>
          <cell r="L969">
            <v>0.39601631116687575</v>
          </cell>
          <cell r="M969">
            <v>9.0181932245922206E-2</v>
          </cell>
        </row>
        <row r="970">
          <cell r="C970" t="str">
            <v>Year 2</v>
          </cell>
          <cell r="E970">
            <v>6313000000</v>
          </cell>
          <cell r="F970">
            <v>3685000000</v>
          </cell>
          <cell r="H970">
            <v>0</v>
          </cell>
          <cell r="I970">
            <v>800000000</v>
          </cell>
          <cell r="L970">
            <v>0.4162838587042611</v>
          </cell>
          <cell r="M970">
            <v>0.10549659432916204</v>
          </cell>
        </row>
        <row r="971">
          <cell r="C971" t="str">
            <v>Year 3</v>
          </cell>
          <cell r="E971">
            <v>6777000000</v>
          </cell>
          <cell r="F971">
            <v>3775000000</v>
          </cell>
          <cell r="H971">
            <v>0</v>
          </cell>
          <cell r="I971">
            <v>808000000</v>
          </cell>
          <cell r="L971">
            <v>0.4429688652796222</v>
          </cell>
          <cell r="M971">
            <v>0.14947616939648811</v>
          </cell>
        </row>
        <row r="972">
          <cell r="C972" t="str">
            <v>Year 4</v>
          </cell>
          <cell r="E972">
            <v>8229000000</v>
          </cell>
          <cell r="F972">
            <v>4265000000</v>
          </cell>
          <cell r="H972">
            <v>0</v>
          </cell>
          <cell r="I972">
            <v>1166000000</v>
          </cell>
          <cell r="L972">
            <v>0.48171102199538218</v>
          </cell>
          <cell r="M972">
            <v>0.16174504800097217</v>
          </cell>
        </row>
        <row r="973">
          <cell r="C973" t="str">
            <v>Year 1</v>
          </cell>
          <cell r="E973">
            <v>45352000000</v>
          </cell>
          <cell r="F973">
            <v>39595000000</v>
          </cell>
          <cell r="H973">
            <v>172000000</v>
          </cell>
          <cell r="I973">
            <v>0</v>
          </cell>
          <cell r="L973">
            <v>0.12694037749162113</v>
          </cell>
          <cell r="M973">
            <v>0.10310460398659375</v>
          </cell>
        </row>
        <row r="974">
          <cell r="C974" t="str">
            <v>Year 2</v>
          </cell>
          <cell r="E974">
            <v>44062000000</v>
          </cell>
          <cell r="F974">
            <v>37940000000</v>
          </cell>
          <cell r="H974">
            <v>150000000</v>
          </cell>
          <cell r="I974">
            <v>0</v>
          </cell>
          <cell r="L974">
            <v>0.13894058372293583</v>
          </cell>
          <cell r="M974">
            <v>0.11579138486677863</v>
          </cell>
        </row>
        <row r="975">
          <cell r="C975" t="str">
            <v>Year 3</v>
          </cell>
          <cell r="E975">
            <v>45608000000</v>
          </cell>
          <cell r="F975">
            <v>38939000000</v>
          </cell>
          <cell r="H975">
            <v>127000000</v>
          </cell>
          <cell r="I975">
            <v>0</v>
          </cell>
          <cell r="L975">
            <v>0.14622434660585859</v>
          </cell>
          <cell r="M975">
            <v>0.12576740922645149</v>
          </cell>
        </row>
        <row r="976">
          <cell r="C976" t="str">
            <v>Year 4</v>
          </cell>
          <cell r="E976">
            <v>32735000000</v>
          </cell>
          <cell r="F976">
            <v>25683000000</v>
          </cell>
          <cell r="H976">
            <v>102000000</v>
          </cell>
          <cell r="I976">
            <v>0</v>
          </cell>
          <cell r="L976">
            <v>0.21542691308996487</v>
          </cell>
          <cell r="M976">
            <v>0.18701695433022758</v>
          </cell>
        </row>
        <row r="977">
          <cell r="C977" t="str">
            <v>Year 1</v>
          </cell>
          <cell r="E977">
            <v>27686000000</v>
          </cell>
          <cell r="F977">
            <v>16538000000</v>
          </cell>
          <cell r="H977">
            <v>0</v>
          </cell>
          <cell r="I977">
            <v>0</v>
          </cell>
          <cell r="L977">
            <v>0.40265838329841797</v>
          </cell>
          <cell r="M977">
            <v>9.6294155891064076E-2</v>
          </cell>
        </row>
        <row r="978">
          <cell r="C978" t="str">
            <v>Year 2</v>
          </cell>
          <cell r="E978">
            <v>27931000000</v>
          </cell>
          <cell r="F978">
            <v>16725000000</v>
          </cell>
          <cell r="H978">
            <v>0</v>
          </cell>
          <cell r="I978">
            <v>0</v>
          </cell>
          <cell r="L978">
            <v>0.40120296444810422</v>
          </cell>
          <cell r="M978">
            <v>9.9029751888582582E-2</v>
          </cell>
        </row>
        <row r="979">
          <cell r="C979" t="str">
            <v>Year 3</v>
          </cell>
          <cell r="E979">
            <v>28105000000</v>
          </cell>
          <cell r="F979">
            <v>16863000000</v>
          </cell>
          <cell r="H979">
            <v>0</v>
          </cell>
          <cell r="I979">
            <v>0</v>
          </cell>
          <cell r="L979">
            <v>0.4</v>
          </cell>
          <cell r="M979">
            <v>0.10272193559864792</v>
          </cell>
        </row>
        <row r="980">
          <cell r="C980" t="str">
            <v>Year 4</v>
          </cell>
          <cell r="E980">
            <v>27079000000</v>
          </cell>
          <cell r="F980">
            <v>16496000000</v>
          </cell>
          <cell r="H980">
            <v>0</v>
          </cell>
          <cell r="I980">
            <v>0</v>
          </cell>
          <cell r="L980">
            <v>0.39081945418959341</v>
          </cell>
          <cell r="M980">
            <v>8.5933749399903989E-2</v>
          </cell>
        </row>
        <row r="981">
          <cell r="C981" t="str">
            <v>Year 1</v>
          </cell>
          <cell r="E981">
            <v>8312000000</v>
          </cell>
          <cell r="F981">
            <v>0</v>
          </cell>
          <cell r="H981">
            <v>0</v>
          </cell>
          <cell r="I981">
            <v>258000000</v>
          </cell>
          <cell r="L981">
            <v>1</v>
          </cell>
          <cell r="M981">
            <v>0.55317613089509143</v>
          </cell>
        </row>
        <row r="982">
          <cell r="C982" t="str">
            <v>Year 2</v>
          </cell>
          <cell r="E982">
            <v>9441000000</v>
          </cell>
          <cell r="F982">
            <v>0</v>
          </cell>
          <cell r="H982">
            <v>0</v>
          </cell>
          <cell r="I982">
            <v>321000000</v>
          </cell>
          <cell r="L982">
            <v>1</v>
          </cell>
          <cell r="M982">
            <v>0.54083253892596128</v>
          </cell>
        </row>
        <row r="983">
          <cell r="C983" t="str">
            <v>Year 3</v>
          </cell>
          <cell r="E983">
            <v>9667000000</v>
          </cell>
          <cell r="F983">
            <v>0</v>
          </cell>
          <cell r="H983">
            <v>0</v>
          </cell>
          <cell r="I983">
            <v>366000000</v>
          </cell>
          <cell r="L983">
            <v>1</v>
          </cell>
          <cell r="M983">
            <v>0.53160235853936066</v>
          </cell>
        </row>
        <row r="984">
          <cell r="C984" t="str">
            <v>Year 4</v>
          </cell>
          <cell r="E984">
            <v>10776000000</v>
          </cell>
          <cell r="F984">
            <v>0</v>
          </cell>
          <cell r="H984">
            <v>0</v>
          </cell>
          <cell r="I984">
            <v>373000000</v>
          </cell>
          <cell r="L984">
            <v>1</v>
          </cell>
          <cell r="M984">
            <v>0.54547141796585008</v>
          </cell>
        </row>
        <row r="985">
          <cell r="C985" t="str">
            <v>Year 1</v>
          </cell>
          <cell r="E985">
            <v>475888000</v>
          </cell>
          <cell r="F985">
            <v>117275000</v>
          </cell>
          <cell r="H985">
            <v>0</v>
          </cell>
          <cell r="I985">
            <v>121211000</v>
          </cell>
          <cell r="L985">
            <v>0.75356596510103224</v>
          </cell>
          <cell r="M985">
            <v>0.39985668896883303</v>
          </cell>
        </row>
        <row r="986">
          <cell r="C986" t="str">
            <v>Year 2</v>
          </cell>
          <cell r="E986">
            <v>635490000</v>
          </cell>
          <cell r="F986">
            <v>172050000</v>
          </cell>
          <cell r="H986">
            <v>0</v>
          </cell>
          <cell r="I986">
            <v>186979000</v>
          </cell>
          <cell r="L986">
            <v>0.72926403247887461</v>
          </cell>
          <cell r="M986">
            <v>0.36623865049017296</v>
          </cell>
        </row>
        <row r="987">
          <cell r="C987" t="str">
            <v>Year 3</v>
          </cell>
          <cell r="E987">
            <v>992332000</v>
          </cell>
          <cell r="F987">
            <v>275379000</v>
          </cell>
          <cell r="H987">
            <v>0</v>
          </cell>
          <cell r="I987">
            <v>301812000</v>
          </cell>
          <cell r="L987">
            <v>0.72249307691377485</v>
          </cell>
          <cell r="M987">
            <v>0.36023931506794099</v>
          </cell>
        </row>
        <row r="988">
          <cell r="C988" t="str">
            <v>Year 4</v>
          </cell>
          <cell r="E988">
            <v>1042779000</v>
          </cell>
          <cell r="F988">
            <v>280901000</v>
          </cell>
          <cell r="H988">
            <v>0</v>
          </cell>
          <cell r="I988">
            <v>294520000</v>
          </cell>
          <cell r="L988">
            <v>0.73062269186471918</v>
          </cell>
          <cell r="M988">
            <v>0.39640805961761794</v>
          </cell>
        </row>
        <row r="989">
          <cell r="C989" t="str">
            <v>Year 1</v>
          </cell>
          <cell r="E989">
            <v>797517000</v>
          </cell>
          <cell r="F989">
            <v>337533000</v>
          </cell>
          <cell r="H989">
            <v>0</v>
          </cell>
          <cell r="I989">
            <v>277621000</v>
          </cell>
          <cell r="L989">
            <v>0.57677015035416179</v>
          </cell>
          <cell r="M989">
            <v>0.20306902548785793</v>
          </cell>
        </row>
        <row r="990">
          <cell r="C990" t="str">
            <v>Year 2</v>
          </cell>
          <cell r="E990">
            <v>1029475000</v>
          </cell>
          <cell r="F990">
            <v>423256000</v>
          </cell>
          <cell r="H990">
            <v>0</v>
          </cell>
          <cell r="I990">
            <v>357165000</v>
          </cell>
          <cell r="L990">
            <v>0.58886228417397213</v>
          </cell>
          <cell r="M990">
            <v>0.21494645328929796</v>
          </cell>
        </row>
        <row r="991">
          <cell r="C991" t="str">
            <v>Year 3</v>
          </cell>
          <cell r="E991">
            <v>1105247000</v>
          </cell>
          <cell r="F991">
            <v>441929000</v>
          </cell>
          <cell r="H991">
            <v>0</v>
          </cell>
          <cell r="I991">
            <v>378716000</v>
          </cell>
          <cell r="L991">
            <v>0.60015363081736472</v>
          </cell>
          <cell r="M991">
            <v>0.23088956586174855</v>
          </cell>
        </row>
        <row r="992">
          <cell r="C992" t="str">
            <v>Year 4</v>
          </cell>
          <cell r="E992">
            <v>1288149000</v>
          </cell>
          <cell r="F992">
            <v>497359000</v>
          </cell>
          <cell r="H992">
            <v>0</v>
          </cell>
          <cell r="I992">
            <v>464472000</v>
          </cell>
          <cell r="L992">
            <v>0.61389637378905704</v>
          </cell>
          <cell r="M992">
            <v>0.23013486793841395</v>
          </cell>
        </row>
        <row r="993">
          <cell r="C993" t="str">
            <v>Year 1</v>
          </cell>
          <cell r="E993">
            <v>11814000000</v>
          </cell>
          <cell r="F993">
            <v>10190000000</v>
          </cell>
          <cell r="H993">
            <v>0</v>
          </cell>
          <cell r="I993">
            <v>102000000</v>
          </cell>
          <cell r="L993">
            <v>0.13746402573218219</v>
          </cell>
          <cell r="M993">
            <v>7.9566615879465036E-2</v>
          </cell>
        </row>
        <row r="994">
          <cell r="C994" t="str">
            <v>Year 2</v>
          </cell>
          <cell r="E994">
            <v>12784000000</v>
          </cell>
          <cell r="F994">
            <v>11020000000</v>
          </cell>
          <cell r="H994">
            <v>0</v>
          </cell>
          <cell r="I994">
            <v>127000000</v>
          </cell>
          <cell r="L994">
            <v>0.13798498122653313</v>
          </cell>
          <cell r="M994">
            <v>7.7284105131414274E-2</v>
          </cell>
        </row>
        <row r="995">
          <cell r="C995" t="str">
            <v>Year 3</v>
          </cell>
          <cell r="E995">
            <v>13796000000</v>
          </cell>
          <cell r="F995">
            <v>11830000000</v>
          </cell>
          <cell r="H995">
            <v>0</v>
          </cell>
          <cell r="I995">
            <v>148000000</v>
          </cell>
          <cell r="L995">
            <v>0.14250507393447376</v>
          </cell>
          <cell r="M995">
            <v>8.400985792983473E-2</v>
          </cell>
        </row>
        <row r="996">
          <cell r="C996" t="str">
            <v>Year 4</v>
          </cell>
          <cell r="E996">
            <v>14486000000</v>
          </cell>
          <cell r="F996">
            <v>12363000000</v>
          </cell>
          <cell r="H996">
            <v>0</v>
          </cell>
          <cell r="I996">
            <v>139000000</v>
          </cell>
          <cell r="L996">
            <v>0.14655529476736162</v>
          </cell>
          <cell r="M996">
            <v>9.319342813751208E-2</v>
          </cell>
        </row>
        <row r="997">
          <cell r="C997" t="str">
            <v>Year 1</v>
          </cell>
          <cell r="E997">
            <v>6761000000</v>
          </cell>
          <cell r="F997">
            <v>4802000000</v>
          </cell>
          <cell r="H997">
            <v>0</v>
          </cell>
          <cell r="I997">
            <v>0</v>
          </cell>
          <cell r="L997">
            <v>0.28975003697677859</v>
          </cell>
          <cell r="M997">
            <v>9.0519153971306027E-2</v>
          </cell>
        </row>
        <row r="998">
          <cell r="C998" t="str">
            <v>Year 2</v>
          </cell>
          <cell r="E998">
            <v>7006000000</v>
          </cell>
          <cell r="F998">
            <v>4946000000</v>
          </cell>
          <cell r="H998">
            <v>0</v>
          </cell>
          <cell r="I998">
            <v>0</v>
          </cell>
          <cell r="L998">
            <v>0.29403368541250352</v>
          </cell>
          <cell r="M998">
            <v>0.10305452469312018</v>
          </cell>
        </row>
        <row r="999">
          <cell r="C999" t="str">
            <v>Year 3</v>
          </cell>
          <cell r="E999">
            <v>7142000000</v>
          </cell>
          <cell r="F999">
            <v>4889000000</v>
          </cell>
          <cell r="H999">
            <v>0</v>
          </cell>
          <cell r="I999">
            <v>0</v>
          </cell>
          <cell r="L999">
            <v>0.31545785494259315</v>
          </cell>
          <cell r="M999">
            <v>0.12797535704284513</v>
          </cell>
        </row>
        <row r="1000">
          <cell r="C1000" t="str">
            <v>Year 4</v>
          </cell>
          <cell r="E1000">
            <v>7357000000</v>
          </cell>
          <cell r="F1000">
            <v>4901000000</v>
          </cell>
          <cell r="H1000">
            <v>0</v>
          </cell>
          <cell r="I1000">
            <v>0</v>
          </cell>
          <cell r="L1000">
            <v>0.33383172488786195</v>
          </cell>
          <cell r="M1000">
            <v>0.14312899279597663</v>
          </cell>
        </row>
        <row r="1001">
          <cell r="C1001" t="str">
            <v>Year 1</v>
          </cell>
          <cell r="E1001">
            <v>6420881000</v>
          </cell>
          <cell r="F1001">
            <v>3011684000</v>
          </cell>
          <cell r="H1001">
            <v>0</v>
          </cell>
          <cell r="I1001">
            <v>0</v>
          </cell>
          <cell r="L1001">
            <v>0.53095470855167692</v>
          </cell>
          <cell r="M1001">
            <v>0.15901478317383549</v>
          </cell>
        </row>
        <row r="1002">
          <cell r="C1002" t="str">
            <v>Year 2</v>
          </cell>
          <cell r="E1002">
            <v>6484892000</v>
          </cell>
          <cell r="F1002">
            <v>3006009000</v>
          </cell>
          <cell r="H1002">
            <v>0</v>
          </cell>
          <cell r="I1002">
            <v>0</v>
          </cell>
          <cell r="L1002">
            <v>0.53645966656036825</v>
          </cell>
          <cell r="M1002">
            <v>0.18012682400878843</v>
          </cell>
        </row>
        <row r="1003">
          <cell r="C1003" t="str">
            <v>Year 3</v>
          </cell>
          <cell r="E1003">
            <v>6023819000</v>
          </cell>
          <cell r="F1003">
            <v>3022797000</v>
          </cell>
          <cell r="H1003">
            <v>0</v>
          </cell>
          <cell r="I1003">
            <v>0</v>
          </cell>
          <cell r="L1003">
            <v>0.49819259177608088</v>
          </cell>
          <cell r="M1003">
            <v>0.10852152098195514</v>
          </cell>
        </row>
        <row r="1004">
          <cell r="C1004" t="str">
            <v>Year 4</v>
          </cell>
          <cell r="E1004">
            <v>5702613000</v>
          </cell>
          <cell r="F1004">
            <v>2896255000</v>
          </cell>
          <cell r="H1004">
            <v>0</v>
          </cell>
          <cell r="I1004">
            <v>0</v>
          </cell>
          <cell r="L1004">
            <v>0.49211791156089324</v>
          </cell>
          <cell r="M1004">
            <v>9.4855112910520137E-2</v>
          </cell>
        </row>
        <row r="1005">
          <cell r="C1005" t="str">
            <v>Year 1</v>
          </cell>
          <cell r="E1005">
            <v>27567000000</v>
          </cell>
          <cell r="F1005">
            <v>16750700000</v>
          </cell>
          <cell r="H1005">
            <v>0</v>
          </cell>
          <cell r="I1005">
            <v>0</v>
          </cell>
          <cell r="L1005">
            <v>0.39236405847571376</v>
          </cell>
          <cell r="M1005">
            <v>0.31213407334856896</v>
          </cell>
        </row>
        <row r="1006">
          <cell r="C1006" t="str">
            <v>Year 2</v>
          </cell>
          <cell r="E1006">
            <v>28105700000</v>
          </cell>
          <cell r="F1006">
            <v>17203000000</v>
          </cell>
          <cell r="H1006">
            <v>0</v>
          </cell>
          <cell r="I1006">
            <v>0</v>
          </cell>
          <cell r="L1006">
            <v>0.38791775333829082</v>
          </cell>
          <cell r="M1006">
            <v>0.31183354266216462</v>
          </cell>
        </row>
        <row r="1007">
          <cell r="C1007" t="str">
            <v>Year 3</v>
          </cell>
          <cell r="E1007">
            <v>27441300000</v>
          </cell>
          <cell r="F1007">
            <v>16985600000</v>
          </cell>
          <cell r="H1007">
            <v>0</v>
          </cell>
          <cell r="I1007">
            <v>0</v>
          </cell>
          <cell r="L1007">
            <v>0.38102057847113657</v>
          </cell>
          <cell r="M1007">
            <v>0.28968015363703614</v>
          </cell>
        </row>
        <row r="1008">
          <cell r="C1008" t="str">
            <v>Year 4</v>
          </cell>
          <cell r="E1008">
            <v>25413000000</v>
          </cell>
          <cell r="F1008">
            <v>15623800000</v>
          </cell>
          <cell r="H1008">
            <v>0</v>
          </cell>
          <cell r="I1008">
            <v>0</v>
          </cell>
          <cell r="L1008">
            <v>0.3852044229331445</v>
          </cell>
          <cell r="M1008">
            <v>0.28117498917876677</v>
          </cell>
        </row>
        <row r="1009">
          <cell r="C1009" t="str">
            <v>Year 1</v>
          </cell>
          <cell r="E1009">
            <v>1581623000</v>
          </cell>
          <cell r="F1009">
            <v>743164000</v>
          </cell>
          <cell r="H1009">
            <v>254723000</v>
          </cell>
          <cell r="I1009">
            <v>111537000</v>
          </cell>
          <cell r="L1009">
            <v>0.53012569999298187</v>
          </cell>
          <cell r="M1009">
            <v>0.13323529058441866</v>
          </cell>
        </row>
        <row r="1010">
          <cell r="C1010" t="str">
            <v>Year 2</v>
          </cell>
          <cell r="E1010">
            <v>1931217000</v>
          </cell>
          <cell r="F1010">
            <v>802474000</v>
          </cell>
          <cell r="H1010">
            <v>305043000</v>
          </cell>
          <cell r="I1010">
            <v>94534000</v>
          </cell>
          <cell r="L1010">
            <v>0.58447238192290141</v>
          </cell>
          <cell r="M1010">
            <v>0.23916939422136405</v>
          </cell>
        </row>
        <row r="1011">
          <cell r="C1011" t="str">
            <v>Year 3</v>
          </cell>
          <cell r="E1011">
            <v>2147036000</v>
          </cell>
          <cell r="F1011">
            <v>917472000</v>
          </cell>
          <cell r="H1011">
            <v>349543000</v>
          </cell>
          <cell r="I1011">
            <v>176746000</v>
          </cell>
          <cell r="L1011">
            <v>0.57267973149961149</v>
          </cell>
          <cell r="M1011">
            <v>0.19955883366650581</v>
          </cell>
        </row>
        <row r="1012">
          <cell r="C1012" t="str">
            <v>Year 4</v>
          </cell>
          <cell r="E1012">
            <v>2173334000</v>
          </cell>
          <cell r="F1012">
            <v>967870000</v>
          </cell>
          <cell r="H1012">
            <v>372596000</v>
          </cell>
          <cell r="I1012">
            <v>174896000</v>
          </cell>
          <cell r="L1012">
            <v>0.5546611795517854</v>
          </cell>
          <cell r="M1012">
            <v>0.16394258774767248</v>
          </cell>
        </row>
        <row r="1013">
          <cell r="C1013" t="str">
            <v>Year 1</v>
          </cell>
          <cell r="E1013">
            <v>122196000000</v>
          </cell>
          <cell r="F1013">
            <v>115315000000</v>
          </cell>
          <cell r="H1013">
            <v>433000000</v>
          </cell>
          <cell r="I1013">
            <v>0</v>
          </cell>
          <cell r="L1013">
            <v>5.6311172215129823E-2</v>
          </cell>
          <cell r="M1013">
            <v>1.9133195849291303E-2</v>
          </cell>
        </row>
        <row r="1014">
          <cell r="C1014" t="str">
            <v>Year 2</v>
          </cell>
          <cell r="E1014">
            <v>137392000000</v>
          </cell>
          <cell r="F1014">
            <v>129040000000</v>
          </cell>
          <cell r="H1014">
            <v>457000000</v>
          </cell>
          <cell r="I1014">
            <v>0</v>
          </cell>
          <cell r="L1014">
            <v>6.0789565622452524E-2</v>
          </cell>
          <cell r="M1014">
            <v>1.8247059508559451E-2</v>
          </cell>
        </row>
        <row r="1015">
          <cell r="C1015" t="str">
            <v>Year 3</v>
          </cell>
          <cell r="E1015">
            <v>179045000000</v>
          </cell>
          <cell r="F1015">
            <v>167634000000</v>
          </cell>
          <cell r="H1015">
            <v>392000000</v>
          </cell>
          <cell r="I1015">
            <v>0</v>
          </cell>
          <cell r="L1015">
            <v>6.3732581194671734E-2</v>
          </cell>
          <cell r="M1015">
            <v>1.7414616437208524E-2</v>
          </cell>
        </row>
        <row r="1016">
          <cell r="C1016" t="str">
            <v>Year 4</v>
          </cell>
          <cell r="E1016">
            <v>190884000000</v>
          </cell>
          <cell r="F1016">
            <v>179468000000</v>
          </cell>
          <cell r="H1016">
            <v>392000000</v>
          </cell>
          <cell r="I1016">
            <v>0</v>
          </cell>
          <cell r="L1016">
            <v>5.980595544938283E-2</v>
          </cell>
          <cell r="M1016">
            <v>1.9634961547327173E-2</v>
          </cell>
        </row>
        <row r="1017">
          <cell r="C1017" t="str">
            <v>Year 1</v>
          </cell>
          <cell r="E1017">
            <v>2730300000</v>
          </cell>
          <cell r="F1017">
            <v>795000000</v>
          </cell>
          <cell r="H1017">
            <v>0</v>
          </cell>
          <cell r="I1017">
            <v>93500000</v>
          </cell>
          <cell r="L1017">
            <v>0.70882320624107242</v>
          </cell>
          <cell r="M1017">
            <v>0.39907702450280191</v>
          </cell>
        </row>
        <row r="1018">
          <cell r="C1018" t="str">
            <v>Year 2</v>
          </cell>
          <cell r="E1018">
            <v>2972500000</v>
          </cell>
          <cell r="F1018">
            <v>822400000</v>
          </cell>
          <cell r="H1018">
            <v>0</v>
          </cell>
          <cell r="I1018">
            <v>93400000</v>
          </cell>
          <cell r="L1018">
            <v>0.72333052985702273</v>
          </cell>
          <cell r="M1018">
            <v>0.41534062237174096</v>
          </cell>
        </row>
        <row r="1019">
          <cell r="C1019" t="str">
            <v>Year 3</v>
          </cell>
          <cell r="E1019">
            <v>3334300000</v>
          </cell>
          <cell r="F1019">
            <v>930300000</v>
          </cell>
          <cell r="H1019">
            <v>0</v>
          </cell>
          <cell r="I1019">
            <v>95600000</v>
          </cell>
          <cell r="L1019">
            <v>0.72099091263533577</v>
          </cell>
          <cell r="M1019">
            <v>0.43160483459796661</v>
          </cell>
        </row>
        <row r="1020">
          <cell r="C1020" t="str">
            <v>Year 4</v>
          </cell>
          <cell r="E1020">
            <v>3484500000</v>
          </cell>
          <cell r="F1020">
            <v>976300000</v>
          </cell>
          <cell r="H1020">
            <v>0</v>
          </cell>
          <cell r="I1020">
            <v>113500000</v>
          </cell>
          <cell r="L1020">
            <v>0.71981632945903284</v>
          </cell>
          <cell r="M1020">
            <v>0.42284402353278805</v>
          </cell>
        </row>
        <row r="1021">
          <cell r="C1021" t="str">
            <v>Year 1</v>
          </cell>
          <cell r="E1021">
            <v>35015000000</v>
          </cell>
          <cell r="F1021">
            <v>21939000000</v>
          </cell>
          <cell r="H1021">
            <v>0</v>
          </cell>
          <cell r="I1021">
            <v>217000000</v>
          </cell>
          <cell r="L1021">
            <v>0.37343995430529775</v>
          </cell>
          <cell r="M1021">
            <v>0.1051834927888048</v>
          </cell>
        </row>
        <row r="1022">
          <cell r="C1022" t="str">
            <v>Year 2</v>
          </cell>
          <cell r="E1022">
            <v>35299000000</v>
          </cell>
          <cell r="F1022">
            <v>22189000000</v>
          </cell>
          <cell r="H1022">
            <v>0</v>
          </cell>
          <cell r="I1022">
            <v>217000000</v>
          </cell>
          <cell r="L1022">
            <v>0.37139862319045869</v>
          </cell>
          <cell r="M1022">
            <v>0.11938015241224964</v>
          </cell>
        </row>
        <row r="1023">
          <cell r="C1023" t="str">
            <v>Year 3</v>
          </cell>
          <cell r="E1023">
            <v>34244000000</v>
          </cell>
          <cell r="F1023">
            <v>21647000000</v>
          </cell>
          <cell r="H1023">
            <v>0</v>
          </cell>
          <cell r="I1023">
            <v>206000000</v>
          </cell>
          <cell r="L1023">
            <v>0.36786006307674335</v>
          </cell>
          <cell r="M1023">
            <v>0.11488143908421913</v>
          </cell>
        </row>
        <row r="1024">
          <cell r="C1024" t="str">
            <v>Year 4</v>
          </cell>
          <cell r="E1024">
            <v>29636000000</v>
          </cell>
          <cell r="F1024">
            <v>18124000000</v>
          </cell>
          <cell r="H1024">
            <v>0</v>
          </cell>
          <cell r="I1024">
            <v>181000000</v>
          </cell>
          <cell r="L1024">
            <v>0.38844648400593873</v>
          </cell>
          <cell r="M1024">
            <v>0.12667026589283303</v>
          </cell>
        </row>
        <row r="1025">
          <cell r="C1025" t="str">
            <v>Year 1</v>
          </cell>
          <cell r="E1025">
            <v>68150000000</v>
          </cell>
          <cell r="F1025">
            <v>37987000000</v>
          </cell>
          <cell r="H1025">
            <v>0</v>
          </cell>
          <cell r="I1025">
            <v>17755000000</v>
          </cell>
          <cell r="L1025">
            <v>0.44259721203228175</v>
          </cell>
          <cell r="M1025">
            <v>4.8569332355099047E-2</v>
          </cell>
        </row>
        <row r="1026">
          <cell r="C1026" t="str">
            <v>Year 2</v>
          </cell>
          <cell r="E1026">
            <v>68199000000</v>
          </cell>
          <cell r="F1026">
            <v>38107000000</v>
          </cell>
          <cell r="H1026">
            <v>0</v>
          </cell>
          <cell r="I1026">
            <v>16602000000</v>
          </cell>
          <cell r="L1026">
            <v>0.44123814132172023</v>
          </cell>
          <cell r="M1026">
            <v>5.9414360914382909E-2</v>
          </cell>
        </row>
        <row r="1027">
          <cell r="C1027" t="str">
            <v>Year 3</v>
          </cell>
          <cell r="E1027">
            <v>73316000000</v>
          </cell>
          <cell r="F1027">
            <v>39102000000</v>
          </cell>
          <cell r="H1027">
            <v>0</v>
          </cell>
          <cell r="I1027">
            <v>17091000000</v>
          </cell>
          <cell r="L1027">
            <v>0.46666484805499486</v>
          </cell>
          <cell r="M1027">
            <v>0.12008292869223634</v>
          </cell>
        </row>
        <row r="1028">
          <cell r="C1028" t="str">
            <v>Year 4</v>
          </cell>
          <cell r="E1028">
            <v>69951000000</v>
          </cell>
          <cell r="F1028">
            <v>38714000000</v>
          </cell>
          <cell r="H1028">
            <v>0</v>
          </cell>
          <cell r="I1028">
            <v>16769000000</v>
          </cell>
          <cell r="L1028">
            <v>0.44655544595502561</v>
          </cell>
          <cell r="M1028">
            <v>0.10678903804091436</v>
          </cell>
        </row>
        <row r="1029">
          <cell r="C1029" t="str">
            <v>Year 1</v>
          </cell>
          <cell r="E1029">
            <v>5787980000</v>
          </cell>
          <cell r="F1029">
            <v>4297922000</v>
          </cell>
          <cell r="H1029">
            <v>0</v>
          </cell>
          <cell r="I1029">
            <v>0</v>
          </cell>
          <cell r="L1029">
            <v>0.25744007408456837</v>
          </cell>
          <cell r="M1029">
            <v>6.5568298439179121E-2</v>
          </cell>
        </row>
        <row r="1030">
          <cell r="C1030" t="str">
            <v>Year 2</v>
          </cell>
          <cell r="E1030">
            <v>7348754000</v>
          </cell>
          <cell r="F1030">
            <v>5427945000</v>
          </cell>
          <cell r="H1030">
            <v>0</v>
          </cell>
          <cell r="I1030">
            <v>0</v>
          </cell>
          <cell r="L1030">
            <v>0.26137886776452168</v>
          </cell>
          <cell r="M1030">
            <v>7.4424997761525294E-2</v>
          </cell>
        </row>
        <row r="1031">
          <cell r="C1031" t="str">
            <v>Year 3</v>
          </cell>
          <cell r="E1031">
            <v>7803446000</v>
          </cell>
          <cell r="F1031">
            <v>5649254000</v>
          </cell>
          <cell r="H1031">
            <v>0</v>
          </cell>
          <cell r="I1031">
            <v>0</v>
          </cell>
          <cell r="L1031">
            <v>0.27605650119190928</v>
          </cell>
          <cell r="M1031">
            <v>9.9032658135905602E-2</v>
          </cell>
        </row>
        <row r="1032">
          <cell r="C1032" t="str">
            <v>Year 4</v>
          </cell>
          <cell r="E1032">
            <v>8071563000</v>
          </cell>
          <cell r="F1032">
            <v>5660877000</v>
          </cell>
          <cell r="H1032">
            <v>0</v>
          </cell>
          <cell r="I1032">
            <v>0</v>
          </cell>
          <cell r="L1032">
            <v>0.29866408773616704</v>
          </cell>
          <cell r="M1032">
            <v>0.10376751070393678</v>
          </cell>
        </row>
        <row r="1033">
          <cell r="C1033" t="str">
            <v>Year 1</v>
          </cell>
          <cell r="E1033">
            <v>3901300000</v>
          </cell>
          <cell r="F1033">
            <v>1503800000</v>
          </cell>
          <cell r="H1033">
            <v>100100000</v>
          </cell>
          <cell r="I1033">
            <v>0</v>
          </cell>
          <cell r="L1033">
            <v>0.61453874349575788</v>
          </cell>
          <cell r="M1033">
            <v>0.21533847691795044</v>
          </cell>
        </row>
        <row r="1034">
          <cell r="C1034" t="str">
            <v>Year 2</v>
          </cell>
          <cell r="E1034">
            <v>4200700000</v>
          </cell>
          <cell r="F1034">
            <v>1528500000</v>
          </cell>
          <cell r="H1034">
            <v>100200000</v>
          </cell>
          <cell r="I1034">
            <v>0</v>
          </cell>
          <cell r="L1034">
            <v>0.63613207322589094</v>
          </cell>
          <cell r="M1034">
            <v>0.24362606232294617</v>
          </cell>
        </row>
        <row r="1035">
          <cell r="C1035" t="str">
            <v>Year 3</v>
          </cell>
          <cell r="E1035">
            <v>4409300000</v>
          </cell>
          <cell r="F1035">
            <v>1700600000</v>
          </cell>
          <cell r="H1035">
            <v>115100000</v>
          </cell>
          <cell r="I1035">
            <v>0</v>
          </cell>
          <cell r="L1035">
            <v>0.61431519742362739</v>
          </cell>
          <cell r="M1035">
            <v>0.22135032771641758</v>
          </cell>
        </row>
        <row r="1036">
          <cell r="C1036" t="str">
            <v>Year 4</v>
          </cell>
          <cell r="E1036">
            <v>4071300000</v>
          </cell>
          <cell r="F1036">
            <v>1455300000</v>
          </cell>
          <cell r="H1036">
            <v>108400000</v>
          </cell>
          <cell r="I1036">
            <v>0</v>
          </cell>
          <cell r="L1036">
            <v>0.64254660673494945</v>
          </cell>
          <cell r="M1036">
            <v>0.23953037113452705</v>
          </cell>
        </row>
        <row r="1037">
          <cell r="C1037" t="str">
            <v>Year 1</v>
          </cell>
          <cell r="E1037">
            <v>4123400000</v>
          </cell>
          <cell r="F1037">
            <v>2457600000</v>
          </cell>
          <cell r="H1037">
            <v>0</v>
          </cell>
          <cell r="I1037">
            <v>0</v>
          </cell>
          <cell r="L1037">
            <v>0.40398700101857687</v>
          </cell>
          <cell r="M1037">
            <v>0.13956928748120484</v>
          </cell>
        </row>
        <row r="1038">
          <cell r="C1038" t="str">
            <v>Year 2</v>
          </cell>
          <cell r="E1038">
            <v>4243200000</v>
          </cell>
          <cell r="F1038">
            <v>2513000000</v>
          </cell>
          <cell r="H1038">
            <v>0</v>
          </cell>
          <cell r="I1038">
            <v>0</v>
          </cell>
          <cell r="L1038">
            <v>0.40775829562594268</v>
          </cell>
          <cell r="M1038">
            <v>0.14333521870286575</v>
          </cell>
        </row>
        <row r="1039">
          <cell r="C1039" t="str">
            <v>Year 3</v>
          </cell>
          <cell r="E1039">
            <v>4296300000</v>
          </cell>
          <cell r="F1039">
            <v>2559000000</v>
          </cell>
          <cell r="H1039">
            <v>0</v>
          </cell>
          <cell r="I1039">
            <v>0</v>
          </cell>
          <cell r="L1039">
            <v>0.40437120312827313</v>
          </cell>
          <cell r="M1039">
            <v>0.14195936037986173</v>
          </cell>
        </row>
        <row r="1040">
          <cell r="C1040" t="str">
            <v>Year 4</v>
          </cell>
          <cell r="E1040">
            <v>4411500000</v>
          </cell>
          <cell r="F1040">
            <v>2579800000</v>
          </cell>
          <cell r="H1040">
            <v>0</v>
          </cell>
          <cell r="I1040">
            <v>0</v>
          </cell>
          <cell r="L1040">
            <v>0.4152102459480902</v>
          </cell>
          <cell r="M1040">
            <v>0.14886093165589936</v>
          </cell>
        </row>
        <row r="1041">
          <cell r="C1041" t="str">
            <v>Year 1</v>
          </cell>
          <cell r="E1041">
            <v>2031901000</v>
          </cell>
          <cell r="F1041">
            <v>1704767000</v>
          </cell>
          <cell r="H1041">
            <v>0</v>
          </cell>
          <cell r="I1041">
            <v>0</v>
          </cell>
          <cell r="L1041">
            <v>0.16099898567892823</v>
          </cell>
          <cell r="M1041">
            <v>9.4153209236079907E-2</v>
          </cell>
        </row>
        <row r="1042">
          <cell r="C1042" t="str">
            <v>Year 2</v>
          </cell>
          <cell r="E1042">
            <v>2155551000</v>
          </cell>
          <cell r="F1042">
            <v>1791594000</v>
          </cell>
          <cell r="H1042">
            <v>0</v>
          </cell>
          <cell r="I1042">
            <v>0</v>
          </cell>
          <cell r="L1042">
            <v>0.16884638776813909</v>
          </cell>
          <cell r="M1042">
            <v>0.10143995665145478</v>
          </cell>
        </row>
        <row r="1043">
          <cell r="C1043" t="str">
            <v>Year 3</v>
          </cell>
          <cell r="E1043">
            <v>2957951000</v>
          </cell>
          <cell r="F1043">
            <v>2435591000</v>
          </cell>
          <cell r="H1043">
            <v>0</v>
          </cell>
          <cell r="I1043">
            <v>0</v>
          </cell>
          <cell r="L1043">
            <v>0.17659521743260786</v>
          </cell>
          <cell r="M1043">
            <v>0.12094994136143566</v>
          </cell>
        </row>
        <row r="1044">
          <cell r="C1044" t="str">
            <v>Year 4</v>
          </cell>
          <cell r="E1044">
            <v>3539570000</v>
          </cell>
          <cell r="F1044">
            <v>2817803000</v>
          </cell>
          <cell r="H1044">
            <v>0</v>
          </cell>
          <cell r="I1044">
            <v>0</v>
          </cell>
          <cell r="L1044">
            <v>0.20391375223544106</v>
          </cell>
          <cell r="M1044">
            <v>0.13783595182465666</v>
          </cell>
        </row>
        <row r="1045">
          <cell r="C1045" t="str">
            <v>Year 1</v>
          </cell>
          <cell r="E1045">
            <v>11924000000</v>
          </cell>
          <cell r="F1045">
            <v>0</v>
          </cell>
          <cell r="H1045">
            <v>0</v>
          </cell>
          <cell r="I1045">
            <v>2961000000</v>
          </cell>
          <cell r="L1045">
            <v>1</v>
          </cell>
          <cell r="M1045">
            <v>0.15338812479033881</v>
          </cell>
        </row>
        <row r="1046">
          <cell r="C1046" t="str">
            <v>Year 2</v>
          </cell>
          <cell r="E1046">
            <v>12261000000</v>
          </cell>
          <cell r="F1046">
            <v>0</v>
          </cell>
          <cell r="H1046">
            <v>0</v>
          </cell>
          <cell r="I1046">
            <v>2958000000</v>
          </cell>
          <cell r="L1046">
            <v>1</v>
          </cell>
          <cell r="M1046">
            <v>0.16939890710382513</v>
          </cell>
        </row>
        <row r="1047">
          <cell r="C1047" t="str">
            <v>Year 3</v>
          </cell>
          <cell r="E1047">
            <v>12951000000</v>
          </cell>
          <cell r="F1047">
            <v>0</v>
          </cell>
          <cell r="H1047">
            <v>0</v>
          </cell>
          <cell r="I1047">
            <v>3135000000</v>
          </cell>
          <cell r="L1047">
            <v>1</v>
          </cell>
          <cell r="M1047">
            <v>0.17766967801714154</v>
          </cell>
        </row>
        <row r="1048">
          <cell r="C1048" t="str">
            <v>Year 4</v>
          </cell>
          <cell r="E1048">
            <v>12893000000</v>
          </cell>
          <cell r="F1048">
            <v>0</v>
          </cell>
          <cell r="H1048">
            <v>0</v>
          </cell>
          <cell r="I1048">
            <v>3140000000</v>
          </cell>
          <cell r="L1048">
            <v>1</v>
          </cell>
          <cell r="M1048">
            <v>0.18762118979291087</v>
          </cell>
        </row>
        <row r="1049">
          <cell r="C1049" t="str">
            <v>Year 1</v>
          </cell>
          <cell r="E1049">
            <v>30871000000</v>
          </cell>
          <cell r="F1049">
            <v>16106000000</v>
          </cell>
          <cell r="H1049">
            <v>1715000000</v>
          </cell>
          <cell r="I1049">
            <v>0</v>
          </cell>
          <cell r="L1049">
            <v>0.47828058695863429</v>
          </cell>
          <cell r="M1049">
            <v>0.21593080884972951</v>
          </cell>
        </row>
        <row r="1050">
          <cell r="C1050" t="str">
            <v>Year 2</v>
          </cell>
          <cell r="E1050">
            <v>31821000000</v>
          </cell>
          <cell r="F1050">
            <v>16447000000</v>
          </cell>
          <cell r="H1050">
            <v>1770000000</v>
          </cell>
          <cell r="I1050">
            <v>0</v>
          </cell>
          <cell r="L1050">
            <v>0.48314006473712323</v>
          </cell>
          <cell r="M1050">
            <v>0.2242229973916596</v>
          </cell>
        </row>
        <row r="1051">
          <cell r="C1051" t="str">
            <v>Year 3</v>
          </cell>
          <cell r="E1051">
            <v>30274000000</v>
          </cell>
          <cell r="F1051">
            <v>15383000000</v>
          </cell>
          <cell r="H1051">
            <v>1763000000</v>
          </cell>
          <cell r="I1051">
            <v>0</v>
          </cell>
          <cell r="L1051">
            <v>0.49187421549844756</v>
          </cell>
          <cell r="M1051">
            <v>0.22943780141375439</v>
          </cell>
        </row>
        <row r="1052">
          <cell r="C1052" t="str">
            <v>Year 4</v>
          </cell>
          <cell r="E1052">
            <v>30109000000</v>
          </cell>
          <cell r="F1052">
            <v>15040000000</v>
          </cell>
          <cell r="H1052">
            <v>1735000000</v>
          </cell>
          <cell r="I1052">
            <v>0</v>
          </cell>
          <cell r="L1052">
            <v>0.50048158357966055</v>
          </cell>
          <cell r="M1052">
            <v>0.23989504799229466</v>
          </cell>
        </row>
        <row r="1053">
          <cell r="C1053" t="str">
            <v>Year 1</v>
          </cell>
          <cell r="E1053">
            <v>2060702000</v>
          </cell>
          <cell r="F1053">
            <v>995046000</v>
          </cell>
          <cell r="H1053">
            <v>0</v>
          </cell>
          <cell r="I1053">
            <v>0</v>
          </cell>
          <cell r="L1053">
            <v>0.51713251115396597</v>
          </cell>
          <cell r="M1053">
            <v>0.51713251115396597</v>
          </cell>
        </row>
        <row r="1054">
          <cell r="C1054" t="str">
            <v>Year 2</v>
          </cell>
          <cell r="E1054">
            <v>2246428000</v>
          </cell>
          <cell r="F1054">
            <v>1073497000</v>
          </cell>
          <cell r="H1054">
            <v>0</v>
          </cell>
          <cell r="I1054">
            <v>0</v>
          </cell>
          <cell r="L1054">
            <v>0.52213157955652267</v>
          </cell>
          <cell r="M1054">
            <v>0.52213157955652267</v>
          </cell>
        </row>
        <row r="1055">
          <cell r="C1055" t="str">
            <v>Year 3</v>
          </cell>
          <cell r="E1055">
            <v>2464867000</v>
          </cell>
          <cell r="F1055">
            <v>1125057000</v>
          </cell>
          <cell r="H1055">
            <v>0</v>
          </cell>
          <cell r="I1055">
            <v>0</v>
          </cell>
          <cell r="L1055">
            <v>0.54356279669450724</v>
          </cell>
          <cell r="M1055">
            <v>0.54356279669450724</v>
          </cell>
        </row>
        <row r="1056">
          <cell r="C1056" t="str">
            <v>Year 4</v>
          </cell>
          <cell r="E1056">
            <v>2722564000</v>
          </cell>
          <cell r="F1056">
            <v>1090263000</v>
          </cell>
          <cell r="H1056">
            <v>0</v>
          </cell>
          <cell r="I1056">
            <v>0</v>
          </cell>
          <cell r="L1056">
            <v>0.59954550196065182</v>
          </cell>
          <cell r="M1056">
            <v>0.59954550196065182</v>
          </cell>
        </row>
        <row r="1057">
          <cell r="C1057" t="str">
            <v>Year 1</v>
          </cell>
          <cell r="E1057">
            <v>24618000000</v>
          </cell>
          <cell r="F1057">
            <v>15055000000</v>
          </cell>
          <cell r="H1057">
            <v>0</v>
          </cell>
          <cell r="I1057">
            <v>0</v>
          </cell>
          <cell r="L1057">
            <v>0.38845560159233083</v>
          </cell>
          <cell r="M1057">
            <v>0.29709968315866442</v>
          </cell>
        </row>
        <row r="1058">
          <cell r="C1058" t="str">
            <v>Year 2</v>
          </cell>
          <cell r="E1058">
            <v>24466000000</v>
          </cell>
          <cell r="F1058">
            <v>14009000000</v>
          </cell>
          <cell r="H1058">
            <v>0</v>
          </cell>
          <cell r="I1058">
            <v>0</v>
          </cell>
          <cell r="L1058">
            <v>0.42740946619798903</v>
          </cell>
          <cell r="M1058">
            <v>0.33086732608517944</v>
          </cell>
        </row>
        <row r="1059">
          <cell r="C1059" t="str">
            <v>Year 3</v>
          </cell>
          <cell r="E1059">
            <v>24522000000</v>
          </cell>
          <cell r="F1059">
            <v>14362000000</v>
          </cell>
          <cell r="H1059">
            <v>0</v>
          </cell>
          <cell r="I1059">
            <v>0</v>
          </cell>
          <cell r="L1059">
            <v>0.41432183345567242</v>
          </cell>
          <cell r="M1059">
            <v>0.31070059538373707</v>
          </cell>
        </row>
        <row r="1060">
          <cell r="C1060" t="str">
            <v>Year 4</v>
          </cell>
          <cell r="E1060">
            <v>25434000000</v>
          </cell>
          <cell r="F1060">
            <v>14320000000</v>
          </cell>
          <cell r="H1060">
            <v>0</v>
          </cell>
          <cell r="I1060">
            <v>0</v>
          </cell>
          <cell r="L1060">
            <v>0.43697412911850275</v>
          </cell>
          <cell r="M1060">
            <v>0.32889046158685226</v>
          </cell>
        </row>
        <row r="1061">
          <cell r="C1061" t="str">
            <v>Year 1</v>
          </cell>
          <cell r="E1061">
            <v>14861000000</v>
          </cell>
          <cell r="F1061">
            <v>7208000000</v>
          </cell>
          <cell r="H1061">
            <v>1533000000</v>
          </cell>
          <cell r="I1061">
            <v>0</v>
          </cell>
          <cell r="L1061">
            <v>0.51497207455756677</v>
          </cell>
          <cell r="M1061">
            <v>0.24022609514837495</v>
          </cell>
        </row>
        <row r="1062">
          <cell r="C1062" t="str">
            <v>Year 2</v>
          </cell>
          <cell r="E1062">
            <v>15855000000</v>
          </cell>
          <cell r="F1062">
            <v>7281000000</v>
          </cell>
          <cell r="H1062">
            <v>1725000000</v>
          </cell>
          <cell r="I1062">
            <v>0</v>
          </cell>
          <cell r="L1062">
            <v>0.54077578051087982</v>
          </cell>
          <cell r="M1062">
            <v>0.25701671397035636</v>
          </cell>
        </row>
        <row r="1063">
          <cell r="C1063" t="str">
            <v>Year 3</v>
          </cell>
          <cell r="E1063">
            <v>15001000000</v>
          </cell>
          <cell r="F1063">
            <v>6819000000</v>
          </cell>
          <cell r="H1063">
            <v>1580000000</v>
          </cell>
          <cell r="I1063">
            <v>0</v>
          </cell>
          <cell r="L1063">
            <v>0.54543030464635689</v>
          </cell>
          <cell r="M1063">
            <v>0.26104926338244117</v>
          </cell>
        </row>
        <row r="1064">
          <cell r="C1064" t="str">
            <v>Year 4</v>
          </cell>
          <cell r="E1064">
            <v>13502000000</v>
          </cell>
          <cell r="F1064">
            <v>6485000000</v>
          </cell>
          <cell r="H1064">
            <v>1512000000</v>
          </cell>
          <cell r="I1064">
            <v>0</v>
          </cell>
          <cell r="L1064">
            <v>0.51970078506887862</v>
          </cell>
          <cell r="M1064">
            <v>0.19789660790993926</v>
          </cell>
        </row>
        <row r="1065">
          <cell r="C1065" t="str">
            <v>Year 1</v>
          </cell>
          <cell r="E1065">
            <v>9974100000</v>
          </cell>
          <cell r="F1065">
            <v>7213900000</v>
          </cell>
          <cell r="H1065">
            <v>0</v>
          </cell>
          <cell r="I1065">
            <v>0</v>
          </cell>
          <cell r="L1065">
            <v>0.27673674817778049</v>
          </cell>
          <cell r="M1065">
            <v>0.22153377247069911</v>
          </cell>
        </row>
        <row r="1066">
          <cell r="C1066" t="str">
            <v>Year 2</v>
          </cell>
          <cell r="E1066">
            <v>9055800000</v>
          </cell>
          <cell r="F1066">
            <v>7129200000</v>
          </cell>
          <cell r="H1066">
            <v>0</v>
          </cell>
          <cell r="I1066">
            <v>0</v>
          </cell>
          <cell r="L1066">
            <v>0.21274763135228247</v>
          </cell>
          <cell r="M1066">
            <v>0.15689392433578481</v>
          </cell>
        </row>
        <row r="1067">
          <cell r="C1067" t="str">
            <v>Year 3</v>
          </cell>
          <cell r="E1067">
            <v>8895300000</v>
          </cell>
          <cell r="F1067">
            <v>7177400000</v>
          </cell>
          <cell r="H1067">
            <v>0</v>
          </cell>
          <cell r="I1067">
            <v>0</v>
          </cell>
          <cell r="L1067">
            <v>0.1931244589839578</v>
          </cell>
          <cell r="M1067">
            <v>0.14376131215360921</v>
          </cell>
        </row>
        <row r="1068">
          <cell r="C1068" t="str">
            <v>Year 4</v>
          </cell>
          <cell r="E1068">
            <v>7162800000</v>
          </cell>
          <cell r="F1068">
            <v>6352800000</v>
          </cell>
          <cell r="H1068">
            <v>0</v>
          </cell>
          <cell r="I1068">
            <v>0</v>
          </cell>
          <cell r="L1068">
            <v>0.11308426872172894</v>
          </cell>
          <cell r="M1068">
            <v>4.4535656447199416E-2</v>
          </cell>
        </row>
        <row r="1069">
          <cell r="C1069" t="str">
            <v>Year 1</v>
          </cell>
          <cell r="E1069">
            <v>82243000000</v>
          </cell>
          <cell r="F1069">
            <v>68948000000</v>
          </cell>
          <cell r="H1069">
            <v>0</v>
          </cell>
          <cell r="I1069">
            <v>995000000</v>
          </cell>
          <cell r="L1069">
            <v>0.16165509526646649</v>
          </cell>
          <cell r="M1069">
            <v>6.198703841056382E-2</v>
          </cell>
        </row>
        <row r="1070">
          <cell r="C1070" t="str">
            <v>Year 2</v>
          </cell>
          <cell r="E1070">
            <v>100160000000</v>
          </cell>
          <cell r="F1070">
            <v>87758000000</v>
          </cell>
          <cell r="H1070">
            <v>0</v>
          </cell>
          <cell r="I1070">
            <v>1220000000</v>
          </cell>
          <cell r="L1070">
            <v>0.12382188498402558</v>
          </cell>
          <cell r="M1070">
            <v>3.3256789137380192E-2</v>
          </cell>
        </row>
        <row r="1071">
          <cell r="C1071" t="str">
            <v>Year 3</v>
          </cell>
          <cell r="E1071">
            <v>97817000000</v>
          </cell>
          <cell r="F1071">
            <v>84275000000</v>
          </cell>
          <cell r="H1071">
            <v>0</v>
          </cell>
          <cell r="I1071">
            <v>1326000000</v>
          </cell>
          <cell r="L1071">
            <v>0.13844219307482342</v>
          </cell>
          <cell r="M1071">
            <v>3.8500465154318778E-2</v>
          </cell>
        </row>
        <row r="1072">
          <cell r="C1072" t="str">
            <v>Year 4</v>
          </cell>
          <cell r="E1072">
            <v>72051000000</v>
          </cell>
          <cell r="F1072">
            <v>55891000000</v>
          </cell>
          <cell r="H1072">
            <v>0</v>
          </cell>
          <cell r="I1072">
            <v>1646000000</v>
          </cell>
          <cell r="L1072">
            <v>0.22428557549513539</v>
          </cell>
          <cell r="M1072">
            <v>6.2247574634633804E-2</v>
          </cell>
        </row>
        <row r="1073">
          <cell r="C1073" t="str">
            <v>Year 1</v>
          </cell>
          <cell r="E1073">
            <v>47267000000</v>
          </cell>
          <cell r="F1073">
            <v>16446000000</v>
          </cell>
          <cell r="H1073">
            <v>8168000000</v>
          </cell>
          <cell r="I1073">
            <v>0</v>
          </cell>
          <cell r="L1073">
            <v>0.65206169208961851</v>
          </cell>
          <cell r="M1073">
            <v>0.20896185499397044</v>
          </cell>
        </row>
        <row r="1074">
          <cell r="C1074" t="str">
            <v>Year 2</v>
          </cell>
          <cell r="E1074">
            <v>44033000000</v>
          </cell>
          <cell r="F1074">
            <v>16954000000</v>
          </cell>
          <cell r="H1074">
            <v>7503000000</v>
          </cell>
          <cell r="I1074">
            <v>0</v>
          </cell>
          <cell r="L1074">
            <v>0.6149705902391388</v>
          </cell>
          <cell r="M1074">
            <v>0.17407398996207391</v>
          </cell>
        </row>
        <row r="1075">
          <cell r="C1075" t="str">
            <v>Year 3</v>
          </cell>
          <cell r="E1075">
            <v>42237000000</v>
          </cell>
          <cell r="F1075">
            <v>16768000000</v>
          </cell>
          <cell r="H1075">
            <v>7180000000</v>
          </cell>
          <cell r="I1075">
            <v>0</v>
          </cell>
          <cell r="L1075">
            <v>0.60300210715723179</v>
          </cell>
          <cell r="M1075">
            <v>0.15822619977744631</v>
          </cell>
        </row>
        <row r="1076">
          <cell r="C1076" t="str">
            <v>Year 4</v>
          </cell>
          <cell r="E1076">
            <v>39498000000</v>
          </cell>
          <cell r="F1076">
            <v>14934000000</v>
          </cell>
          <cell r="H1076">
            <v>6704000000</v>
          </cell>
          <cell r="I1076">
            <v>0</v>
          </cell>
          <cell r="L1076">
            <v>0.62190490657754816</v>
          </cell>
          <cell r="M1076">
            <v>0.19107296571978327</v>
          </cell>
        </row>
        <row r="1077">
          <cell r="C1077" t="str">
            <v>Year 1</v>
          </cell>
          <cell r="E1077">
            <v>11966000000</v>
          </cell>
          <cell r="F1077">
            <v>2079000000</v>
          </cell>
          <cell r="H1077">
            <v>0</v>
          </cell>
          <cell r="I1077">
            <v>2008000000</v>
          </cell>
          <cell r="L1077">
            <v>0.82625773023566773</v>
          </cell>
          <cell r="M1077">
            <v>0.32274778539194382</v>
          </cell>
        </row>
        <row r="1078">
          <cell r="C1078" t="str">
            <v>Year 2</v>
          </cell>
          <cell r="E1078">
            <v>11325000000</v>
          </cell>
          <cell r="F1078">
            <v>2156000000</v>
          </cell>
          <cell r="H1078">
            <v>0</v>
          </cell>
          <cell r="I1078">
            <v>2500000000</v>
          </cell>
          <cell r="L1078">
            <v>0.80962472406181019</v>
          </cell>
          <cell r="M1078">
            <v>0.282560706401766</v>
          </cell>
        </row>
        <row r="1079">
          <cell r="C1079" t="str">
            <v>Year 3</v>
          </cell>
          <cell r="E1079">
            <v>10846000000</v>
          </cell>
          <cell r="F1079">
            <v>2246000000</v>
          </cell>
          <cell r="H1079">
            <v>0</v>
          </cell>
          <cell r="I1079">
            <v>2861000000</v>
          </cell>
          <cell r="L1079">
            <v>0.79291904849714179</v>
          </cell>
          <cell r="M1079">
            <v>0.1947261663286004</v>
          </cell>
        </row>
        <row r="1080">
          <cell r="C1080" t="str">
            <v>Year 4</v>
          </cell>
          <cell r="E1080">
            <v>5522000000</v>
          </cell>
          <cell r="F1080">
            <v>1694000000</v>
          </cell>
          <cell r="H1080">
            <v>0</v>
          </cell>
          <cell r="I1080">
            <v>2957000000</v>
          </cell>
          <cell r="L1080">
            <v>0.69322709163346619</v>
          </cell>
          <cell r="M1080">
            <v>-0.17385005432814199</v>
          </cell>
        </row>
        <row r="1081">
          <cell r="C1081" t="str">
            <v>Year 1</v>
          </cell>
          <cell r="E1081">
            <v>77849000000</v>
          </cell>
          <cell r="F1081">
            <v>20385000000</v>
          </cell>
          <cell r="H1081">
            <v>10411000000</v>
          </cell>
          <cell r="I1081">
            <v>0</v>
          </cell>
          <cell r="L1081">
            <v>0.73814692545825888</v>
          </cell>
          <cell r="M1081">
            <v>0.34379375457616668</v>
          </cell>
        </row>
        <row r="1082">
          <cell r="C1082" t="str">
            <v>Year 2</v>
          </cell>
          <cell r="E1082">
            <v>86833000000</v>
          </cell>
          <cell r="F1082">
            <v>27078000000</v>
          </cell>
          <cell r="H1082">
            <v>11381000000</v>
          </cell>
          <cell r="I1082">
            <v>0</v>
          </cell>
          <cell r="L1082">
            <v>0.68816003132449644</v>
          </cell>
          <cell r="M1082">
            <v>0.32114518673776099</v>
          </cell>
        </row>
        <row r="1083">
          <cell r="C1083" t="str">
            <v>Year 3</v>
          </cell>
          <cell r="E1083">
            <v>93580000000</v>
          </cell>
          <cell r="F1083">
            <v>33038000000</v>
          </cell>
          <cell r="H1083">
            <v>12046000000</v>
          </cell>
          <cell r="I1083">
            <v>0</v>
          </cell>
          <cell r="L1083">
            <v>0.64695447745244716</v>
          </cell>
          <cell r="M1083">
            <v>0.30104723231459712</v>
          </cell>
        </row>
        <row r="1084">
          <cell r="C1084" t="str">
            <v>Year 4</v>
          </cell>
          <cell r="E1084">
            <v>85320000000</v>
          </cell>
          <cell r="F1084">
            <v>32780000000</v>
          </cell>
          <cell r="H1084">
            <v>11988000000</v>
          </cell>
          <cell r="I1084">
            <v>0</v>
          </cell>
          <cell r="L1084">
            <v>0.61579934364744493</v>
          </cell>
          <cell r="M1084">
            <v>0.24955461790904829</v>
          </cell>
        </row>
        <row r="1085">
          <cell r="C1085" t="str">
            <v>Year 1</v>
          </cell>
          <cell r="E1085">
            <v>4608955000</v>
          </cell>
          <cell r="F1085">
            <v>116586000</v>
          </cell>
          <cell r="H1085">
            <v>0</v>
          </cell>
          <cell r="I1085">
            <v>264631000</v>
          </cell>
          <cell r="L1085">
            <v>0.97470446120649912</v>
          </cell>
          <cell r="M1085">
            <v>0.38601136266246905</v>
          </cell>
        </row>
        <row r="1086">
          <cell r="C1086" t="str">
            <v>Year 2</v>
          </cell>
          <cell r="E1086">
            <v>4822539000</v>
          </cell>
          <cell r="F1086">
            <v>83692000</v>
          </cell>
          <cell r="H1086">
            <v>0</v>
          </cell>
          <cell r="I1086">
            <v>231912000</v>
          </cell>
          <cell r="L1086">
            <v>0.98264565615747224</v>
          </cell>
          <cell r="M1086">
            <v>0.40766513241261504</v>
          </cell>
        </row>
        <row r="1087">
          <cell r="C1087" t="str">
            <v>Year 3</v>
          </cell>
          <cell r="E1087">
            <v>4736150000</v>
          </cell>
          <cell r="F1087">
            <v>63083000</v>
          </cell>
          <cell r="H1087">
            <v>0</v>
          </cell>
          <cell r="I1087">
            <v>157824000</v>
          </cell>
          <cell r="L1087">
            <v>0.98668053165545855</v>
          </cell>
          <cell r="M1087">
            <v>0.39263811323543385</v>
          </cell>
        </row>
        <row r="1088">
          <cell r="C1088" t="str">
            <v>Year 4</v>
          </cell>
          <cell r="E1088">
            <v>4995881000</v>
          </cell>
          <cell r="F1088">
            <v>73814000</v>
          </cell>
          <cell r="H1088">
            <v>0</v>
          </cell>
          <cell r="I1088">
            <v>196424000</v>
          </cell>
          <cell r="L1088">
            <v>0.98522502837837811</v>
          </cell>
          <cell r="M1088">
            <v>0.38614510633860172</v>
          </cell>
        </row>
        <row r="1089">
          <cell r="C1089" t="str">
            <v>Year 1</v>
          </cell>
          <cell r="E1089">
            <v>2378972000</v>
          </cell>
          <cell r="F1089">
            <v>1097041000</v>
          </cell>
          <cell r="H1089">
            <v>116346000</v>
          </cell>
          <cell r="I1089">
            <v>24539000</v>
          </cell>
          <cell r="L1089">
            <v>0.53885922154611321</v>
          </cell>
          <cell r="M1089">
            <v>0.18846501766309146</v>
          </cell>
        </row>
        <row r="1090">
          <cell r="C1090" t="str">
            <v>Year 2</v>
          </cell>
          <cell r="E1090">
            <v>2485983000</v>
          </cell>
          <cell r="F1090">
            <v>1127233000</v>
          </cell>
          <cell r="H1090">
            <v>123297000</v>
          </cell>
          <cell r="I1090">
            <v>29185000</v>
          </cell>
          <cell r="L1090">
            <v>0.54656447771364491</v>
          </cell>
          <cell r="M1090">
            <v>0.19215175646816571</v>
          </cell>
        </row>
        <row r="1091">
          <cell r="C1091" t="str">
            <v>Year 3</v>
          </cell>
          <cell r="E1091">
            <v>2395447000</v>
          </cell>
          <cell r="F1091">
            <v>1043454000</v>
          </cell>
          <cell r="H1091">
            <v>119076000</v>
          </cell>
          <cell r="I1091">
            <v>30951000</v>
          </cell>
          <cell r="L1091">
            <v>0.56440113264872904</v>
          </cell>
          <cell r="M1091">
            <v>0.20921189239419616</v>
          </cell>
        </row>
        <row r="1092">
          <cell r="C1092" t="str">
            <v>Year 4</v>
          </cell>
          <cell r="E1092">
            <v>2508257000</v>
          </cell>
          <cell r="F1092">
            <v>1072670000</v>
          </cell>
          <cell r="H1092">
            <v>119968000</v>
          </cell>
          <cell r="I1092">
            <v>36052000</v>
          </cell>
          <cell r="L1092">
            <v>0.57234446071514999</v>
          </cell>
          <cell r="M1092">
            <v>0.21805779870244557</v>
          </cell>
        </row>
        <row r="1093">
          <cell r="C1093" t="str">
            <v>Year 1</v>
          </cell>
          <cell r="E1093">
            <v>9073000000</v>
          </cell>
          <cell r="F1093">
            <v>7226000000</v>
          </cell>
          <cell r="H1093">
            <v>931000000</v>
          </cell>
          <cell r="I1093">
            <v>0</v>
          </cell>
          <cell r="L1093">
            <v>0.20357103493882944</v>
          </cell>
          <cell r="M1093">
            <v>3.9898600242477683E-2</v>
          </cell>
        </row>
        <row r="1094">
          <cell r="C1094" t="str">
            <v>Year 2</v>
          </cell>
          <cell r="E1094">
            <v>16358000000</v>
          </cell>
          <cell r="F1094">
            <v>10921000000</v>
          </cell>
          <cell r="H1094">
            <v>1371000000</v>
          </cell>
          <cell r="I1094">
            <v>0</v>
          </cell>
          <cell r="L1094">
            <v>0.33237559603863553</v>
          </cell>
          <cell r="M1094">
            <v>0.19116028854383177</v>
          </cell>
        </row>
        <row r="1095">
          <cell r="C1095" t="str">
            <v>Year 3</v>
          </cell>
          <cell r="E1095">
            <v>16192000000</v>
          </cell>
          <cell r="F1095">
            <v>10977000000</v>
          </cell>
          <cell r="H1095">
            <v>1540000000</v>
          </cell>
          <cell r="I1095">
            <v>0</v>
          </cell>
          <cell r="L1095">
            <v>0.32207262845849804</v>
          </cell>
          <cell r="M1095">
            <v>0.18533843873517786</v>
          </cell>
        </row>
        <row r="1096">
          <cell r="C1096" t="str">
            <v>Year 4</v>
          </cell>
          <cell r="E1096">
            <v>12399000000</v>
          </cell>
          <cell r="F1096">
            <v>9894000000</v>
          </cell>
          <cell r="H1096">
            <v>1617000000</v>
          </cell>
          <cell r="I1096">
            <v>0</v>
          </cell>
          <cell r="L1096">
            <v>0.20203242196951365</v>
          </cell>
          <cell r="M1096">
            <v>1.8953141382369545E-2</v>
          </cell>
        </row>
        <row r="1097">
          <cell r="C1097" t="str">
            <v>Year 1</v>
          </cell>
          <cell r="E1097">
            <v>4608563000</v>
          </cell>
          <cell r="F1097">
            <v>1079136000</v>
          </cell>
          <cell r="H1097">
            <v>0</v>
          </cell>
          <cell r="I1097">
            <v>1291456000</v>
          </cell>
          <cell r="L1097">
            <v>0.76584110925683335</v>
          </cell>
          <cell r="M1097">
            <v>0.42373880968970157</v>
          </cell>
        </row>
        <row r="1098">
          <cell r="C1098" t="str">
            <v>Year 2</v>
          </cell>
          <cell r="E1098">
            <v>5312686000</v>
          </cell>
          <cell r="F1098">
            <v>1252812000</v>
          </cell>
          <cell r="H1098">
            <v>0</v>
          </cell>
          <cell r="I1098">
            <v>1602390000</v>
          </cell>
          <cell r="L1098">
            <v>0.76418482101144314</v>
          </cell>
          <cell r="M1098">
            <v>0.37476071426016894</v>
          </cell>
        </row>
        <row r="1099">
          <cell r="C1099" t="str">
            <v>Year 3</v>
          </cell>
          <cell r="E1099">
            <v>5288933000</v>
          </cell>
          <cell r="F1099">
            <v>1089888000</v>
          </cell>
          <cell r="H1099">
            <v>0</v>
          </cell>
          <cell r="I1099">
            <v>1957025000</v>
          </cell>
          <cell r="L1099">
            <v>0.79393045818504415</v>
          </cell>
          <cell r="M1099">
            <v>0.33481252267706929</v>
          </cell>
        </row>
        <row r="1100">
          <cell r="C1100" t="str">
            <v>Year 4</v>
          </cell>
          <cell r="E1100">
            <v>2787116000</v>
          </cell>
          <cell r="F1100">
            <v>832306000</v>
          </cell>
          <cell r="H1100">
            <v>0</v>
          </cell>
          <cell r="I1100">
            <v>1668489000</v>
          </cell>
          <cell r="L1100">
            <v>0.70137374978292977</v>
          </cell>
          <cell r="M1100">
            <v>-3.0905064590063709E-2</v>
          </cell>
        </row>
        <row r="1101">
          <cell r="C1101" t="str">
            <v>Year 1</v>
          </cell>
          <cell r="E1101">
            <v>7719600000</v>
          </cell>
          <cell r="F1101">
            <v>4191600000</v>
          </cell>
          <cell r="H1101">
            <v>581800000</v>
          </cell>
          <cell r="I1101">
            <v>0</v>
          </cell>
          <cell r="L1101">
            <v>0.45701849836779107</v>
          </cell>
          <cell r="M1101">
            <v>0.18142131716669258</v>
          </cell>
        </row>
        <row r="1102">
          <cell r="C1102" t="str">
            <v>Year 2</v>
          </cell>
          <cell r="E1102">
            <v>9429300000</v>
          </cell>
          <cell r="F1102">
            <v>5213200000</v>
          </cell>
          <cell r="H1102">
            <v>671900000</v>
          </cell>
          <cell r="I1102">
            <v>0</v>
          </cell>
          <cell r="L1102">
            <v>0.44712757044531404</v>
          </cell>
          <cell r="M1102">
            <v>0.14460246253698578</v>
          </cell>
        </row>
        <row r="1103">
          <cell r="C1103" t="str">
            <v>Year 1</v>
          </cell>
          <cell r="E1103">
            <v>5015000000</v>
          </cell>
          <cell r="F1103">
            <v>844000000</v>
          </cell>
          <cell r="H1103">
            <v>0</v>
          </cell>
          <cell r="I1103">
            <v>1568000000</v>
          </cell>
          <cell r="L1103">
            <v>0.83170488534396814</v>
          </cell>
          <cell r="M1103">
            <v>0.43010967098703889</v>
          </cell>
        </row>
        <row r="1104">
          <cell r="C1104" t="str">
            <v>Year 2</v>
          </cell>
          <cell r="E1104">
            <v>5115000000</v>
          </cell>
          <cell r="F1104">
            <v>945000000</v>
          </cell>
          <cell r="H1104">
            <v>0</v>
          </cell>
          <cell r="I1104">
            <v>1759000000</v>
          </cell>
          <cell r="L1104">
            <v>0.81524926686217003</v>
          </cell>
          <cell r="M1104">
            <v>0.37458455522971651</v>
          </cell>
        </row>
        <row r="1105">
          <cell r="C1105" t="str">
            <v>Year 3</v>
          </cell>
          <cell r="E1105">
            <v>3183000000</v>
          </cell>
          <cell r="F1105">
            <v>979000000</v>
          </cell>
          <cell r="H1105">
            <v>0</v>
          </cell>
          <cell r="I1105">
            <v>2131000000</v>
          </cell>
          <cell r="L1105">
            <v>0.69242852654728249</v>
          </cell>
          <cell r="M1105">
            <v>-0.21112158341187559</v>
          </cell>
        </row>
        <row r="1106">
          <cell r="C1106" t="str">
            <v>Year 4</v>
          </cell>
          <cell r="E1106">
            <v>3491000000</v>
          </cell>
          <cell r="F1106">
            <v>1083000000</v>
          </cell>
          <cell r="H1106">
            <v>0</v>
          </cell>
          <cell r="I1106">
            <v>2454000000</v>
          </cell>
          <cell r="L1106">
            <v>0.68977370380979663</v>
          </cell>
          <cell r="M1106">
            <v>-7.9919793755370949E-2</v>
          </cell>
        </row>
        <row r="1107">
          <cell r="C1107" t="str">
            <v>Year 1</v>
          </cell>
          <cell r="E1107">
            <v>3023000000</v>
          </cell>
          <cell r="F1107">
            <v>1446000000</v>
          </cell>
          <cell r="H1107">
            <v>0</v>
          </cell>
          <cell r="I1107">
            <v>104000000</v>
          </cell>
          <cell r="L1107">
            <v>0.52166721799536886</v>
          </cell>
          <cell r="M1107">
            <v>0.2120410188554416</v>
          </cell>
        </row>
        <row r="1108">
          <cell r="C1108" t="str">
            <v>Year 2</v>
          </cell>
          <cell r="E1108">
            <v>3100000000</v>
          </cell>
          <cell r="F1108">
            <v>1316000000</v>
          </cell>
          <cell r="H1108">
            <v>0</v>
          </cell>
          <cell r="I1108">
            <v>122000000</v>
          </cell>
          <cell r="L1108">
            <v>0.5754838709677419</v>
          </cell>
          <cell r="M1108">
            <v>0.19612903225806452</v>
          </cell>
        </row>
        <row r="1109">
          <cell r="C1109" t="str">
            <v>Year 3</v>
          </cell>
          <cell r="E1109">
            <v>3383000000</v>
          </cell>
          <cell r="F1109">
            <v>1433000000</v>
          </cell>
          <cell r="H1109">
            <v>0</v>
          </cell>
          <cell r="I1109">
            <v>137000000</v>
          </cell>
          <cell r="L1109">
            <v>0.57641146911025709</v>
          </cell>
          <cell r="M1109">
            <v>0.21223765888264853</v>
          </cell>
        </row>
        <row r="1110">
          <cell r="C1110" t="str">
            <v>Year 4</v>
          </cell>
          <cell r="E1110">
            <v>3292000000</v>
          </cell>
          <cell r="F1110">
            <v>1313000000</v>
          </cell>
          <cell r="H1110">
            <v>0</v>
          </cell>
          <cell r="I1110">
            <v>138000000</v>
          </cell>
          <cell r="L1110">
            <v>0.6011543134872418</v>
          </cell>
          <cell r="M1110">
            <v>0.24027946537059539</v>
          </cell>
        </row>
        <row r="1111">
          <cell r="C1111" t="str">
            <v>Year 1</v>
          </cell>
          <cell r="E1111">
            <v>14256000000</v>
          </cell>
          <cell r="F1111">
            <v>8276000000</v>
          </cell>
          <cell r="H1111">
            <v>0</v>
          </cell>
          <cell r="I1111">
            <v>1518000000</v>
          </cell>
          <cell r="L1111">
            <v>0.41947250280583614</v>
          </cell>
          <cell r="M1111">
            <v>0.22979797979797981</v>
          </cell>
        </row>
        <row r="1112">
          <cell r="C1112" t="str">
            <v>Year 2</v>
          </cell>
          <cell r="E1112">
            <v>15136000000</v>
          </cell>
          <cell r="F1112">
            <v>8152000000</v>
          </cell>
          <cell r="H1112">
            <v>0</v>
          </cell>
          <cell r="I1112">
            <v>2163000000</v>
          </cell>
          <cell r="L1112">
            <v>0.46141649048625788</v>
          </cell>
          <cell r="M1112">
            <v>0.23394556025369978</v>
          </cell>
        </row>
        <row r="1113">
          <cell r="C1113" t="str">
            <v>Year 3</v>
          </cell>
          <cell r="E1113">
            <v>17021000000</v>
          </cell>
          <cell r="F1113">
            <v>8751000000</v>
          </cell>
          <cell r="H1113">
            <v>0</v>
          </cell>
          <cell r="I1113">
            <v>2551000000</v>
          </cell>
          <cell r="L1113">
            <v>0.48587039539392518</v>
          </cell>
          <cell r="M1113">
            <v>0.25821044591974618</v>
          </cell>
        </row>
        <row r="1114">
          <cell r="C1114" t="str">
            <v>Year 4</v>
          </cell>
          <cell r="E1114">
            <v>17486000000</v>
          </cell>
          <cell r="F1114">
            <v>8596000000</v>
          </cell>
          <cell r="H1114">
            <v>0</v>
          </cell>
          <cell r="I1114">
            <v>2831000000</v>
          </cell>
          <cell r="L1114">
            <v>0.50840672538030418</v>
          </cell>
          <cell r="M1114">
            <v>0.26649891341644744</v>
          </cell>
        </row>
        <row r="1115">
          <cell r="C1115" t="str">
            <v>Year 1</v>
          </cell>
          <cell r="E1115">
            <v>9964000000</v>
          </cell>
          <cell r="F1115">
            <v>4334000000</v>
          </cell>
          <cell r="H1115">
            <v>704000000</v>
          </cell>
          <cell r="I1115">
            <v>1032000000</v>
          </cell>
          <cell r="L1115">
            <v>0.56503412284223198</v>
          </cell>
          <cell r="M1115">
            <v>0.31483340024086715</v>
          </cell>
        </row>
        <row r="1116">
          <cell r="C1116" t="str">
            <v>Year 2</v>
          </cell>
          <cell r="E1116">
            <v>8414000000</v>
          </cell>
          <cell r="F1116">
            <v>5299000000</v>
          </cell>
          <cell r="H1116">
            <v>469000000</v>
          </cell>
          <cell r="I1116">
            <v>1362000000</v>
          </cell>
          <cell r="L1116">
            <v>0.37021630615640599</v>
          </cell>
          <cell r="M1116">
            <v>8.3194675540765387E-2</v>
          </cell>
        </row>
        <row r="1117">
          <cell r="C1117" t="str">
            <v>Year 3</v>
          </cell>
          <cell r="E1117">
            <v>7292000000</v>
          </cell>
          <cell r="F1117">
            <v>4457000000</v>
          </cell>
          <cell r="H1117">
            <v>325000000</v>
          </cell>
          <cell r="I1117">
            <v>1229000000</v>
          </cell>
          <cell r="L1117">
            <v>0.38878222709818977</v>
          </cell>
          <cell r="M1117">
            <v>0.10093252879868349</v>
          </cell>
        </row>
        <row r="1118">
          <cell r="C1118" t="str">
            <v>Year 4</v>
          </cell>
          <cell r="E1118">
            <v>7729000000</v>
          </cell>
          <cell r="F1118">
            <v>4312000000</v>
          </cell>
          <cell r="H1118">
            <v>289000000</v>
          </cell>
          <cell r="I1118">
            <v>1239000000</v>
          </cell>
          <cell r="L1118">
            <v>0.44210117738387888</v>
          </cell>
          <cell r="M1118">
            <v>0.15771768663475222</v>
          </cell>
        </row>
        <row r="1119">
          <cell r="C1119" t="str">
            <v>Year 1</v>
          </cell>
          <cell r="E1119">
            <v>4374562000</v>
          </cell>
          <cell r="F1119">
            <v>3117203000</v>
          </cell>
          <cell r="H1119">
            <v>378769000</v>
          </cell>
          <cell r="I1119">
            <v>0</v>
          </cell>
          <cell r="L1119">
            <v>0.28742511821754957</v>
          </cell>
          <cell r="M1119">
            <v>5.2198825848164911E-2</v>
          </cell>
        </row>
        <row r="1120">
          <cell r="C1120" t="str">
            <v>Year 2</v>
          </cell>
          <cell r="E1120">
            <v>5504656000</v>
          </cell>
          <cell r="F1120">
            <v>3752760000</v>
          </cell>
          <cell r="H1120">
            <v>472321000</v>
          </cell>
          <cell r="I1120">
            <v>0</v>
          </cell>
          <cell r="L1120">
            <v>0.31825712633087333</v>
          </cell>
          <cell r="M1120">
            <v>7.3146805177289914E-2</v>
          </cell>
        </row>
        <row r="1121">
          <cell r="C1121" t="str">
            <v>Year 3</v>
          </cell>
          <cell r="E1121">
            <v>6779511000</v>
          </cell>
          <cell r="F1121">
            <v>4591476000</v>
          </cell>
          <cell r="H1121">
            <v>650788000</v>
          </cell>
          <cell r="I1121">
            <v>0</v>
          </cell>
          <cell r="L1121">
            <v>0.32274230398033132</v>
          </cell>
          <cell r="M1121">
            <v>4.5110333178897413E-2</v>
          </cell>
        </row>
        <row r="1122">
          <cell r="C1122" t="str">
            <v>Year 4</v>
          </cell>
          <cell r="E1122">
            <v>8830669000</v>
          </cell>
          <cell r="F1122">
            <v>6029901000</v>
          </cell>
          <cell r="H1122">
            <v>852098000</v>
          </cell>
          <cell r="I1122">
            <v>0</v>
          </cell>
          <cell r="L1122">
            <v>0.31716373923651764</v>
          </cell>
          <cell r="M1122">
            <v>4.3008406271370835E-2</v>
          </cell>
        </row>
        <row r="1123">
          <cell r="C1123" t="str">
            <v>Year 1</v>
          </cell>
          <cell r="E1123">
            <v>1562000000</v>
          </cell>
          <cell r="F1123">
            <v>413000000</v>
          </cell>
          <cell r="H1123">
            <v>0</v>
          </cell>
          <cell r="I1123">
            <v>704000000</v>
          </cell>
          <cell r="L1123">
            <v>0.73559539052496792</v>
          </cell>
          <cell r="M1123">
            <v>8.5787451984635082E-2</v>
          </cell>
        </row>
        <row r="1124">
          <cell r="C1124" t="str">
            <v>Year 2</v>
          </cell>
          <cell r="E1124">
            <v>1857000000</v>
          </cell>
          <cell r="F1124">
            <v>411000000</v>
          </cell>
          <cell r="H1124">
            <v>0</v>
          </cell>
          <cell r="I1124">
            <v>685000000</v>
          </cell>
          <cell r="L1124">
            <v>0.77867528271405495</v>
          </cell>
          <cell r="M1124">
            <v>0.24232633279483037</v>
          </cell>
        </row>
        <row r="1125">
          <cell r="C1125" t="str">
            <v>Year 3</v>
          </cell>
          <cell r="E1125">
            <v>2288000000</v>
          </cell>
          <cell r="F1125">
            <v>485000000</v>
          </cell>
          <cell r="H1125">
            <v>0</v>
          </cell>
          <cell r="I1125">
            <v>870000000</v>
          </cell>
          <cell r="L1125">
            <v>0.78802447552447552</v>
          </cell>
          <cell r="M1125">
            <v>0.2513111888111888</v>
          </cell>
        </row>
        <row r="1126">
          <cell r="C1126" t="str">
            <v>Year 4</v>
          </cell>
          <cell r="E1126">
            <v>1557000000</v>
          </cell>
          <cell r="F1126">
            <v>497000000</v>
          </cell>
          <cell r="H1126">
            <v>0</v>
          </cell>
          <cell r="I1126">
            <v>917000000</v>
          </cell>
          <cell r="L1126">
            <v>0.680796403339756</v>
          </cell>
          <cell r="M1126">
            <v>-3.2504816955684008</v>
          </cell>
        </row>
        <row r="1127">
          <cell r="C1127" t="str">
            <v>Year 1</v>
          </cell>
          <cell r="E1127">
            <v>25313000000</v>
          </cell>
          <cell r="F1127">
            <v>14279000000</v>
          </cell>
          <cell r="H1127">
            <v>0</v>
          </cell>
          <cell r="I1127">
            <v>0</v>
          </cell>
          <cell r="L1127">
            <v>0.4359025006913444</v>
          </cell>
          <cell r="M1127">
            <v>0.12791846086990874</v>
          </cell>
        </row>
        <row r="1128">
          <cell r="C1128" t="str">
            <v>Year 2</v>
          </cell>
          <cell r="E1128">
            <v>27799000000</v>
          </cell>
          <cell r="F1128">
            <v>15353000000</v>
          </cell>
          <cell r="H1128">
            <v>0</v>
          </cell>
          <cell r="I1128">
            <v>0</v>
          </cell>
          <cell r="L1128">
            <v>0.44771394654483976</v>
          </cell>
          <cell r="M1128">
            <v>0.13237886254901254</v>
          </cell>
        </row>
        <row r="1129">
          <cell r="C1129" t="str">
            <v>Year 3</v>
          </cell>
          <cell r="E1129">
            <v>30601000000</v>
          </cell>
          <cell r="F1129">
            <v>16534000000</v>
          </cell>
          <cell r="H1129">
            <v>0</v>
          </cell>
          <cell r="I1129">
            <v>0</v>
          </cell>
          <cell r="L1129">
            <v>0.45969085977582436</v>
          </cell>
          <cell r="M1129">
            <v>0.13643344988725858</v>
          </cell>
        </row>
        <row r="1130">
          <cell r="C1130" t="str">
            <v>Year 4</v>
          </cell>
          <cell r="E1130">
            <v>32376000000</v>
          </cell>
          <cell r="F1130">
            <v>17405000000</v>
          </cell>
          <cell r="H1130">
            <v>0</v>
          </cell>
          <cell r="I1130">
            <v>0</v>
          </cell>
          <cell r="L1130">
            <v>0.46241042747714356</v>
          </cell>
          <cell r="M1130">
            <v>0.13905361996540647</v>
          </cell>
        </row>
        <row r="1131">
          <cell r="C1131" t="str">
            <v>Year 1</v>
          </cell>
          <cell r="E1131">
            <v>5703000000</v>
          </cell>
          <cell r="F1131">
            <v>2398000000</v>
          </cell>
          <cell r="H1131">
            <v>0</v>
          </cell>
          <cell r="I1131">
            <v>510000000</v>
          </cell>
          <cell r="L1131">
            <v>0.57951955111344899</v>
          </cell>
          <cell r="M1131">
            <v>0.17183938278099245</v>
          </cell>
        </row>
        <row r="1132">
          <cell r="C1132" t="str">
            <v>Year 2</v>
          </cell>
          <cell r="E1132">
            <v>6288000000</v>
          </cell>
          <cell r="F1132">
            <v>2620000000</v>
          </cell>
          <cell r="H1132">
            <v>0</v>
          </cell>
          <cell r="I1132">
            <v>573000000</v>
          </cell>
          <cell r="L1132">
            <v>0.58333333333333326</v>
          </cell>
          <cell r="M1132">
            <v>0.18734096692111959</v>
          </cell>
        </row>
        <row r="1133">
          <cell r="C1133" t="str">
            <v>Year 3</v>
          </cell>
          <cell r="E1133">
            <v>6172000000</v>
          </cell>
          <cell r="F1133">
            <v>2539000000</v>
          </cell>
          <cell r="H1133">
            <v>0</v>
          </cell>
          <cell r="I1133">
            <v>574000000</v>
          </cell>
          <cell r="L1133">
            <v>0.58862605314322747</v>
          </cell>
          <cell r="M1133">
            <v>0.18535320803629293</v>
          </cell>
        </row>
        <row r="1134">
          <cell r="C1134" t="str">
            <v>Year 4</v>
          </cell>
          <cell r="E1134">
            <v>6309000000</v>
          </cell>
          <cell r="F1134">
            <v>2607000000</v>
          </cell>
          <cell r="H1134">
            <v>0</v>
          </cell>
          <cell r="I1134">
            <v>603000000</v>
          </cell>
          <cell r="L1134">
            <v>0.58678078934854971</v>
          </cell>
          <cell r="M1134">
            <v>0.19781264859724204</v>
          </cell>
        </row>
        <row r="1135">
          <cell r="C1135" t="str">
            <v>Year 1</v>
          </cell>
          <cell r="E1135">
            <v>17194000000</v>
          </cell>
          <cell r="F1135">
            <v>12151000000</v>
          </cell>
          <cell r="H1135">
            <v>0</v>
          </cell>
          <cell r="I1135">
            <v>0</v>
          </cell>
          <cell r="L1135">
            <v>0.29329998836803539</v>
          </cell>
          <cell r="M1135">
            <v>0.19710364080493195</v>
          </cell>
        </row>
        <row r="1136">
          <cell r="C1136" t="str">
            <v>Year 2</v>
          </cell>
          <cell r="E1136">
            <v>19221000000</v>
          </cell>
          <cell r="F1136">
            <v>14117000000</v>
          </cell>
          <cell r="H1136">
            <v>0</v>
          </cell>
          <cell r="I1136">
            <v>0</v>
          </cell>
          <cell r="L1136">
            <v>0.26554289579106183</v>
          </cell>
          <cell r="M1136">
            <v>0.16643254773424901</v>
          </cell>
        </row>
        <row r="1137">
          <cell r="C1137" t="str">
            <v>Year 3</v>
          </cell>
          <cell r="E1137">
            <v>21440000000</v>
          </cell>
          <cell r="F1137">
            <v>15631000000</v>
          </cell>
          <cell r="H1137">
            <v>0</v>
          </cell>
          <cell r="I1137">
            <v>0</v>
          </cell>
          <cell r="L1137">
            <v>0.27094216417910444</v>
          </cell>
          <cell r="M1137">
            <v>0.17336753731343282</v>
          </cell>
        </row>
        <row r="1138">
          <cell r="C1138" t="str">
            <v>Year 4</v>
          </cell>
          <cell r="E1138">
            <v>14757000000</v>
          </cell>
          <cell r="F1138">
            <v>11694000000</v>
          </cell>
          <cell r="H1138">
            <v>0</v>
          </cell>
          <cell r="I1138">
            <v>0</v>
          </cell>
          <cell r="L1138">
            <v>0.20756251270583448</v>
          </cell>
          <cell r="M1138">
            <v>8.8026021549095348E-2</v>
          </cell>
        </row>
        <row r="1139">
          <cell r="C1139" t="str">
            <v>Year 1</v>
          </cell>
          <cell r="E1139">
            <v>11245000000</v>
          </cell>
          <cell r="F1139">
            <v>4070000000</v>
          </cell>
          <cell r="H1139">
            <v>0</v>
          </cell>
          <cell r="I1139">
            <v>916000000</v>
          </cell>
          <cell r="L1139">
            <v>0.63806136060471319</v>
          </cell>
          <cell r="M1139">
            <v>0.28963983992885728</v>
          </cell>
        </row>
        <row r="1140">
          <cell r="C1140" t="str">
            <v>Year 2</v>
          </cell>
          <cell r="E1140">
            <v>11624000000</v>
          </cell>
          <cell r="F1140">
            <v>4201000000</v>
          </cell>
          <cell r="H1140">
            <v>0</v>
          </cell>
          <cell r="I1140">
            <v>951000000</v>
          </cell>
          <cell r="L1140">
            <v>0.63859256710254653</v>
          </cell>
          <cell r="M1140">
            <v>0.30755333792154166</v>
          </cell>
        </row>
        <row r="1141">
          <cell r="C1141" t="str">
            <v>Year 3</v>
          </cell>
          <cell r="E1141">
            <v>10511000000</v>
          </cell>
          <cell r="F1141">
            <v>3662000000</v>
          </cell>
          <cell r="H1141">
            <v>0</v>
          </cell>
          <cell r="I1141">
            <v>1054000000</v>
          </cell>
          <cell r="L1141">
            <v>0.65160308248501564</v>
          </cell>
          <cell r="M1141">
            <v>0.27437922176767199</v>
          </cell>
        </row>
        <row r="1142">
          <cell r="C1142" t="str">
            <v>Year 4</v>
          </cell>
          <cell r="E1142">
            <v>9888000000</v>
          </cell>
          <cell r="F1142">
            <v>3045000000</v>
          </cell>
          <cell r="H1142">
            <v>0</v>
          </cell>
          <cell r="I1142">
            <v>1026000000</v>
          </cell>
          <cell r="L1142">
            <v>0.69205097087378642</v>
          </cell>
          <cell r="M1142">
            <v>0.31088187702265374</v>
          </cell>
        </row>
        <row r="1143">
          <cell r="C1143" t="str">
            <v>Year 1</v>
          </cell>
          <cell r="E1143">
            <v>6332400000</v>
          </cell>
          <cell r="F1143">
            <v>2571300000</v>
          </cell>
          <cell r="H1143">
            <v>904200000</v>
          </cell>
          <cell r="I1143">
            <v>0</v>
          </cell>
          <cell r="L1143">
            <v>0.59394542353610014</v>
          </cell>
          <cell r="M1143">
            <v>9.6251026467058298E-2</v>
          </cell>
        </row>
        <row r="1144">
          <cell r="C1144" t="str">
            <v>Year 2</v>
          </cell>
          <cell r="E1144">
            <v>6325000000</v>
          </cell>
          <cell r="F1144">
            <v>2406000000</v>
          </cell>
          <cell r="H1144">
            <v>918000000</v>
          </cell>
          <cell r="I1144">
            <v>0</v>
          </cell>
          <cell r="L1144">
            <v>0.61960474308300395</v>
          </cell>
          <cell r="M1144">
            <v>0.12996047430830041</v>
          </cell>
        </row>
        <row r="1145">
          <cell r="C1145" t="str">
            <v>Year 3</v>
          </cell>
          <cell r="E1145">
            <v>6123000000</v>
          </cell>
          <cell r="F1145">
            <v>2290000000</v>
          </cell>
          <cell r="H1145">
            <v>920000000</v>
          </cell>
          <cell r="I1145">
            <v>0</v>
          </cell>
          <cell r="L1145">
            <v>0.62600032663726934</v>
          </cell>
          <cell r="M1145">
            <v>0.11693614241384942</v>
          </cell>
        </row>
        <row r="1146">
          <cell r="C1146" t="str">
            <v>Year 4</v>
          </cell>
          <cell r="E1146">
            <v>5546000000</v>
          </cell>
          <cell r="F1146">
            <v>2173000000</v>
          </cell>
          <cell r="H1146">
            <v>861000000</v>
          </cell>
          <cell r="I1146">
            <v>0</v>
          </cell>
          <cell r="L1146">
            <v>0.60818608005769925</v>
          </cell>
          <cell r="M1146">
            <v>7.4468085106382975E-2</v>
          </cell>
        </row>
        <row r="1147">
          <cell r="C1147" t="str">
            <v>Year 1</v>
          </cell>
          <cell r="E1147">
            <v>19429273000</v>
          </cell>
          <cell r="F1147">
            <v>17915735000</v>
          </cell>
          <cell r="H1147">
            <v>0</v>
          </cell>
          <cell r="I1147">
            <v>0</v>
          </cell>
          <cell r="L1147">
            <v>7.7899878188957494E-2</v>
          </cell>
          <cell r="M1147">
            <v>5.448675305555694E-2</v>
          </cell>
        </row>
        <row r="1148">
          <cell r="C1148" t="str">
            <v>Year 2</v>
          </cell>
          <cell r="E1148">
            <v>19052046000</v>
          </cell>
          <cell r="F1148">
            <v>17641421000</v>
          </cell>
          <cell r="H1148">
            <v>0</v>
          </cell>
          <cell r="I1148">
            <v>0</v>
          </cell>
          <cell r="L1148">
            <v>7.4040604352939354E-2</v>
          </cell>
          <cell r="M1148">
            <v>4.9481352291507172E-2</v>
          </cell>
        </row>
        <row r="1149">
          <cell r="C1149" t="str">
            <v>Year 3</v>
          </cell>
          <cell r="E1149">
            <v>21105141000</v>
          </cell>
          <cell r="F1149">
            <v>19198615000</v>
          </cell>
          <cell r="H1149">
            <v>0</v>
          </cell>
          <cell r="I1149">
            <v>0</v>
          </cell>
          <cell r="L1149">
            <v>9.03346724857228E-2</v>
          </cell>
          <cell r="M1149">
            <v>6.5657983521645272E-2</v>
          </cell>
        </row>
        <row r="1150">
          <cell r="C1150" t="str">
            <v>Year 4</v>
          </cell>
          <cell r="E1150">
            <v>16439276000</v>
          </cell>
          <cell r="F1150">
            <v>14858014000</v>
          </cell>
          <cell r="H1150">
            <v>0</v>
          </cell>
          <cell r="I1150">
            <v>0</v>
          </cell>
          <cell r="L1150">
            <v>9.6188055970348074E-2</v>
          </cell>
          <cell r="M1150">
            <v>6.8267787462172907E-2</v>
          </cell>
        </row>
        <row r="1151">
          <cell r="C1151" t="str">
            <v>Year 1</v>
          </cell>
          <cell r="E1151">
            <v>4280159000</v>
          </cell>
          <cell r="F1151">
            <v>2053816000</v>
          </cell>
          <cell r="H1151">
            <v>1147282000</v>
          </cell>
          <cell r="I1151">
            <v>0</v>
          </cell>
          <cell r="L1151">
            <v>0.52015427464260089</v>
          </cell>
          <cell r="M1151">
            <v>0.15145208390622872</v>
          </cell>
        </row>
        <row r="1152">
          <cell r="C1152" t="str">
            <v>Year 2</v>
          </cell>
          <cell r="E1152">
            <v>4130000000</v>
          </cell>
          <cell r="F1152">
            <v>1862000000</v>
          </cell>
          <cell r="H1152">
            <v>1336000000</v>
          </cell>
          <cell r="I1152">
            <v>0</v>
          </cell>
          <cell r="L1152">
            <v>0.54915254237288136</v>
          </cell>
          <cell r="M1152">
            <v>0.12009685230024213</v>
          </cell>
        </row>
        <row r="1153">
          <cell r="C1153" t="str">
            <v>Year 3</v>
          </cell>
          <cell r="E1153">
            <v>4682000000</v>
          </cell>
          <cell r="F1153">
            <v>2083000000</v>
          </cell>
          <cell r="H1153">
            <v>1360000000</v>
          </cell>
          <cell r="I1153">
            <v>0</v>
          </cell>
          <cell r="L1153">
            <v>0.55510465612985904</v>
          </cell>
          <cell r="M1153">
            <v>0.16211020931225972</v>
          </cell>
        </row>
        <row r="1154">
          <cell r="C1154" t="str">
            <v>Year 4</v>
          </cell>
          <cell r="E1154">
            <v>5010000000</v>
          </cell>
          <cell r="F1154">
            <v>2199000000</v>
          </cell>
          <cell r="H1154">
            <v>1331000000</v>
          </cell>
          <cell r="I1154">
            <v>0</v>
          </cell>
          <cell r="L1154">
            <v>0.56107784431137731</v>
          </cell>
          <cell r="M1154">
            <v>0.17524950099800399</v>
          </cell>
        </row>
        <row r="1155">
          <cell r="C1155" t="str">
            <v>Year 1</v>
          </cell>
          <cell r="E1155">
            <v>5508500000</v>
          </cell>
          <cell r="F1155">
            <v>3414400000</v>
          </cell>
          <cell r="H1155">
            <v>0</v>
          </cell>
          <cell r="I1155">
            <v>0</v>
          </cell>
          <cell r="L1155">
            <v>0.3801579377325951</v>
          </cell>
          <cell r="M1155">
            <v>0.12536988290823273</v>
          </cell>
        </row>
        <row r="1156">
          <cell r="C1156" t="str">
            <v>Year 2</v>
          </cell>
          <cell r="E1156">
            <v>5607000000</v>
          </cell>
          <cell r="F1156">
            <v>3482100000</v>
          </cell>
          <cell r="H1156">
            <v>0</v>
          </cell>
          <cell r="I1156">
            <v>0</v>
          </cell>
          <cell r="L1156">
            <v>0.37897271268057786</v>
          </cell>
          <cell r="M1156">
            <v>0.12937399678972714</v>
          </cell>
        </row>
        <row r="1157">
          <cell r="C1157" t="str">
            <v>Year 3</v>
          </cell>
          <cell r="E1157">
            <v>5727000000</v>
          </cell>
          <cell r="F1157">
            <v>3523600000</v>
          </cell>
          <cell r="H1157">
            <v>0</v>
          </cell>
          <cell r="I1157">
            <v>0</v>
          </cell>
          <cell r="L1157">
            <v>0.3847389558232932</v>
          </cell>
          <cell r="M1157">
            <v>0.11480705430417322</v>
          </cell>
        </row>
        <row r="1158">
          <cell r="C1158" t="str">
            <v>Year 4</v>
          </cell>
          <cell r="E1158">
            <v>5915700000</v>
          </cell>
          <cell r="F1158">
            <v>3611100000</v>
          </cell>
          <cell r="H1158">
            <v>0</v>
          </cell>
          <cell r="I1158">
            <v>0</v>
          </cell>
          <cell r="L1158">
            <v>0.38957350778437039</v>
          </cell>
          <cell r="M1158">
            <v>0.11471169937623611</v>
          </cell>
        </row>
        <row r="1159">
          <cell r="C1159" t="str">
            <v>Year 1</v>
          </cell>
          <cell r="E1159">
            <v>484581000</v>
          </cell>
          <cell r="F1159">
            <v>21306000</v>
          </cell>
          <cell r="H1159">
            <v>0</v>
          </cell>
          <cell r="I1159">
            <v>147515000</v>
          </cell>
          <cell r="L1159">
            <v>0.95603211846935809</v>
          </cell>
          <cell r="M1159">
            <v>0.57294239765900845</v>
          </cell>
        </row>
        <row r="1160">
          <cell r="C1160" t="str">
            <v>Year 2</v>
          </cell>
          <cell r="E1160">
            <v>780209000</v>
          </cell>
          <cell r="F1160">
            <v>38851000</v>
          </cell>
          <cell r="H1160">
            <v>0</v>
          </cell>
          <cell r="I1160">
            <v>306769000</v>
          </cell>
          <cell r="L1160">
            <v>0.95020436831669464</v>
          </cell>
          <cell r="M1160">
            <v>0.48411130863653201</v>
          </cell>
        </row>
        <row r="1161">
          <cell r="C1161" t="str">
            <v>Year 3</v>
          </cell>
          <cell r="E1161">
            <v>933505000</v>
          </cell>
          <cell r="F1161">
            <v>53871000</v>
          </cell>
          <cell r="H1161">
            <v>0</v>
          </cell>
          <cell r="I1161">
            <v>374661000</v>
          </cell>
          <cell r="L1161">
            <v>0.94229168563639187</v>
          </cell>
          <cell r="M1161">
            <v>0.48621914183641224</v>
          </cell>
        </row>
        <row r="1162">
          <cell r="C1162" t="str">
            <v>Year 4</v>
          </cell>
          <cell r="E1162">
            <v>1023285000</v>
          </cell>
          <cell r="F1162">
            <v>55352000</v>
          </cell>
          <cell r="H1162">
            <v>0</v>
          </cell>
          <cell r="I1162">
            <v>409215000</v>
          </cell>
          <cell r="L1162">
            <v>0.94590754286440237</v>
          </cell>
          <cell r="M1162">
            <v>0.4978280733129089</v>
          </cell>
        </row>
        <row r="1163">
          <cell r="C1163" t="str">
            <v>Year 1</v>
          </cell>
          <cell r="E1163">
            <v>10184121000</v>
          </cell>
          <cell r="F1163">
            <v>8540319000</v>
          </cell>
          <cell r="H1163">
            <v>0</v>
          </cell>
          <cell r="I1163">
            <v>205334000</v>
          </cell>
          <cell r="L1163">
            <v>0.16140833362054519</v>
          </cell>
          <cell r="M1163">
            <v>9.2962662167898433E-2</v>
          </cell>
        </row>
        <row r="1164">
          <cell r="C1164" t="str">
            <v>Year 2</v>
          </cell>
          <cell r="E1164">
            <v>11871879000</v>
          </cell>
          <cell r="F1164">
            <v>10222213000</v>
          </cell>
          <cell r="H1164">
            <v>0</v>
          </cell>
          <cell r="I1164">
            <v>239343000</v>
          </cell>
          <cell r="L1164">
            <v>0.13895576260506026</v>
          </cell>
          <cell r="M1164">
            <v>7.3176032201810681E-2</v>
          </cell>
        </row>
        <row r="1165">
          <cell r="C1165" t="str">
            <v>Year 3</v>
          </cell>
          <cell r="E1165">
            <v>12195091000</v>
          </cell>
          <cell r="F1165">
            <v>10088548000</v>
          </cell>
          <cell r="H1165">
            <v>0</v>
          </cell>
          <cell r="I1165">
            <v>294684000</v>
          </cell>
          <cell r="L1165">
            <v>0.17273696440641562</v>
          </cell>
          <cell r="M1165">
            <v>9.3231940622665294E-2</v>
          </cell>
        </row>
        <row r="1166">
          <cell r="C1166" t="str">
            <v>Year 4</v>
          </cell>
          <cell r="E1166">
            <v>7763206000</v>
          </cell>
          <cell r="F1166">
            <v>5641052000</v>
          </cell>
          <cell r="H1166">
            <v>0</v>
          </cell>
          <cell r="I1166">
            <v>354620000</v>
          </cell>
          <cell r="L1166">
            <v>0.27336051626093649</v>
          </cell>
          <cell r="M1166">
            <v>0.13837105443292372</v>
          </cell>
        </row>
        <row r="1167">
          <cell r="C1167" t="str">
            <v>Year 1</v>
          </cell>
          <cell r="E1167">
            <v>15317800000</v>
          </cell>
          <cell r="F1167">
            <v>12602100000</v>
          </cell>
          <cell r="H1167">
            <v>0</v>
          </cell>
          <cell r="I1167">
            <v>294400000</v>
          </cell>
          <cell r="L1167">
            <v>0.17729047252216379</v>
          </cell>
          <cell r="M1167">
            <v>0.12691770358667695</v>
          </cell>
        </row>
        <row r="1168">
          <cell r="C1168" t="str">
            <v>Year 2</v>
          </cell>
          <cell r="E1168">
            <v>15134400000</v>
          </cell>
          <cell r="F1168">
            <v>12491400000</v>
          </cell>
          <cell r="H1168">
            <v>0</v>
          </cell>
          <cell r="I1168">
            <v>291100000</v>
          </cell>
          <cell r="L1168">
            <v>0.17463526799873141</v>
          </cell>
          <cell r="M1168">
            <v>0.12686991225288086</v>
          </cell>
        </row>
        <row r="1169">
          <cell r="C1169" t="str">
            <v>Year 3</v>
          </cell>
          <cell r="E1169">
            <v>15416900000</v>
          </cell>
          <cell r="F1169">
            <v>12671200000</v>
          </cell>
          <cell r="H1169">
            <v>0</v>
          </cell>
          <cell r="I1169">
            <v>292900000</v>
          </cell>
          <cell r="L1169">
            <v>0.17809676394087004</v>
          </cell>
          <cell r="M1169">
            <v>0.1303050548424132</v>
          </cell>
        </row>
        <row r="1170">
          <cell r="C1170" t="str">
            <v>Year 1</v>
          </cell>
          <cell r="E1170">
            <v>6182184000</v>
          </cell>
          <cell r="F1170">
            <v>3084766000</v>
          </cell>
          <cell r="H1170">
            <v>0</v>
          </cell>
          <cell r="I1170">
            <v>0</v>
          </cell>
          <cell r="L1170">
            <v>0.50102326297632027</v>
          </cell>
          <cell r="M1170">
            <v>0.15809833547497129</v>
          </cell>
        </row>
        <row r="1171">
          <cell r="C1171" t="str">
            <v>Year 2</v>
          </cell>
          <cell r="E1171">
            <v>6649237000</v>
          </cell>
          <cell r="F1171">
            <v>3280236000</v>
          </cell>
          <cell r="H1171">
            <v>0</v>
          </cell>
          <cell r="I1171">
            <v>0</v>
          </cell>
          <cell r="L1171">
            <v>0.50667482599883262</v>
          </cell>
          <cell r="M1171">
            <v>0.16595663532522603</v>
          </cell>
        </row>
        <row r="1172">
          <cell r="C1172" t="str">
            <v>Year 3</v>
          </cell>
          <cell r="E1172">
            <v>7216081000</v>
          </cell>
          <cell r="F1172">
            <v>3507180000</v>
          </cell>
          <cell r="H1172">
            <v>0</v>
          </cell>
          <cell r="I1172">
            <v>0</v>
          </cell>
          <cell r="L1172">
            <v>0.51397718512306056</v>
          </cell>
          <cell r="M1172">
            <v>0.17604763582892155</v>
          </cell>
        </row>
        <row r="1173">
          <cell r="C1173" t="str">
            <v>Year 4</v>
          </cell>
          <cell r="E1173">
            <v>7966674000</v>
          </cell>
          <cell r="F1173">
            <v>3804031000</v>
          </cell>
          <cell r="H1173">
            <v>0</v>
          </cell>
          <cell r="I1173">
            <v>0</v>
          </cell>
          <cell r="L1173">
            <v>0.52250700857095445</v>
          </cell>
          <cell r="M1173">
            <v>0.19004430205127007</v>
          </cell>
        </row>
        <row r="1174">
          <cell r="C1174" t="str">
            <v>Year 1</v>
          </cell>
          <cell r="E1174">
            <v>20100000000</v>
          </cell>
          <cell r="F1174">
            <v>6530000000</v>
          </cell>
          <cell r="H1174">
            <v>0</v>
          </cell>
          <cell r="I1174">
            <v>3585000000</v>
          </cell>
          <cell r="L1174">
            <v>0.67512437810945269</v>
          </cell>
          <cell r="M1174">
            <v>0.40328358208955223</v>
          </cell>
        </row>
        <row r="1175">
          <cell r="C1175" t="str">
            <v>Year 2</v>
          </cell>
          <cell r="E1175">
            <v>20170000000</v>
          </cell>
          <cell r="F1175">
            <v>6497000000</v>
          </cell>
          <cell r="H1175">
            <v>0</v>
          </cell>
          <cell r="I1175">
            <v>4203000000</v>
          </cell>
          <cell r="L1175">
            <v>0.67788795240456123</v>
          </cell>
          <cell r="M1175">
            <v>0.36499752107089739</v>
          </cell>
        </row>
        <row r="1176">
          <cell r="C1176" t="str">
            <v>Year 3</v>
          </cell>
          <cell r="E1176">
            <v>19312000000</v>
          </cell>
          <cell r="F1176">
            <v>6803000000</v>
          </cell>
          <cell r="H1176">
            <v>0</v>
          </cell>
          <cell r="I1176">
            <v>4261000000</v>
          </cell>
          <cell r="L1176">
            <v>0.64773198011598998</v>
          </cell>
          <cell r="M1176">
            <v>0.32078500414250205</v>
          </cell>
        </row>
        <row r="1177">
          <cell r="C1177" t="str">
            <v>Year 4</v>
          </cell>
          <cell r="E1177">
            <v>12480000000</v>
          </cell>
          <cell r="F1177">
            <v>5804000000</v>
          </cell>
          <cell r="H1177">
            <v>0</v>
          </cell>
          <cell r="I1177">
            <v>4544000000</v>
          </cell>
          <cell r="L1177">
            <v>0.53493589743589742</v>
          </cell>
          <cell r="M1177">
            <v>4.158653846153846E-2</v>
          </cell>
        </row>
        <row r="1178">
          <cell r="C1178" t="str">
            <v>Year 1</v>
          </cell>
          <cell r="E1178">
            <v>1355300000</v>
          </cell>
          <cell r="F1178">
            <v>90800000</v>
          </cell>
          <cell r="H1178">
            <v>0</v>
          </cell>
          <cell r="I1178">
            <v>76000000</v>
          </cell>
          <cell r="L1178">
            <v>0.93300376300450083</v>
          </cell>
          <cell r="M1178">
            <v>0.28384859440714233</v>
          </cell>
        </row>
        <row r="1179">
          <cell r="C1179" t="str">
            <v>Year 2</v>
          </cell>
          <cell r="E1179">
            <v>1346100000</v>
          </cell>
          <cell r="F1179">
            <v>81100000</v>
          </cell>
          <cell r="H1179">
            <v>0</v>
          </cell>
          <cell r="I1179">
            <v>69900000</v>
          </cell>
          <cell r="L1179">
            <v>0.93975187578931729</v>
          </cell>
          <cell r="M1179">
            <v>0.28400564594012334</v>
          </cell>
        </row>
        <row r="1180">
          <cell r="C1180" t="str">
            <v>Year 3</v>
          </cell>
          <cell r="E1180">
            <v>1381400000</v>
          </cell>
          <cell r="F1180">
            <v>80900000</v>
          </cell>
          <cell r="H1180">
            <v>0</v>
          </cell>
          <cell r="I1180">
            <v>65400000</v>
          </cell>
          <cell r="L1180">
            <v>0.94143622412045747</v>
          </cell>
          <cell r="M1180">
            <v>0.30288113508035325</v>
          </cell>
        </row>
        <row r="1181">
          <cell r="C1181" t="str">
            <v>Year 4</v>
          </cell>
          <cell r="E1181">
            <v>1421300000</v>
          </cell>
          <cell r="F1181">
            <v>95500000</v>
          </cell>
          <cell r="H1181">
            <v>0</v>
          </cell>
          <cell r="I1181">
            <v>57300000</v>
          </cell>
          <cell r="L1181">
            <v>0.93280799268275527</v>
          </cell>
          <cell r="M1181">
            <v>0.30380637444592978</v>
          </cell>
        </row>
        <row r="1182">
          <cell r="C1182" t="str">
            <v>Year 1</v>
          </cell>
          <cell r="E1182">
            <v>3823713000</v>
          </cell>
          <cell r="F1182">
            <v>1582398000</v>
          </cell>
          <cell r="H1182">
            <v>114250000</v>
          </cell>
          <cell r="I1182">
            <v>0</v>
          </cell>
          <cell r="L1182">
            <v>0.58616193213245871</v>
          </cell>
          <cell r="M1182">
            <v>0.16667830456940674</v>
          </cell>
        </row>
        <row r="1183">
          <cell r="C1183" t="str">
            <v>Year 2</v>
          </cell>
          <cell r="E1183">
            <v>3791335000</v>
          </cell>
          <cell r="F1183">
            <v>1650622000</v>
          </cell>
          <cell r="H1183">
            <v>110412000</v>
          </cell>
          <cell r="I1183">
            <v>0</v>
          </cell>
          <cell r="L1183">
            <v>0.56463303823059685</v>
          </cell>
          <cell r="M1183">
            <v>0.16094726527727041</v>
          </cell>
        </row>
        <row r="1184">
          <cell r="C1184" t="str">
            <v>Year 3</v>
          </cell>
          <cell r="E1184">
            <v>3821504000</v>
          </cell>
          <cell r="F1184">
            <v>1680791000</v>
          </cell>
          <cell r="H1184">
            <v>109931000</v>
          </cell>
          <cell r="I1184">
            <v>0</v>
          </cell>
          <cell r="L1184">
            <v>0.56017552251678926</v>
          </cell>
          <cell r="M1184">
            <v>0.17071341545108942</v>
          </cell>
        </row>
        <row r="1185">
          <cell r="C1185" t="str">
            <v>Year 4</v>
          </cell>
          <cell r="E1185">
            <v>3578060000</v>
          </cell>
          <cell r="F1185">
            <v>1558591000</v>
          </cell>
          <cell r="H1185">
            <v>110156000</v>
          </cell>
          <cell r="I1185">
            <v>0</v>
          </cell>
          <cell r="L1185">
            <v>0.56440333588592706</v>
          </cell>
          <cell r="M1185">
            <v>0.17589196380161318</v>
          </cell>
        </row>
        <row r="1186">
          <cell r="C1186" t="str">
            <v>Year 1</v>
          </cell>
          <cell r="E1186">
            <v>16596800000</v>
          </cell>
          <cell r="F1186">
            <v>13908300000</v>
          </cell>
          <cell r="H1186">
            <v>279300000</v>
          </cell>
          <cell r="I1186">
            <v>517400000</v>
          </cell>
          <cell r="L1186">
            <v>0.16198905813168807</v>
          </cell>
          <cell r="M1186">
            <v>7.9545454545454544E-2</v>
          </cell>
        </row>
        <row r="1187">
          <cell r="C1187" t="str">
            <v>Year 2</v>
          </cell>
          <cell r="E1187">
            <v>16661000000</v>
          </cell>
          <cell r="F1187">
            <v>13900700000</v>
          </cell>
          <cell r="H1187">
            <v>251400000</v>
          </cell>
          <cell r="I1187">
            <v>571700000</v>
          </cell>
          <cell r="L1187">
            <v>0.16567432927195247</v>
          </cell>
          <cell r="M1187">
            <v>8.2690114638977255E-2</v>
          </cell>
        </row>
        <row r="1188">
          <cell r="C1188" t="str">
            <v>Year 3</v>
          </cell>
          <cell r="E1188">
            <v>18534400000</v>
          </cell>
          <cell r="F1188">
            <v>15481600000</v>
          </cell>
          <cell r="H1188">
            <v>215600000</v>
          </cell>
          <cell r="I1188">
            <v>588500000</v>
          </cell>
          <cell r="L1188">
            <v>0.16470994475138123</v>
          </cell>
          <cell r="M1188">
            <v>9.1036127417127077E-2</v>
          </cell>
        </row>
        <row r="1189">
          <cell r="C1189" t="str">
            <v>Year 4</v>
          </cell>
          <cell r="E1189">
            <v>18671300000</v>
          </cell>
          <cell r="F1189">
            <v>15292100000</v>
          </cell>
          <cell r="H1189">
            <v>239800000</v>
          </cell>
          <cell r="I1189">
            <v>583700000</v>
          </cell>
          <cell r="L1189">
            <v>0.18098364870148298</v>
          </cell>
          <cell r="M1189">
            <v>0.10787679486698837</v>
          </cell>
        </row>
        <row r="1190">
          <cell r="C1190" t="str">
            <v>Year 1</v>
          </cell>
          <cell r="E1190">
            <v>15598000000</v>
          </cell>
          <cell r="F1190">
            <v>11759000000</v>
          </cell>
          <cell r="H1190">
            <v>0</v>
          </cell>
          <cell r="I1190">
            <v>2077000000</v>
          </cell>
          <cell r="L1190">
            <v>0.24612129760225665</v>
          </cell>
          <cell r="M1190">
            <v>0.11296320041030901</v>
          </cell>
        </row>
        <row r="1191">
          <cell r="C1191" t="str">
            <v>Year 2</v>
          </cell>
          <cell r="E1191">
            <v>17090000000</v>
          </cell>
          <cell r="F1191">
            <v>12207000000</v>
          </cell>
          <cell r="H1191">
            <v>0</v>
          </cell>
          <cell r="I1191">
            <v>2433000000</v>
          </cell>
          <cell r="L1191">
            <v>0.28572264482153309</v>
          </cell>
          <cell r="M1191">
            <v>0.14335868929198362</v>
          </cell>
        </row>
        <row r="1192">
          <cell r="C1192" t="str">
            <v>Year 3</v>
          </cell>
          <cell r="E1192">
            <v>16833000000</v>
          </cell>
          <cell r="F1192">
            <v>12713000000</v>
          </cell>
          <cell r="H1192">
            <v>0</v>
          </cell>
          <cell r="I1192">
            <v>2612000000</v>
          </cell>
          <cell r="L1192">
            <v>0.24475732192716693</v>
          </cell>
          <cell r="M1192">
            <v>8.958593239470089E-2</v>
          </cell>
        </row>
        <row r="1193">
          <cell r="C1193" t="str">
            <v>Year 4</v>
          </cell>
          <cell r="E1193">
            <v>17666000000</v>
          </cell>
          <cell r="F1193">
            <v>12734000000</v>
          </cell>
          <cell r="H1193">
            <v>0</v>
          </cell>
          <cell r="I1193">
            <v>2755000000</v>
          </cell>
          <cell r="L1193">
            <v>0.27918034642816714</v>
          </cell>
          <cell r="M1193">
            <v>0.12323106532321974</v>
          </cell>
        </row>
        <row r="1194">
          <cell r="C1194" t="str">
            <v>Year 1</v>
          </cell>
          <cell r="E1194">
            <v>5260956000</v>
          </cell>
          <cell r="F1194">
            <v>1177275000</v>
          </cell>
          <cell r="H1194">
            <v>0</v>
          </cell>
          <cell r="I1194">
            <v>65141000</v>
          </cell>
          <cell r="L1194">
            <v>0.77622413112749844</v>
          </cell>
          <cell r="M1194">
            <v>0.3478061781927087</v>
          </cell>
        </row>
        <row r="1195">
          <cell r="C1195" t="str">
            <v>Year 2</v>
          </cell>
          <cell r="E1195">
            <v>6793306000</v>
          </cell>
          <cell r="F1195">
            <v>1077420000</v>
          </cell>
          <cell r="H1195">
            <v>0</v>
          </cell>
          <cell r="I1195">
            <v>117975000</v>
          </cell>
          <cell r="L1195">
            <v>0.84139975440529247</v>
          </cell>
          <cell r="M1195">
            <v>0.35511634541414738</v>
          </cell>
        </row>
        <row r="1196">
          <cell r="C1196" t="str">
            <v>Year 3</v>
          </cell>
          <cell r="E1196">
            <v>8441971000</v>
          </cell>
          <cell r="F1196">
            <v>857841000</v>
          </cell>
          <cell r="H1196">
            <v>0</v>
          </cell>
          <cell r="I1196">
            <v>207820000</v>
          </cell>
          <cell r="L1196">
            <v>0.89838380160273001</v>
          </cell>
          <cell r="M1196">
            <v>0.36405147565657359</v>
          </cell>
        </row>
        <row r="1197">
          <cell r="C1197" t="str">
            <v>Year 4</v>
          </cell>
          <cell r="E1197">
            <v>9223987000</v>
          </cell>
          <cell r="F1197">
            <v>632180000</v>
          </cell>
          <cell r="H1197">
            <v>0</v>
          </cell>
          <cell r="I1197">
            <v>272494000</v>
          </cell>
          <cell r="L1197">
            <v>0.93146347669397189</v>
          </cell>
          <cell r="M1197">
            <v>0.3533078483306622</v>
          </cell>
        </row>
        <row r="1198">
          <cell r="C1198" t="str">
            <v>Year 1</v>
          </cell>
          <cell r="E1198">
            <v>3637212000</v>
          </cell>
          <cell r="F1198">
            <v>2446443000</v>
          </cell>
          <cell r="H1198">
            <v>0</v>
          </cell>
          <cell r="I1198">
            <v>0</v>
          </cell>
          <cell r="L1198">
            <v>0.32738509605708987</v>
          </cell>
          <cell r="M1198">
            <v>0.32738509605708987</v>
          </cell>
        </row>
        <row r="1199">
          <cell r="C1199" t="str">
            <v>Year 2</v>
          </cell>
          <cell r="E1199">
            <v>3585141000</v>
          </cell>
          <cell r="F1199">
            <v>2566444000</v>
          </cell>
          <cell r="H1199">
            <v>0</v>
          </cell>
          <cell r="I1199">
            <v>0</v>
          </cell>
          <cell r="L1199">
            <v>0.2841441940498296</v>
          </cell>
          <cell r="M1199">
            <v>0.28414419404982955</v>
          </cell>
        </row>
        <row r="1200">
          <cell r="C1200" t="str">
            <v>Year 3</v>
          </cell>
          <cell r="E1200">
            <v>3910865000</v>
          </cell>
          <cell r="F1200">
            <v>2850316000</v>
          </cell>
          <cell r="H1200">
            <v>0</v>
          </cell>
          <cell r="I1200">
            <v>0</v>
          </cell>
          <cell r="L1200">
            <v>0.27118016091069364</v>
          </cell>
          <cell r="M1200">
            <v>0.27118016091069369</v>
          </cell>
        </row>
        <row r="1201">
          <cell r="C1201" t="str">
            <v>Year 4</v>
          </cell>
          <cell r="E1201">
            <v>5386703000</v>
          </cell>
          <cell r="F1201">
            <v>4063955000</v>
          </cell>
          <cell r="H1201">
            <v>0</v>
          </cell>
          <cell r="I1201">
            <v>0</v>
          </cell>
          <cell r="L1201">
            <v>0.24555799716449933</v>
          </cell>
          <cell r="M1201">
            <v>0.24555799716449933</v>
          </cell>
        </row>
        <row r="1202">
          <cell r="C1202" t="str">
            <v>Year 1</v>
          </cell>
          <cell r="E1202">
            <v>9781000000</v>
          </cell>
          <cell r="F1202">
            <v>6351000000</v>
          </cell>
          <cell r="H1202">
            <v>0</v>
          </cell>
          <cell r="I1202">
            <v>1054000000</v>
          </cell>
          <cell r="L1202">
            <v>0.35067988958184237</v>
          </cell>
          <cell r="M1202">
            <v>0.2329005214190778</v>
          </cell>
        </row>
        <row r="1203">
          <cell r="C1203" t="str">
            <v>Year 2</v>
          </cell>
          <cell r="E1203">
            <v>9968000000</v>
          </cell>
          <cell r="F1203">
            <v>6423000000</v>
          </cell>
          <cell r="H1203">
            <v>0</v>
          </cell>
          <cell r="I1203">
            <v>1178000000</v>
          </cell>
          <cell r="L1203">
            <v>0.35563804173354741</v>
          </cell>
          <cell r="M1203">
            <v>0.23063804173354735</v>
          </cell>
        </row>
        <row r="1204">
          <cell r="C1204" t="str">
            <v>Year 3</v>
          </cell>
          <cell r="E1204">
            <v>10886000000</v>
          </cell>
          <cell r="F1204">
            <v>7036000000</v>
          </cell>
          <cell r="H1204">
            <v>0</v>
          </cell>
          <cell r="I1204">
            <v>1227000000</v>
          </cell>
          <cell r="L1204">
            <v>0.35366525812970784</v>
          </cell>
          <cell r="M1204">
            <v>0.24095168105823994</v>
          </cell>
        </row>
        <row r="1205">
          <cell r="C1205" t="str">
            <v>Year 4</v>
          </cell>
          <cell r="E1205">
            <v>10415000000</v>
          </cell>
          <cell r="F1205">
            <v>6239000000</v>
          </cell>
          <cell r="H1205">
            <v>0</v>
          </cell>
          <cell r="I1205">
            <v>1214000000</v>
          </cell>
          <cell r="L1205">
            <v>0.40096015362457993</v>
          </cell>
          <cell r="M1205">
            <v>0.28439750360057608</v>
          </cell>
        </row>
        <row r="1206">
          <cell r="C1206" t="str">
            <v>Year 1</v>
          </cell>
          <cell r="E1206">
            <v>66415000000</v>
          </cell>
          <cell r="F1206">
            <v>31243000000</v>
          </cell>
          <cell r="H1206">
            <v>0</v>
          </cell>
          <cell r="I1206">
            <v>110000000</v>
          </cell>
          <cell r="L1206">
            <v>0.52957916133403593</v>
          </cell>
          <cell r="M1206">
            <v>0.14612662802077844</v>
          </cell>
        </row>
        <row r="1207">
          <cell r="C1207" t="str">
            <v>Year 2</v>
          </cell>
          <cell r="E1207">
            <v>66683000000</v>
          </cell>
          <cell r="F1207">
            <v>31238000000</v>
          </cell>
          <cell r="H1207">
            <v>0</v>
          </cell>
          <cell r="I1207">
            <v>92000000</v>
          </cell>
          <cell r="L1207">
            <v>0.5315447715309749</v>
          </cell>
          <cell r="M1207">
            <v>0.14367979844937989</v>
          </cell>
        </row>
        <row r="1208">
          <cell r="C1208" t="str">
            <v>Year 3</v>
          </cell>
          <cell r="E1208">
            <v>63056000000</v>
          </cell>
          <cell r="F1208">
            <v>28731000000</v>
          </cell>
          <cell r="H1208">
            <v>0</v>
          </cell>
          <cell r="I1208">
            <v>75000000</v>
          </cell>
          <cell r="L1208">
            <v>0.54435739659984783</v>
          </cell>
          <cell r="M1208">
            <v>0.15402182187262117</v>
          </cell>
        </row>
        <row r="1209">
          <cell r="C1209" t="str">
            <v>Year 4</v>
          </cell>
          <cell r="E1209">
            <v>62799000000</v>
          </cell>
          <cell r="F1209">
            <v>28209000000</v>
          </cell>
          <cell r="H1209">
            <v>0</v>
          </cell>
          <cell r="I1209">
            <v>70000000</v>
          </cell>
          <cell r="L1209">
            <v>0.55080494912339373</v>
          </cell>
          <cell r="M1209">
            <v>0.1558145830347617</v>
          </cell>
        </row>
        <row r="1210">
          <cell r="C1210" t="str">
            <v>Year 1</v>
          </cell>
          <cell r="E1210">
            <v>54657000000</v>
          </cell>
          <cell r="F1210">
            <v>9821000000</v>
          </cell>
          <cell r="H1210">
            <v>7482000000</v>
          </cell>
          <cell r="I1210">
            <v>5109000000</v>
          </cell>
          <cell r="L1210">
            <v>0.8203157875477981</v>
          </cell>
          <cell r="M1210">
            <v>0.31238450701648462</v>
          </cell>
        </row>
        <row r="1211">
          <cell r="C1211" t="str">
            <v>Year 2</v>
          </cell>
          <cell r="E1211">
            <v>51584000000</v>
          </cell>
          <cell r="F1211">
            <v>9586000000</v>
          </cell>
          <cell r="H1211">
            <v>6678000000</v>
          </cell>
          <cell r="I1211">
            <v>4599000000</v>
          </cell>
          <cell r="L1211">
            <v>0.81416718362282881</v>
          </cell>
          <cell r="M1211">
            <v>0.31726892059553352</v>
          </cell>
        </row>
        <row r="1212">
          <cell r="C1212" t="str">
            <v>Year 3</v>
          </cell>
          <cell r="E1212">
            <v>49605000000</v>
          </cell>
          <cell r="F1212">
            <v>9577000000</v>
          </cell>
          <cell r="H1212">
            <v>8393000000</v>
          </cell>
          <cell r="I1212">
            <v>4039000000</v>
          </cell>
          <cell r="L1212">
            <v>0.80693478479991931</v>
          </cell>
          <cell r="M1212">
            <v>0.27212982562241711</v>
          </cell>
        </row>
        <row r="1213">
          <cell r="C1213" t="str">
            <v>Year 4</v>
          </cell>
          <cell r="E1213">
            <v>48851000000</v>
          </cell>
          <cell r="F1213">
            <v>9648000000</v>
          </cell>
          <cell r="H1213">
            <v>7690000000</v>
          </cell>
          <cell r="I1213">
            <v>3728000000</v>
          </cell>
          <cell r="L1213">
            <v>0.80250148410472666</v>
          </cell>
          <cell r="M1213">
            <v>0.2656240404495302</v>
          </cell>
        </row>
        <row r="1214">
          <cell r="C1214" t="str">
            <v>Year 1</v>
          </cell>
          <cell r="E1214">
            <v>9289500000</v>
          </cell>
          <cell r="F1214">
            <v>4683600000</v>
          </cell>
          <cell r="H1214">
            <v>0</v>
          </cell>
          <cell r="I1214">
            <v>3292900000</v>
          </cell>
          <cell r="L1214">
            <v>0.49581785887292107</v>
          </cell>
          <cell r="M1214">
            <v>0.12099682437160235</v>
          </cell>
        </row>
        <row r="1215">
          <cell r="C1215" t="str">
            <v>Year 2</v>
          </cell>
          <cell r="E1215">
            <v>10477600000</v>
          </cell>
          <cell r="F1215">
            <v>5231000000</v>
          </cell>
          <cell r="H1215">
            <v>0</v>
          </cell>
          <cell r="I1215">
            <v>3574300000</v>
          </cell>
          <cell r="L1215">
            <v>0.50074444529281514</v>
          </cell>
          <cell r="M1215">
            <v>0.14267580361914942</v>
          </cell>
        </row>
        <row r="1216">
          <cell r="C1216" t="str">
            <v>Year 3</v>
          </cell>
          <cell r="E1216">
            <v>11964400000</v>
          </cell>
          <cell r="F1216">
            <v>6697700000</v>
          </cell>
          <cell r="H1216">
            <v>0</v>
          </cell>
          <cell r="I1216">
            <v>3672400000</v>
          </cell>
          <cell r="L1216">
            <v>0.44019758617231119</v>
          </cell>
          <cell r="M1216">
            <v>0.11958811139714487</v>
          </cell>
        </row>
        <row r="1217">
          <cell r="C1217" t="str">
            <v>Year 4</v>
          </cell>
          <cell r="E1217">
            <v>12394100000</v>
          </cell>
          <cell r="F1217">
            <v>6913200000</v>
          </cell>
          <cell r="H1217">
            <v>0</v>
          </cell>
          <cell r="I1217">
            <v>3732600000</v>
          </cell>
          <cell r="L1217">
            <v>0.44221847491951816</v>
          </cell>
          <cell r="M1217">
            <v>0.12842400819744879</v>
          </cell>
        </row>
        <row r="1218">
          <cell r="C1218" t="str">
            <v>Year 1</v>
          </cell>
          <cell r="E1218">
            <v>2104745000</v>
          </cell>
          <cell r="F1218">
            <v>155355000</v>
          </cell>
          <cell r="H1218">
            <v>859947000</v>
          </cell>
          <cell r="I1218">
            <v>0</v>
          </cell>
          <cell r="L1218">
            <v>0.92618820807271185</v>
          </cell>
          <cell r="M1218">
            <v>0.35303564089711581</v>
          </cell>
        </row>
        <row r="1219">
          <cell r="C1219" t="str">
            <v>Year 2</v>
          </cell>
          <cell r="E1219">
            <v>2819557000</v>
          </cell>
          <cell r="F1219">
            <v>205018000</v>
          </cell>
          <cell r="H1219">
            <v>1271353000</v>
          </cell>
          <cell r="I1219">
            <v>0</v>
          </cell>
          <cell r="L1219">
            <v>0.92728715894021652</v>
          </cell>
          <cell r="M1219">
            <v>0.29221576297269392</v>
          </cell>
        </row>
        <row r="1220">
          <cell r="C1220" t="str">
            <v>Year 3</v>
          </cell>
          <cell r="E1220">
            <v>4103728000</v>
          </cell>
          <cell r="F1220">
            <v>392709000</v>
          </cell>
          <cell r="H1220">
            <v>1620577000</v>
          </cell>
          <cell r="I1220">
            <v>0</v>
          </cell>
          <cell r="L1220">
            <v>0.90430433011154732</v>
          </cell>
          <cell r="M1220">
            <v>0.30506797721486412</v>
          </cell>
        </row>
        <row r="1221">
          <cell r="C1221" t="str">
            <v>Year 4</v>
          </cell>
          <cell r="E1221">
            <v>4860427000</v>
          </cell>
          <cell r="F1221">
            <v>299694000</v>
          </cell>
          <cell r="H1221">
            <v>2052295000</v>
          </cell>
          <cell r="I1221">
            <v>0</v>
          </cell>
          <cell r="L1221">
            <v>0.93833998535519614</v>
          </cell>
          <cell r="M1221">
            <v>0.27379096527938801</v>
          </cell>
        </row>
        <row r="1222">
          <cell r="C1222" t="str">
            <v>Year 1</v>
          </cell>
          <cell r="E1222">
            <v>17083900000</v>
          </cell>
          <cell r="F1222">
            <v>15590900000</v>
          </cell>
          <cell r="H1222">
            <v>0</v>
          </cell>
          <cell r="I1222">
            <v>36100000</v>
          </cell>
          <cell r="L1222">
            <v>8.7392223087234155E-2</v>
          </cell>
          <cell r="M1222">
            <v>8.4377688935196302E-2</v>
          </cell>
        </row>
        <row r="1223">
          <cell r="C1223" t="str">
            <v>Year 2</v>
          </cell>
          <cell r="E1223">
            <v>18170900000</v>
          </cell>
          <cell r="F1223">
            <v>16275100000</v>
          </cell>
          <cell r="H1223">
            <v>0</v>
          </cell>
          <cell r="I1223">
            <v>38800000</v>
          </cell>
          <cell r="L1223">
            <v>0.10433165115651954</v>
          </cell>
          <cell r="M1223">
            <v>0.10116174762945149</v>
          </cell>
        </row>
        <row r="1224">
          <cell r="C1224" t="str">
            <v>Year 3</v>
          </cell>
          <cell r="E1224">
            <v>19391400000</v>
          </cell>
          <cell r="F1224">
            <v>17297300000</v>
          </cell>
          <cell r="H1224">
            <v>0</v>
          </cell>
          <cell r="I1224">
            <v>50900000</v>
          </cell>
          <cell r="L1224">
            <v>0.10799117134399783</v>
          </cell>
          <cell r="M1224">
            <v>0.10439163753003909</v>
          </cell>
        </row>
        <row r="1225">
          <cell r="C1225" t="str">
            <v>Year 4</v>
          </cell>
          <cell r="E1225">
            <v>20853800000</v>
          </cell>
          <cell r="F1225">
            <v>18705900000</v>
          </cell>
          <cell r="H1225">
            <v>0</v>
          </cell>
          <cell r="I1225">
            <v>77500000</v>
          </cell>
          <cell r="L1225">
            <v>0.10299801475030934</v>
          </cell>
          <cell r="M1225">
            <v>9.8188339775005032E-2</v>
          </cell>
        </row>
        <row r="1226">
          <cell r="C1226" t="str">
            <v>Year 1</v>
          </cell>
          <cell r="E1226">
            <v>13015704000</v>
          </cell>
          <cell r="F1226">
            <v>10086675000</v>
          </cell>
          <cell r="H1226">
            <v>0</v>
          </cell>
          <cell r="I1226">
            <v>0</v>
          </cell>
          <cell r="L1226">
            <v>0.22503807707981072</v>
          </cell>
          <cell r="M1226">
            <v>0.1055690879264003</v>
          </cell>
        </row>
        <row r="1227">
          <cell r="C1227" t="str">
            <v>Year 2</v>
          </cell>
          <cell r="E1227">
            <v>13215971000</v>
          </cell>
          <cell r="F1227">
            <v>10188227000</v>
          </cell>
          <cell r="H1227">
            <v>0</v>
          </cell>
          <cell r="I1227">
            <v>0</v>
          </cell>
          <cell r="L1227">
            <v>0.22909735501084261</v>
          </cell>
          <cell r="M1227">
            <v>0.10545967451048432</v>
          </cell>
        </row>
        <row r="1228">
          <cell r="C1228" t="str">
            <v>Year 3</v>
          </cell>
          <cell r="E1228">
            <v>12711744000</v>
          </cell>
          <cell r="F1228">
            <v>9655245000</v>
          </cell>
          <cell r="H1228">
            <v>0</v>
          </cell>
          <cell r="I1228">
            <v>0</v>
          </cell>
          <cell r="L1228">
            <v>0.24044686551271011</v>
          </cell>
          <cell r="M1228">
            <v>0.11892569579752393</v>
          </cell>
        </row>
        <row r="1229">
          <cell r="C1229" t="str">
            <v>Year 4</v>
          </cell>
          <cell r="E1229">
            <v>11360753000</v>
          </cell>
          <cell r="F1229">
            <v>8823384000</v>
          </cell>
          <cell r="H1229">
            <v>0</v>
          </cell>
          <cell r="I1229">
            <v>0</v>
          </cell>
          <cell r="L1229">
            <v>0.22334514270312888</v>
          </cell>
          <cell r="M1229">
            <v>0.10369110216549907</v>
          </cell>
        </row>
        <row r="1230">
          <cell r="C1230" t="str">
            <v>Year 1</v>
          </cell>
          <cell r="E1230">
            <v>5679595000</v>
          </cell>
          <cell r="F1230">
            <v>4507196000</v>
          </cell>
          <cell r="H1230">
            <v>0</v>
          </cell>
          <cell r="I1230">
            <v>0</v>
          </cell>
          <cell r="L1230">
            <v>0.20642299318877488</v>
          </cell>
          <cell r="M1230">
            <v>0.10632782795252126</v>
          </cell>
        </row>
        <row r="1231">
          <cell r="C1231" t="str">
            <v>Year 2</v>
          </cell>
          <cell r="E1231">
            <v>5822363000</v>
          </cell>
          <cell r="F1231">
            <v>4244479000</v>
          </cell>
          <cell r="H1231">
            <v>0</v>
          </cell>
          <cell r="I1231">
            <v>0</v>
          </cell>
          <cell r="L1231">
            <v>0.27100405797439975</v>
          </cell>
          <cell r="M1231">
            <v>0.12305897107411544</v>
          </cell>
        </row>
        <row r="1232">
          <cell r="C1232" t="str">
            <v>Year 3</v>
          </cell>
          <cell r="E1232">
            <v>5981964000</v>
          </cell>
          <cell r="F1232">
            <v>4353850000</v>
          </cell>
          <cell r="H1232">
            <v>0</v>
          </cell>
          <cell r="I1232">
            <v>0</v>
          </cell>
          <cell r="L1232">
            <v>0.27217047778956882</v>
          </cell>
          <cell r="M1232">
            <v>0.13931645192114162</v>
          </cell>
        </row>
        <row r="1233">
          <cell r="C1233" t="str">
            <v>Year 4</v>
          </cell>
          <cell r="E1233">
            <v>7668476000</v>
          </cell>
          <cell r="F1233">
            <v>5728662000</v>
          </cell>
          <cell r="H1233">
            <v>0</v>
          </cell>
          <cell r="I1233">
            <v>0</v>
          </cell>
          <cell r="L1233">
            <v>0.25295951894483337</v>
          </cell>
          <cell r="M1233">
            <v>0.12814332339307055</v>
          </cell>
        </row>
        <row r="1234">
          <cell r="C1234" t="str">
            <v>Year 1</v>
          </cell>
          <cell r="E1234">
            <v>2105188000</v>
          </cell>
          <cell r="F1234">
            <v>1143659000</v>
          </cell>
          <cell r="H1234">
            <v>131835000</v>
          </cell>
          <cell r="I1234">
            <v>0</v>
          </cell>
          <cell r="L1234">
            <v>0.4567425807101313</v>
          </cell>
          <cell r="M1234">
            <v>9.6107331031717827E-2</v>
          </cell>
        </row>
        <row r="1235">
          <cell r="C1235" t="str">
            <v>Year 2</v>
          </cell>
          <cell r="E1235">
            <v>2157586000</v>
          </cell>
          <cell r="F1235">
            <v>1181444000</v>
          </cell>
          <cell r="H1235">
            <v>132400000</v>
          </cell>
          <cell r="I1235">
            <v>0</v>
          </cell>
          <cell r="L1235">
            <v>0.45242321742910829</v>
          </cell>
          <cell r="M1235">
            <v>0.12135970478117675</v>
          </cell>
        </row>
        <row r="1236">
          <cell r="C1236" t="str">
            <v>Year 3</v>
          </cell>
          <cell r="E1236">
            <v>2237219000</v>
          </cell>
          <cell r="F1236">
            <v>1232611000</v>
          </cell>
          <cell r="H1236">
            <v>121141000</v>
          </cell>
          <cell r="I1236">
            <v>0</v>
          </cell>
          <cell r="L1236">
            <v>0.44904320944887377</v>
          </cell>
          <cell r="M1236">
            <v>0.10018330793722027</v>
          </cell>
        </row>
        <row r="1237">
          <cell r="C1237" t="str">
            <v>Year 4</v>
          </cell>
          <cell r="E1237">
            <v>2262359000</v>
          </cell>
          <cell r="F1237">
            <v>1237859000</v>
          </cell>
          <cell r="H1237">
            <v>125928000</v>
          </cell>
          <cell r="I1237">
            <v>0</v>
          </cell>
          <cell r="L1237">
            <v>0.45284590111472145</v>
          </cell>
          <cell r="M1237">
            <v>0.13248295252875428</v>
          </cell>
        </row>
        <row r="1238">
          <cell r="C1238" t="str">
            <v>Year 1</v>
          </cell>
          <cell r="E1238">
            <v>80029000000</v>
          </cell>
          <cell r="F1238">
            <v>59222000000</v>
          </cell>
          <cell r="H1238">
            <v>0</v>
          </cell>
          <cell r="I1238">
            <v>93000000</v>
          </cell>
          <cell r="L1238">
            <v>0.25999325244598837</v>
          </cell>
          <cell r="M1238">
            <v>0.1727373826987717</v>
          </cell>
        </row>
        <row r="1239">
          <cell r="C1239" t="str">
            <v>Year 2</v>
          </cell>
          <cell r="E1239">
            <v>80106000000</v>
          </cell>
          <cell r="F1239">
            <v>60775000000</v>
          </cell>
          <cell r="H1239">
            <v>0</v>
          </cell>
          <cell r="I1239">
            <v>93000000</v>
          </cell>
          <cell r="L1239">
            <v>0.24131775397598187</v>
          </cell>
          <cell r="M1239">
            <v>0.15276009287693806</v>
          </cell>
        </row>
        <row r="1240">
          <cell r="C1240" t="str">
            <v>Year 3</v>
          </cell>
          <cell r="E1240">
            <v>73908000000</v>
          </cell>
          <cell r="F1240">
            <v>56479000000</v>
          </cell>
          <cell r="H1240">
            <v>0</v>
          </cell>
          <cell r="I1240">
            <v>82000000</v>
          </cell>
          <cell r="L1240">
            <v>0.23582020890837252</v>
          </cell>
          <cell r="M1240">
            <v>0.14465281160361532</v>
          </cell>
        </row>
        <row r="1241">
          <cell r="C1241" t="str">
            <v>Year 4</v>
          </cell>
          <cell r="E1241">
            <v>74953000000</v>
          </cell>
          <cell r="F1241">
            <v>57659000000</v>
          </cell>
          <cell r="H1241">
            <v>0</v>
          </cell>
          <cell r="I1241">
            <v>74000000</v>
          </cell>
          <cell r="L1241">
            <v>0.23073125825517327</v>
          </cell>
          <cell r="M1241">
            <v>0.14429042199778527</v>
          </cell>
        </row>
        <row r="1242">
          <cell r="C1242" t="str">
            <v>Year 1</v>
          </cell>
          <cell r="E1242">
            <v>16606000000</v>
          </cell>
          <cell r="F1242">
            <v>386000000</v>
          </cell>
          <cell r="H1242">
            <v>0</v>
          </cell>
          <cell r="I1242">
            <v>987000000</v>
          </cell>
          <cell r="L1242">
            <v>0.97675538961821029</v>
          </cell>
          <cell r="M1242">
            <v>0.28586053233770925</v>
          </cell>
        </row>
        <row r="1243">
          <cell r="C1243" t="str">
            <v>Year 2</v>
          </cell>
          <cell r="E1243">
            <v>16872000000</v>
          </cell>
          <cell r="F1243">
            <v>344000000</v>
          </cell>
          <cell r="H1243">
            <v>0</v>
          </cell>
          <cell r="I1243">
            <v>643000000</v>
          </cell>
          <cell r="L1243">
            <v>0.97961119013750597</v>
          </cell>
          <cell r="M1243">
            <v>0.36770981507823614</v>
          </cell>
        </row>
        <row r="1244">
          <cell r="C1244" t="str">
            <v>Year 3</v>
          </cell>
          <cell r="E1244">
            <v>16281000000</v>
          </cell>
          <cell r="F1244">
            <v>325000000</v>
          </cell>
          <cell r="H1244">
            <v>0</v>
          </cell>
          <cell r="I1244">
            <v>273000000</v>
          </cell>
          <cell r="L1244">
            <v>0.98003808119894353</v>
          </cell>
          <cell r="M1244">
            <v>0.38050488299244517</v>
          </cell>
        </row>
        <row r="1245">
          <cell r="C1245" t="str">
            <v>Year 4</v>
          </cell>
          <cell r="E1245">
            <v>16270000000</v>
          </cell>
          <cell r="F1245">
            <v>403000000</v>
          </cell>
          <cell r="H1245">
            <v>0</v>
          </cell>
          <cell r="I1245">
            <v>255000000</v>
          </cell>
          <cell r="L1245">
            <v>0.97523048555623848</v>
          </cell>
          <cell r="M1245">
            <v>0.37793484941610328</v>
          </cell>
        </row>
        <row r="1246">
          <cell r="C1246" t="str">
            <v>Year 1</v>
          </cell>
          <cell r="E1246">
            <v>4306800000</v>
          </cell>
          <cell r="F1246">
            <v>3040900000</v>
          </cell>
          <cell r="H1246">
            <v>92300000</v>
          </cell>
          <cell r="I1246">
            <v>0</v>
          </cell>
          <cell r="L1246">
            <v>0.29393052846661094</v>
          </cell>
          <cell r="M1246">
            <v>1.2979474319680506E-2</v>
          </cell>
        </row>
        <row r="1247">
          <cell r="C1247" t="str">
            <v>Year 2</v>
          </cell>
          <cell r="E1247">
            <v>6999700000</v>
          </cell>
          <cell r="F1247">
            <v>4629600000</v>
          </cell>
          <cell r="H1247">
            <v>122800000</v>
          </cell>
          <cell r="I1247">
            <v>0</v>
          </cell>
          <cell r="L1247">
            <v>0.33860022572395965</v>
          </cell>
          <cell r="M1247">
            <v>0.10766175693243996</v>
          </cell>
        </row>
        <row r="1248">
          <cell r="C1248" t="str">
            <v>Year 3</v>
          </cell>
          <cell r="E1248">
            <v>7039000000</v>
          </cell>
          <cell r="F1248">
            <v>4576000000</v>
          </cell>
          <cell r="H1248">
            <v>117300000</v>
          </cell>
          <cell r="I1248">
            <v>0</v>
          </cell>
          <cell r="L1248">
            <v>0.34990765733769003</v>
          </cell>
          <cell r="M1248">
            <v>0.12102571387981248</v>
          </cell>
        </row>
        <row r="1249">
          <cell r="C1249" t="str">
            <v>Year 4</v>
          </cell>
          <cell r="E1249">
            <v>6449000000</v>
          </cell>
          <cell r="F1249">
            <v>4263200000</v>
          </cell>
          <cell r="H1249">
            <v>119600000</v>
          </cell>
          <cell r="I1249">
            <v>0</v>
          </cell>
          <cell r="L1249">
            <v>0.33893626918902153</v>
          </cell>
          <cell r="M1249">
            <v>0.11349046363777329</v>
          </cell>
        </row>
        <row r="1250">
          <cell r="C1250" t="str">
            <v>Year 1</v>
          </cell>
          <cell r="E1250">
            <v>3301804000</v>
          </cell>
          <cell r="F1250">
            <v>1879559000</v>
          </cell>
          <cell r="H1250">
            <v>0</v>
          </cell>
          <cell r="I1250">
            <v>404336000</v>
          </cell>
          <cell r="L1250">
            <v>0.43074785783771541</v>
          </cell>
          <cell r="M1250">
            <v>0.25796655404136648</v>
          </cell>
        </row>
        <row r="1251">
          <cell r="C1251" t="str">
            <v>Year 2</v>
          </cell>
          <cell r="E1251">
            <v>3454628000</v>
          </cell>
          <cell r="F1251">
            <v>2020436000</v>
          </cell>
          <cell r="H1251">
            <v>0</v>
          </cell>
          <cell r="I1251">
            <v>415708000</v>
          </cell>
          <cell r="L1251">
            <v>0.4151509221832278</v>
          </cell>
          <cell r="M1251">
            <v>0.24498238305253128</v>
          </cell>
        </row>
        <row r="1252">
          <cell r="C1252" t="str">
            <v>Year 3</v>
          </cell>
          <cell r="E1252">
            <v>3491632000</v>
          </cell>
          <cell r="F1252">
            <v>2087854000</v>
          </cell>
          <cell r="H1252">
            <v>0</v>
          </cell>
          <cell r="I1252">
            <v>417358000</v>
          </cell>
          <cell r="L1252">
            <v>0.40204065033199377</v>
          </cell>
          <cell r="M1252">
            <v>0.23233891773245291</v>
          </cell>
        </row>
        <row r="1253">
          <cell r="C1253" t="str">
            <v>Year 4</v>
          </cell>
          <cell r="E1253">
            <v>3495443000</v>
          </cell>
          <cell r="F1253">
            <v>1969675000</v>
          </cell>
          <cell r="H1253">
            <v>0</v>
          </cell>
          <cell r="I1253">
            <v>494422000</v>
          </cell>
          <cell r="L1253">
            <v>0.43650203994171843</v>
          </cell>
          <cell r="M1253">
            <v>0.24449032640497928</v>
          </cell>
        </row>
        <row r="1254">
          <cell r="C1254" t="str">
            <v>Year 1</v>
          </cell>
          <cell r="E1254">
            <v>14265000000</v>
          </cell>
          <cell r="F1254">
            <v>8314000000</v>
          </cell>
          <cell r="H1254">
            <v>463000000</v>
          </cell>
          <cell r="I1254">
            <v>452000000</v>
          </cell>
          <cell r="L1254">
            <v>0.41717490361023479</v>
          </cell>
          <cell r="M1254">
            <v>0.10865755345250613</v>
          </cell>
        </row>
        <row r="1255">
          <cell r="C1255" t="str">
            <v>Year 2</v>
          </cell>
          <cell r="E1255">
            <v>14791000000</v>
          </cell>
          <cell r="F1255">
            <v>8348000000</v>
          </cell>
          <cell r="H1255">
            <v>483000000</v>
          </cell>
          <cell r="I1255">
            <v>450000000</v>
          </cell>
          <cell r="L1255">
            <v>0.4356027313907106</v>
          </cell>
          <cell r="M1255">
            <v>0.10121019538908796</v>
          </cell>
        </row>
        <row r="1256">
          <cell r="C1256" t="str">
            <v>Year 3</v>
          </cell>
          <cell r="E1256">
            <v>14766000000</v>
          </cell>
          <cell r="F1256">
            <v>8206000000</v>
          </cell>
          <cell r="H1256">
            <v>476000000</v>
          </cell>
          <cell r="I1256">
            <v>471000000</v>
          </cell>
          <cell r="L1256">
            <v>0.44426384938371932</v>
          </cell>
          <cell r="M1256">
            <v>0.13470134091832589</v>
          </cell>
        </row>
        <row r="1257">
          <cell r="C1257" t="str">
            <v>Year 4</v>
          </cell>
          <cell r="E1257">
            <v>14751000000</v>
          </cell>
          <cell r="F1257">
            <v>8063000000</v>
          </cell>
          <cell r="H1257">
            <v>466000000</v>
          </cell>
          <cell r="I1257">
            <v>462000000</v>
          </cell>
          <cell r="L1257">
            <v>0.45339299030574198</v>
          </cell>
          <cell r="M1257">
            <v>7.6604975933835001E-2</v>
          </cell>
        </row>
        <row r="1258">
          <cell r="C1258" t="str">
            <v>Year 1</v>
          </cell>
          <cell r="E1258">
            <v>12132000000</v>
          </cell>
          <cell r="F1258">
            <v>4876000000</v>
          </cell>
          <cell r="H1258">
            <v>0</v>
          </cell>
          <cell r="I1258">
            <v>1087000000</v>
          </cell>
          <cell r="L1258">
            <v>0.59808770194526872</v>
          </cell>
          <cell r="M1258">
            <v>0.249423013517969</v>
          </cell>
        </row>
        <row r="1259">
          <cell r="C1259" t="str">
            <v>Year 2</v>
          </cell>
          <cell r="E1259">
            <v>7263000000</v>
          </cell>
          <cell r="F1259">
            <v>1751000000</v>
          </cell>
          <cell r="H1259">
            <v>0</v>
          </cell>
          <cell r="I1259">
            <v>843000000</v>
          </cell>
          <cell r="L1259">
            <v>0.7589150488778742</v>
          </cell>
          <cell r="M1259">
            <v>0.35260911469089906</v>
          </cell>
        </row>
        <row r="1260">
          <cell r="C1260" t="str">
            <v>Year 3</v>
          </cell>
          <cell r="E1260">
            <v>7852000000</v>
          </cell>
          <cell r="F1260">
            <v>1889000000</v>
          </cell>
          <cell r="H1260">
            <v>0</v>
          </cell>
          <cell r="I1260">
            <v>923000000</v>
          </cell>
          <cell r="L1260">
            <v>0.75942435048395307</v>
          </cell>
          <cell r="M1260">
            <v>0.36512990320937339</v>
          </cell>
        </row>
        <row r="1261">
          <cell r="C1261" t="str">
            <v>Year 4</v>
          </cell>
          <cell r="E1261">
            <v>7669000000</v>
          </cell>
          <cell r="F1261">
            <v>1718000000</v>
          </cell>
          <cell r="H1261">
            <v>0</v>
          </cell>
          <cell r="I1261">
            <v>883000000</v>
          </cell>
          <cell r="L1261">
            <v>0.77598122310601125</v>
          </cell>
          <cell r="M1261">
            <v>0.36914852001564741</v>
          </cell>
        </row>
        <row r="1262">
          <cell r="C1262" t="str">
            <v>Year 1</v>
          </cell>
          <cell r="E1262">
            <v>84847000000</v>
          </cell>
          <cell r="F1262">
            <v>66635000000</v>
          </cell>
          <cell r="H1262">
            <v>0</v>
          </cell>
          <cell r="I1262">
            <v>0</v>
          </cell>
          <cell r="L1262">
            <v>0.21464518486216366</v>
          </cell>
          <cell r="M1262">
            <v>8.3444317418411972E-3</v>
          </cell>
        </row>
        <row r="1263">
          <cell r="C1263" t="str">
            <v>Year 2</v>
          </cell>
          <cell r="E1263">
            <v>41461000000</v>
          </cell>
          <cell r="F1263">
            <v>26973000000</v>
          </cell>
          <cell r="H1263">
            <v>0</v>
          </cell>
          <cell r="I1263">
            <v>0</v>
          </cell>
          <cell r="L1263">
            <v>0.34943682014423194</v>
          </cell>
          <cell r="M1263">
            <v>-4.0616482959890017E-2</v>
          </cell>
        </row>
        <row r="1264">
          <cell r="C1264" t="str">
            <v>Year 3</v>
          </cell>
          <cell r="E1264">
            <v>54105000000</v>
          </cell>
          <cell r="F1264">
            <v>33560000000</v>
          </cell>
          <cell r="H1264">
            <v>0</v>
          </cell>
          <cell r="I1264">
            <v>0</v>
          </cell>
          <cell r="L1264">
            <v>0.37972460955549392</v>
          </cell>
          <cell r="M1264">
            <v>3.2510858515848812E-2</v>
          </cell>
        </row>
        <row r="1265">
          <cell r="C1265" t="str">
            <v>Year 4</v>
          </cell>
          <cell r="E1265">
            <v>57119000000</v>
          </cell>
          <cell r="F1265">
            <v>32747000000</v>
          </cell>
          <cell r="H1265">
            <v>0</v>
          </cell>
          <cell r="I1265">
            <v>0</v>
          </cell>
          <cell r="L1265">
            <v>0.42668814229940999</v>
          </cell>
          <cell r="M1265">
            <v>0.13601428596439014</v>
          </cell>
        </row>
        <row r="1266">
          <cell r="C1266" t="str">
            <v>Year 1</v>
          </cell>
          <cell r="E1266">
            <v>179290000000</v>
          </cell>
          <cell r="F1266">
            <v>158446000000</v>
          </cell>
          <cell r="H1266">
            <v>0</v>
          </cell>
          <cell r="I1266">
            <v>931000000</v>
          </cell>
          <cell r="L1266">
            <v>0.1162585754922193</v>
          </cell>
          <cell r="M1266">
            <v>2.4931674940041275E-2</v>
          </cell>
        </row>
        <row r="1267">
          <cell r="C1267" t="str">
            <v>Year 2</v>
          </cell>
          <cell r="E1267">
            <v>171596000000</v>
          </cell>
          <cell r="F1267">
            <v>152451000000</v>
          </cell>
          <cell r="H1267">
            <v>0</v>
          </cell>
          <cell r="I1267">
            <v>971000000</v>
          </cell>
          <cell r="L1267">
            <v>0.11157019977155647</v>
          </cell>
          <cell r="M1267">
            <v>1.5017832583510105E-2</v>
          </cell>
        </row>
        <row r="1268">
          <cell r="C1268" t="str">
            <v>Year 3</v>
          </cell>
          <cell r="E1268">
            <v>161212000000</v>
          </cell>
          <cell r="F1268">
            <v>140183000000</v>
          </cell>
          <cell r="H1268">
            <v>0</v>
          </cell>
          <cell r="I1268">
            <v>1019000000</v>
          </cell>
          <cell r="L1268">
            <v>0.13044314319033323</v>
          </cell>
          <cell r="M1268">
            <v>2.051336128824157E-2</v>
          </cell>
        </row>
        <row r="1269">
          <cell r="C1269" t="str">
            <v>Year 4</v>
          </cell>
          <cell r="E1269">
            <v>98975000000</v>
          </cell>
          <cell r="F1269">
            <v>77693000000</v>
          </cell>
          <cell r="H1269">
            <v>0</v>
          </cell>
          <cell r="I1269">
            <v>1099000000</v>
          </cell>
          <cell r="L1269">
            <v>0.21502399595857535</v>
          </cell>
          <cell r="M1269">
            <v>4.4819398838090427E-2</v>
          </cell>
        </row>
        <row r="1270">
          <cell r="C1270" t="str">
            <v>Year 1</v>
          </cell>
          <cell r="E1270">
            <v>6043000000</v>
          </cell>
          <cell r="F1270">
            <v>2793800000</v>
          </cell>
          <cell r="H1270">
            <v>0</v>
          </cell>
          <cell r="I1270">
            <v>0</v>
          </cell>
          <cell r="L1270">
            <v>0.53767996028462683</v>
          </cell>
          <cell r="M1270">
            <v>0.10837332450769485</v>
          </cell>
        </row>
        <row r="1271">
          <cell r="C1271" t="str">
            <v>Year 2</v>
          </cell>
          <cell r="E1271">
            <v>8186400000</v>
          </cell>
          <cell r="F1271">
            <v>3967100000</v>
          </cell>
          <cell r="H1271">
            <v>0</v>
          </cell>
          <cell r="I1271">
            <v>0</v>
          </cell>
          <cell r="L1271">
            <v>0.51540359620834553</v>
          </cell>
          <cell r="M1271">
            <v>6.6671552819310073E-2</v>
          </cell>
        </row>
        <row r="1272">
          <cell r="C1272" t="str">
            <v>Year 3</v>
          </cell>
          <cell r="E1272">
            <v>8241200000</v>
          </cell>
          <cell r="F1272">
            <v>3914500000</v>
          </cell>
          <cell r="H1272">
            <v>0</v>
          </cell>
          <cell r="I1272">
            <v>0</v>
          </cell>
          <cell r="L1272">
            <v>0.52500849390865412</v>
          </cell>
          <cell r="M1272">
            <v>7.439450565451633E-2</v>
          </cell>
        </row>
        <row r="1273">
          <cell r="C1273" t="str">
            <v>Year 4</v>
          </cell>
          <cell r="E1273">
            <v>8020300000</v>
          </cell>
          <cell r="F1273">
            <v>3858700000</v>
          </cell>
          <cell r="H1273">
            <v>0</v>
          </cell>
          <cell r="I1273">
            <v>0</v>
          </cell>
          <cell r="L1273">
            <v>0.51888333354113936</v>
          </cell>
          <cell r="M1273">
            <v>9.2752141441093228E-2</v>
          </cell>
        </row>
        <row r="1274">
          <cell r="C1274" t="str">
            <v>Year 1</v>
          </cell>
          <cell r="E1274">
            <v>5920269000</v>
          </cell>
          <cell r="F1274">
            <v>4982562000</v>
          </cell>
          <cell r="H1274">
            <v>0</v>
          </cell>
          <cell r="I1274">
            <v>37691000</v>
          </cell>
          <cell r="L1274">
            <v>0.15838925562335093</v>
          </cell>
          <cell r="M1274">
            <v>7.8564335505700841E-2</v>
          </cell>
        </row>
        <row r="1275">
          <cell r="C1275" t="str">
            <v>Year 2</v>
          </cell>
          <cell r="E1275">
            <v>6411577000</v>
          </cell>
          <cell r="F1275">
            <v>5424644000</v>
          </cell>
          <cell r="H1275">
            <v>0</v>
          </cell>
          <cell r="I1275">
            <v>25865000</v>
          </cell>
          <cell r="L1275">
            <v>0.15392983660650106</v>
          </cell>
          <cell r="M1275">
            <v>7.4240549555904894E-2</v>
          </cell>
        </row>
        <row r="1276">
          <cell r="C1276" t="str">
            <v>Year 3</v>
          </cell>
          <cell r="E1276">
            <v>7747229000</v>
          </cell>
          <cell r="F1276">
            <v>6578435000</v>
          </cell>
          <cell r="H1276">
            <v>0</v>
          </cell>
          <cell r="I1276">
            <v>34257000</v>
          </cell>
          <cell r="L1276">
            <v>0.15086607095259474</v>
          </cell>
          <cell r="M1276">
            <v>5.538238252670729E-2</v>
          </cell>
        </row>
        <row r="1277">
          <cell r="C1277" t="str">
            <v>Year 4</v>
          </cell>
          <cell r="E1277">
            <v>7572436000</v>
          </cell>
          <cell r="F1277">
            <v>6648771000</v>
          </cell>
          <cell r="H1277">
            <v>0</v>
          </cell>
          <cell r="I1277">
            <v>34848000</v>
          </cell>
          <cell r="L1277">
            <v>0.12197726068599324</v>
          </cell>
          <cell r="M1277">
            <v>3.9083063891196965E-2</v>
          </cell>
        </row>
        <row r="1278">
          <cell r="C1278" t="str">
            <v>Year 1</v>
          </cell>
          <cell r="E1278">
            <v>11224000000</v>
          </cell>
          <cell r="F1278">
            <v>6396000000</v>
          </cell>
          <cell r="H1278">
            <v>98000000</v>
          </cell>
          <cell r="I1278">
            <v>1001000000</v>
          </cell>
          <cell r="L1278">
            <v>0.43014967925873127</v>
          </cell>
          <cell r="M1278">
            <v>0.22291518175338559</v>
          </cell>
        </row>
        <row r="1279">
          <cell r="C1279" t="str">
            <v>Year 2</v>
          </cell>
          <cell r="E1279">
            <v>11925000000</v>
          </cell>
          <cell r="F1279">
            <v>6744000000</v>
          </cell>
          <cell r="H1279">
            <v>98000000</v>
          </cell>
          <cell r="I1279">
            <v>1109000000</v>
          </cell>
          <cell r="L1279">
            <v>0.43446540880503148</v>
          </cell>
          <cell r="M1279">
            <v>0.22012578616352202</v>
          </cell>
        </row>
        <row r="1280">
          <cell r="C1280" t="str">
            <v>Year 3</v>
          </cell>
          <cell r="E1280">
            <v>12273000000</v>
          </cell>
          <cell r="F1280">
            <v>6962000000</v>
          </cell>
          <cell r="H1280">
            <v>96000000</v>
          </cell>
          <cell r="I1280">
            <v>1170000000</v>
          </cell>
          <cell r="L1280">
            <v>0.43273853173633181</v>
          </cell>
          <cell r="M1280">
            <v>0.21249898150411473</v>
          </cell>
        </row>
        <row r="1281">
          <cell r="C1281" t="str">
            <v>Year 4</v>
          </cell>
          <cell r="E1281">
            <v>10776000000</v>
          </cell>
          <cell r="F1281">
            <v>5960000000</v>
          </cell>
          <cell r="H1281">
            <v>93000000</v>
          </cell>
          <cell r="I1281">
            <v>1106000000</v>
          </cell>
          <cell r="L1281">
            <v>0.44691907943578324</v>
          </cell>
          <cell r="M1281">
            <v>0.21538604305864886</v>
          </cell>
        </row>
        <row r="1282">
          <cell r="C1282" t="str">
            <v>Year 1</v>
          </cell>
          <cell r="E1282">
            <v>24866000000</v>
          </cell>
          <cell r="F1282">
            <v>9820000000</v>
          </cell>
          <cell r="H1282">
            <v>4967000000</v>
          </cell>
          <cell r="I1282">
            <v>0</v>
          </cell>
          <cell r="L1282">
            <v>0.60508324619963005</v>
          </cell>
          <cell r="M1282">
            <v>0.2907584653744068</v>
          </cell>
        </row>
        <row r="1283">
          <cell r="C1283" t="str">
            <v>Year 2</v>
          </cell>
          <cell r="E1283">
            <v>26487000000</v>
          </cell>
          <cell r="F1283">
            <v>10686000000</v>
          </cell>
          <cell r="H1283">
            <v>5477000000</v>
          </cell>
          <cell r="I1283">
            <v>0</v>
          </cell>
          <cell r="L1283">
            <v>0.59655680144976775</v>
          </cell>
          <cell r="M1283">
            <v>0.28504549401593232</v>
          </cell>
        </row>
        <row r="1284">
          <cell r="C1284" t="str">
            <v>Year 3</v>
          </cell>
          <cell r="E1284">
            <v>25281000000</v>
          </cell>
          <cell r="F1284">
            <v>10378000000</v>
          </cell>
          <cell r="H1284">
            <v>5490000000</v>
          </cell>
          <cell r="I1284">
            <v>0</v>
          </cell>
          <cell r="L1284">
            <v>0.58949408646809864</v>
          </cell>
          <cell r="M1284">
            <v>0.2284719750009889</v>
          </cell>
        </row>
        <row r="1285">
          <cell r="C1285" t="str">
            <v>Year 4</v>
          </cell>
          <cell r="E1285">
            <v>23554000000</v>
          </cell>
          <cell r="F1285">
            <v>9749000000</v>
          </cell>
          <cell r="H1285">
            <v>5151000000</v>
          </cell>
          <cell r="I1285">
            <v>0</v>
          </cell>
          <cell r="L1285">
            <v>0.58610002547338036</v>
          </cell>
          <cell r="M1285">
            <v>0.27574934193767514</v>
          </cell>
        </row>
        <row r="1286">
          <cell r="C1286" t="str">
            <v>Year 1</v>
          </cell>
          <cell r="E1286">
            <v>1148231000</v>
          </cell>
          <cell r="F1286">
            <v>743304000</v>
          </cell>
          <cell r="H1286">
            <v>197269000</v>
          </cell>
          <cell r="I1286">
            <v>0</v>
          </cell>
          <cell r="L1286">
            <v>0.35265290694990814</v>
          </cell>
          <cell r="M1286">
            <v>2.3811410770132491E-2</v>
          </cell>
        </row>
        <row r="1287">
          <cell r="C1287" t="str">
            <v>Year 2</v>
          </cell>
          <cell r="E1287">
            <v>1710966000</v>
          </cell>
          <cell r="F1287">
            <v>1021658000</v>
          </cell>
          <cell r="H1287">
            <v>257494000</v>
          </cell>
          <cell r="I1287">
            <v>0</v>
          </cell>
          <cell r="L1287">
            <v>0.40287650368271488</v>
          </cell>
          <cell r="M1287">
            <v>7.1577109071717382E-2</v>
          </cell>
        </row>
        <row r="1288">
          <cell r="C1288" t="str">
            <v>Year 3</v>
          </cell>
          <cell r="E1288">
            <v>2610726000</v>
          </cell>
          <cell r="F1288">
            <v>1561173000</v>
          </cell>
          <cell r="H1288">
            <v>448763000</v>
          </cell>
          <cell r="I1288">
            <v>0</v>
          </cell>
          <cell r="L1288">
            <v>0.40201576113311011</v>
          </cell>
          <cell r="M1288">
            <v>4.5841654773423179E-3</v>
          </cell>
        </row>
        <row r="1289">
          <cell r="C1289" t="str">
            <v>Year 1</v>
          </cell>
          <cell r="E1289">
            <v>6419285000</v>
          </cell>
          <cell r="F1289">
            <v>5099484000</v>
          </cell>
          <cell r="H1289">
            <v>0</v>
          </cell>
          <cell r="I1289">
            <v>0</v>
          </cell>
          <cell r="L1289">
            <v>0.20559937750076529</v>
          </cell>
          <cell r="M1289">
            <v>6.1916708792334352E-2</v>
          </cell>
        </row>
        <row r="1290">
          <cell r="C1290" t="str">
            <v>Year 2</v>
          </cell>
          <cell r="E1290">
            <v>6638774000</v>
          </cell>
          <cell r="F1290">
            <v>5253040000</v>
          </cell>
          <cell r="H1290">
            <v>0</v>
          </cell>
          <cell r="I1290">
            <v>0</v>
          </cell>
          <cell r="L1290">
            <v>0.20873341975491255</v>
          </cell>
          <cell r="M1290">
            <v>5.3582182493333859E-2</v>
          </cell>
        </row>
        <row r="1291">
          <cell r="C1291" t="str">
            <v>Year 3</v>
          </cell>
          <cell r="E1291">
            <v>6571893000</v>
          </cell>
          <cell r="F1291">
            <v>5086449000</v>
          </cell>
          <cell r="H1291">
            <v>0</v>
          </cell>
          <cell r="I1291">
            <v>0</v>
          </cell>
          <cell r="L1291">
            <v>0.22602985167287415</v>
          </cell>
          <cell r="M1291">
            <v>7.9712953330189643E-2</v>
          </cell>
        </row>
        <row r="1292">
          <cell r="C1292" t="str">
            <v>Year 4</v>
          </cell>
          <cell r="E1292">
            <v>6786984000</v>
          </cell>
          <cell r="F1292">
            <v>5285568000</v>
          </cell>
          <cell r="H1292">
            <v>0</v>
          </cell>
          <cell r="I1292">
            <v>0</v>
          </cell>
          <cell r="L1292">
            <v>0.22121991152476561</v>
          </cell>
          <cell r="M1292">
            <v>8.0338777872468833E-2</v>
          </cell>
        </row>
        <row r="1293">
          <cell r="C1293" t="str">
            <v>Year 1</v>
          </cell>
          <cell r="E1293">
            <v>7688024000</v>
          </cell>
          <cell r="F1293">
            <v>5157434000</v>
          </cell>
          <cell r="H1293">
            <v>0</v>
          </cell>
          <cell r="I1293">
            <v>730493000</v>
          </cell>
          <cell r="L1293">
            <v>0.32916000262226031</v>
          </cell>
          <cell r="M1293">
            <v>0.10256913870196034</v>
          </cell>
        </row>
        <row r="1294">
          <cell r="C1294" t="str">
            <v>Year 2</v>
          </cell>
          <cell r="E1294">
            <v>7959894000</v>
          </cell>
          <cell r="F1294">
            <v>5305270000</v>
          </cell>
          <cell r="H1294">
            <v>0</v>
          </cell>
          <cell r="I1294">
            <v>754711000</v>
          </cell>
          <cell r="L1294">
            <v>0.33349991846625093</v>
          </cell>
          <cell r="M1294">
            <v>0.1074252998846467</v>
          </cell>
        </row>
        <row r="1295">
          <cell r="C1295" t="str">
            <v>Year 3</v>
          </cell>
          <cell r="E1295">
            <v>8073855000</v>
          </cell>
          <cell r="F1295">
            <v>5306281000</v>
          </cell>
          <cell r="H1295">
            <v>0</v>
          </cell>
          <cell r="I1295">
            <v>772445000</v>
          </cell>
          <cell r="L1295">
            <v>0.34278222732511299</v>
          </cell>
          <cell r="M1295">
            <v>0.11719023935901747</v>
          </cell>
        </row>
        <row r="1296">
          <cell r="C1296" t="str">
            <v>Year 4</v>
          </cell>
          <cell r="E1296">
            <v>8299074000</v>
          </cell>
          <cell r="F1296">
            <v>5099393000</v>
          </cell>
          <cell r="H1296">
            <v>0</v>
          </cell>
          <cell r="I1296">
            <v>827008000</v>
          </cell>
          <cell r="L1296">
            <v>0.38554674895054553</v>
          </cell>
          <cell r="M1296">
            <v>0.15497741073281188</v>
          </cell>
        </row>
        <row r="1297">
          <cell r="C1297" t="str">
            <v>Year 1</v>
          </cell>
          <cell r="E1297">
            <v>2104745000</v>
          </cell>
          <cell r="F1297">
            <v>155355000</v>
          </cell>
          <cell r="H1297">
            <v>859947000</v>
          </cell>
          <cell r="I1297">
            <v>0</v>
          </cell>
          <cell r="L1297">
            <v>0.92618820807271185</v>
          </cell>
          <cell r="M1297">
            <v>0.35303564089711581</v>
          </cell>
        </row>
        <row r="1298">
          <cell r="C1298" t="str">
            <v>Year 2</v>
          </cell>
          <cell r="E1298">
            <v>2819557000</v>
          </cell>
          <cell r="F1298">
            <v>205018000</v>
          </cell>
          <cell r="H1298">
            <v>1271353000</v>
          </cell>
          <cell r="I1298">
            <v>0</v>
          </cell>
          <cell r="L1298">
            <v>0.92728715894021652</v>
          </cell>
          <cell r="M1298">
            <v>0.29221576297269392</v>
          </cell>
        </row>
        <row r="1299">
          <cell r="C1299" t="str">
            <v>Year 3</v>
          </cell>
          <cell r="E1299">
            <v>4103728000</v>
          </cell>
          <cell r="F1299">
            <v>392709000</v>
          </cell>
          <cell r="H1299">
            <v>1620577000</v>
          </cell>
          <cell r="I1299">
            <v>0</v>
          </cell>
          <cell r="L1299">
            <v>0.90430433011154732</v>
          </cell>
          <cell r="M1299">
            <v>0.30506797721486412</v>
          </cell>
        </row>
        <row r="1300">
          <cell r="C1300" t="str">
            <v>Year 4</v>
          </cell>
          <cell r="E1300">
            <v>4860427000</v>
          </cell>
          <cell r="F1300">
            <v>299694000</v>
          </cell>
          <cell r="H1300">
            <v>2052295000</v>
          </cell>
          <cell r="I1300">
            <v>0</v>
          </cell>
          <cell r="L1300">
            <v>0.93833998535519614</v>
          </cell>
          <cell r="M1300">
            <v>0.27379096527938801</v>
          </cell>
        </row>
        <row r="1301">
          <cell r="C1301" t="str">
            <v>Year 1</v>
          </cell>
          <cell r="E1301">
            <v>4245895000</v>
          </cell>
          <cell r="F1301">
            <v>2522803000</v>
          </cell>
          <cell r="H1301">
            <v>0</v>
          </cell>
          <cell r="I1301">
            <v>1700000</v>
          </cell>
          <cell r="L1301">
            <v>0.40582539134858497</v>
          </cell>
          <cell r="M1301">
            <v>9.3402451073330825E-2</v>
          </cell>
        </row>
        <row r="1302">
          <cell r="C1302" t="str">
            <v>Year 2</v>
          </cell>
          <cell r="E1302">
            <v>4695014000</v>
          </cell>
          <cell r="F1302">
            <v>2772098000</v>
          </cell>
          <cell r="H1302">
            <v>0</v>
          </cell>
          <cell r="I1302">
            <v>557000</v>
          </cell>
          <cell r="L1302">
            <v>0.40956555188120847</v>
          </cell>
          <cell r="M1302">
            <v>0.10577710737390772</v>
          </cell>
        </row>
        <row r="1303">
          <cell r="C1303" t="str">
            <v>Year 3</v>
          </cell>
          <cell r="E1303">
            <v>5094933000</v>
          </cell>
          <cell r="F1303">
            <v>2980462000</v>
          </cell>
          <cell r="H1303">
            <v>0</v>
          </cell>
          <cell r="I1303">
            <v>192000</v>
          </cell>
          <cell r="L1303">
            <v>0.41501448596085566</v>
          </cell>
          <cell r="M1303">
            <v>0.11393280343431406</v>
          </cell>
        </row>
        <row r="1304">
          <cell r="C1304" t="str">
            <v>Year 4</v>
          </cell>
          <cell r="E1304">
            <v>5250399000</v>
          </cell>
          <cell r="F1304">
            <v>3089723000</v>
          </cell>
          <cell r="H1304">
            <v>0</v>
          </cell>
          <cell r="I1304">
            <v>1237000</v>
          </cell>
          <cell r="L1304">
            <v>0.41152605735297454</v>
          </cell>
          <cell r="M1304">
            <v>0.10536761110917475</v>
          </cell>
        </row>
        <row r="1305">
          <cell r="C1305" t="str">
            <v>Year 1</v>
          </cell>
          <cell r="E1305">
            <v>1328817000</v>
          </cell>
          <cell r="F1305">
            <v>200600000</v>
          </cell>
          <cell r="H1305">
            <v>263150000</v>
          </cell>
          <cell r="I1305">
            <v>0</v>
          </cell>
          <cell r="L1305">
            <v>0.84903865618817342</v>
          </cell>
          <cell r="M1305">
            <v>0.1536554694890267</v>
          </cell>
        </row>
        <row r="1306">
          <cell r="C1306" t="str">
            <v>Year 2</v>
          </cell>
          <cell r="E1306">
            <v>1534615000</v>
          </cell>
          <cell r="F1306">
            <v>232600000</v>
          </cell>
          <cell r="H1306">
            <v>317263000</v>
          </cell>
          <cell r="I1306">
            <v>0</v>
          </cell>
          <cell r="L1306">
            <v>0.84843103970702749</v>
          </cell>
          <cell r="M1306">
            <v>0.15278099067192749</v>
          </cell>
        </row>
        <row r="1307">
          <cell r="C1307" t="str">
            <v>Year 3</v>
          </cell>
          <cell r="E1307">
            <v>1789489000</v>
          </cell>
          <cell r="F1307">
            <v>273199000</v>
          </cell>
          <cell r="H1307">
            <v>367856000</v>
          </cell>
          <cell r="I1307">
            <v>0</v>
          </cell>
          <cell r="L1307">
            <v>0.84733127725289181</v>
          </cell>
          <cell r="M1307">
            <v>0.13970133373270247</v>
          </cell>
        </row>
        <row r="1308">
          <cell r="C1308" t="str">
            <v>Year 4</v>
          </cell>
          <cell r="E1308">
            <v>2052230000</v>
          </cell>
          <cell r="F1308">
            <v>309629000</v>
          </cell>
          <cell r="H1308">
            <v>413322000</v>
          </cell>
          <cell r="I1308">
            <v>0</v>
          </cell>
          <cell r="L1308">
            <v>0.84912558533887528</v>
          </cell>
          <cell r="M1308">
            <v>0.14035853681117613</v>
          </cell>
        </row>
        <row r="1309">
          <cell r="C1309" t="str">
            <v>Year 1</v>
          </cell>
          <cell r="E1309">
            <v>6945000000</v>
          </cell>
          <cell r="F1309">
            <v>2789000000</v>
          </cell>
          <cell r="H1309">
            <v>0</v>
          </cell>
          <cell r="I1309">
            <v>27000000</v>
          </cell>
          <cell r="L1309">
            <v>0.59841612670986322</v>
          </cell>
          <cell r="M1309">
            <v>0.16673866090712744</v>
          </cell>
        </row>
        <row r="1310">
          <cell r="C1310" t="str">
            <v>Year 2</v>
          </cell>
          <cell r="E1310">
            <v>7450000000</v>
          </cell>
          <cell r="F1310">
            <v>3140000000</v>
          </cell>
          <cell r="H1310">
            <v>0</v>
          </cell>
          <cell r="I1310">
            <v>35000000</v>
          </cell>
          <cell r="L1310">
            <v>0.57852348993288594</v>
          </cell>
          <cell r="M1310">
            <v>0.15208053691275167</v>
          </cell>
        </row>
        <row r="1311">
          <cell r="C1311" t="str">
            <v>Year 3</v>
          </cell>
          <cell r="E1311">
            <v>7620000000</v>
          </cell>
          <cell r="F1311">
            <v>3242000000</v>
          </cell>
          <cell r="H1311">
            <v>0</v>
          </cell>
          <cell r="I1311">
            <v>25000000</v>
          </cell>
          <cell r="L1311">
            <v>0.57454068241469813</v>
          </cell>
          <cell r="M1311">
            <v>0.13805774278215224</v>
          </cell>
        </row>
        <row r="1312">
          <cell r="C1312" t="str">
            <v>Year 4</v>
          </cell>
          <cell r="E1312">
            <v>7405000000</v>
          </cell>
          <cell r="F1312">
            <v>3218000000</v>
          </cell>
          <cell r="H1312">
            <v>0</v>
          </cell>
          <cell r="I1312">
            <v>24000000</v>
          </cell>
          <cell r="L1312">
            <v>0.56542876434841327</v>
          </cell>
          <cell r="M1312">
            <v>0.10452397029034437</v>
          </cell>
        </row>
        <row r="1313">
          <cell r="C1313" t="str">
            <v>Year 1</v>
          </cell>
          <cell r="E1313">
            <v>6351900000</v>
          </cell>
          <cell r="F1313">
            <v>3778100000</v>
          </cell>
          <cell r="H1313">
            <v>0</v>
          </cell>
          <cell r="I1313">
            <v>0</v>
          </cell>
          <cell r="L1313">
            <v>0.40520159322407467</v>
          </cell>
          <cell r="M1313">
            <v>0.16311654780459389</v>
          </cell>
        </row>
        <row r="1314">
          <cell r="C1314" t="str">
            <v>Year 2</v>
          </cell>
          <cell r="E1314">
            <v>6623500000</v>
          </cell>
          <cell r="F1314">
            <v>3869600000</v>
          </cell>
          <cell r="H1314">
            <v>0</v>
          </cell>
          <cell r="I1314">
            <v>0</v>
          </cell>
          <cell r="L1314">
            <v>0.41577715709217178</v>
          </cell>
          <cell r="M1314">
            <v>0.1787272590020382</v>
          </cell>
        </row>
        <row r="1315">
          <cell r="C1315" t="str">
            <v>Year 3</v>
          </cell>
          <cell r="E1315">
            <v>6307900000</v>
          </cell>
          <cell r="F1315">
            <v>3604800000</v>
          </cell>
          <cell r="H1315">
            <v>0</v>
          </cell>
          <cell r="I1315">
            <v>0</v>
          </cell>
          <cell r="L1315">
            <v>0.42852613389559124</v>
          </cell>
          <cell r="M1315">
            <v>0.18971448501085938</v>
          </cell>
        </row>
        <row r="1316">
          <cell r="C1316" t="str">
            <v>Year 4</v>
          </cell>
          <cell r="E1316">
            <v>5879500000</v>
          </cell>
          <cell r="F1316">
            <v>3404000000</v>
          </cell>
          <cell r="H1316">
            <v>0</v>
          </cell>
          <cell r="I1316">
            <v>0</v>
          </cell>
          <cell r="L1316">
            <v>0.42103920401394679</v>
          </cell>
          <cell r="M1316">
            <v>0.1714601581767157</v>
          </cell>
        </row>
        <row r="1317">
          <cell r="C1317" t="str">
            <v>Year 1</v>
          </cell>
          <cell r="E1317">
            <v>2993489000</v>
          </cell>
          <cell r="F1317">
            <v>1321772000</v>
          </cell>
          <cell r="H1317">
            <v>0</v>
          </cell>
          <cell r="I1317">
            <v>0</v>
          </cell>
          <cell r="L1317">
            <v>0.55845102487431886</v>
          </cell>
          <cell r="M1317">
            <v>0.25307826419271962</v>
          </cell>
        </row>
        <row r="1318">
          <cell r="C1318" t="str">
            <v>Year 2</v>
          </cell>
          <cell r="E1318">
            <v>3238128000</v>
          </cell>
          <cell r="F1318">
            <v>1355200000</v>
          </cell>
          <cell r="H1318">
            <v>0</v>
          </cell>
          <cell r="I1318">
            <v>0</v>
          </cell>
          <cell r="L1318">
            <v>0.58148658731217551</v>
          </cell>
          <cell r="M1318">
            <v>0.26013826507167104</v>
          </cell>
        </row>
        <row r="1319">
          <cell r="C1319" t="str">
            <v>Year 3</v>
          </cell>
          <cell r="E1319">
            <v>3549494000</v>
          </cell>
          <cell r="F1319">
            <v>1447595000</v>
          </cell>
          <cell r="H1319">
            <v>0</v>
          </cell>
          <cell r="I1319">
            <v>0</v>
          </cell>
          <cell r="L1319">
            <v>0.59216863023292898</v>
          </cell>
          <cell r="M1319">
            <v>0.28158182546582694</v>
          </cell>
        </row>
        <row r="1320">
          <cell r="C1320" t="str">
            <v>Year 4</v>
          </cell>
          <cell r="E1320">
            <v>3582395000</v>
          </cell>
          <cell r="F1320">
            <v>1417749000</v>
          </cell>
          <cell r="H1320">
            <v>0</v>
          </cell>
          <cell r="I1320">
            <v>0</v>
          </cell>
          <cell r="L1320">
            <v>0.60424548381739029</v>
          </cell>
          <cell r="M1320">
            <v>0.28693597439701651</v>
          </cell>
        </row>
        <row r="1321">
          <cell r="C1321" t="str">
            <v>Year 1</v>
          </cell>
          <cell r="E1321">
            <v>9721065000</v>
          </cell>
          <cell r="F1321">
            <v>7011428000</v>
          </cell>
          <cell r="H1321">
            <v>0</v>
          </cell>
          <cell r="I1321">
            <v>0</v>
          </cell>
          <cell r="L1321">
            <v>0.27873869786900918</v>
          </cell>
          <cell r="M1321">
            <v>0.13082424610883683</v>
          </cell>
        </row>
        <row r="1322">
          <cell r="C1322" t="str">
            <v>Year 2</v>
          </cell>
          <cell r="E1322">
            <v>10230353000</v>
          </cell>
          <cell r="F1322">
            <v>7360924000</v>
          </cell>
          <cell r="H1322">
            <v>0</v>
          </cell>
          <cell r="I1322">
            <v>0</v>
          </cell>
          <cell r="L1322">
            <v>0.28048191494467489</v>
          </cell>
          <cell r="M1322">
            <v>0.13128217569814063</v>
          </cell>
        </row>
        <row r="1323">
          <cell r="C1323" t="str">
            <v>Year 3</v>
          </cell>
          <cell r="E1323">
            <v>11041677000</v>
          </cell>
          <cell r="F1323">
            <v>7937956000</v>
          </cell>
          <cell r="H1323">
            <v>0</v>
          </cell>
          <cell r="I1323">
            <v>0</v>
          </cell>
          <cell r="L1323">
            <v>0.28109145014837877</v>
          </cell>
          <cell r="M1323">
            <v>0.13479383611746656</v>
          </cell>
        </row>
        <row r="1324">
          <cell r="C1324" t="str">
            <v>Year 4</v>
          </cell>
          <cell r="E1324">
            <v>11939999000</v>
          </cell>
          <cell r="F1324">
            <v>8576873000</v>
          </cell>
          <cell r="H1324">
            <v>0</v>
          </cell>
          <cell r="I1324">
            <v>0</v>
          </cell>
          <cell r="L1324">
            <v>0.28166886781146294</v>
          </cell>
          <cell r="M1324">
            <v>0.1360444837558194</v>
          </cell>
        </row>
        <row r="1325">
          <cell r="C1325" t="str">
            <v>Year 1</v>
          </cell>
          <cell r="E1325">
            <v>1367135000</v>
          </cell>
          <cell r="F1325">
            <v>328784000</v>
          </cell>
          <cell r="H1325">
            <v>0</v>
          </cell>
          <cell r="I1325">
            <v>445228000</v>
          </cell>
          <cell r="L1325">
            <v>0.75950875370757098</v>
          </cell>
          <cell r="M1325">
            <v>0.25234303854410867</v>
          </cell>
        </row>
        <row r="1326">
          <cell r="C1326" t="str">
            <v>Year 2</v>
          </cell>
          <cell r="E1326">
            <v>1832253000</v>
          </cell>
          <cell r="F1326">
            <v>516119000</v>
          </cell>
          <cell r="H1326">
            <v>0</v>
          </cell>
          <cell r="I1326">
            <v>492397000</v>
          </cell>
          <cell r="L1326">
            <v>0.71831455590467042</v>
          </cell>
          <cell r="M1326">
            <v>0.23579167287487043</v>
          </cell>
        </row>
        <row r="1327">
          <cell r="C1327" t="str">
            <v>Year 3</v>
          </cell>
          <cell r="E1327">
            <v>2042537000</v>
          </cell>
          <cell r="F1327">
            <v>605752000</v>
          </cell>
          <cell r="H1327">
            <v>0</v>
          </cell>
          <cell r="I1327">
            <v>551032000</v>
          </cell>
          <cell r="L1327">
            <v>0.70343156574397425</v>
          </cell>
          <cell r="M1327">
            <v>0.33974953697289206</v>
          </cell>
        </row>
        <row r="1328">
          <cell r="C1328" t="str">
            <v>Year 4</v>
          </cell>
          <cell r="E1328">
            <v>1181704000</v>
          </cell>
          <cell r="F1328">
            <v>648968000</v>
          </cell>
          <cell r="H1328">
            <v>0</v>
          </cell>
          <cell r="I1328">
            <v>581155000</v>
          </cell>
          <cell r="L1328">
            <v>0.45082017154888199</v>
          </cell>
          <cell r="M1328">
            <v>-0.18087185961966787</v>
          </cell>
        </row>
        <row r="1329">
          <cell r="C1329" t="str">
            <v>Year 1</v>
          </cell>
          <cell r="E1329">
            <v>8417200000</v>
          </cell>
          <cell r="F1329">
            <v>5234700000</v>
          </cell>
          <cell r="H1329">
            <v>0</v>
          </cell>
          <cell r="I1329">
            <v>877400000</v>
          </cell>
          <cell r="L1329">
            <v>0.37809485339542837</v>
          </cell>
          <cell r="M1329">
            <v>0.14458489759064772</v>
          </cell>
        </row>
        <row r="1330">
          <cell r="C1330" t="str">
            <v>Year 2</v>
          </cell>
          <cell r="E1330">
            <v>8803300000</v>
          </cell>
          <cell r="F1330">
            <v>5643100000</v>
          </cell>
          <cell r="H1330">
            <v>0</v>
          </cell>
          <cell r="I1330">
            <v>906900000</v>
          </cell>
          <cell r="L1330">
            <v>0.35897901923142461</v>
          </cell>
          <cell r="M1330">
            <v>0.14254881692092738</v>
          </cell>
        </row>
        <row r="1331">
          <cell r="C1331" t="str">
            <v>Year 3</v>
          </cell>
          <cell r="E1331">
            <v>9115000000</v>
          </cell>
          <cell r="F1331">
            <v>5518600000</v>
          </cell>
          <cell r="H1331">
            <v>0</v>
          </cell>
          <cell r="I1331">
            <v>970600000</v>
          </cell>
          <cell r="L1331">
            <v>0.39455842018650578</v>
          </cell>
          <cell r="M1331">
            <v>0.17101481075150851</v>
          </cell>
        </row>
        <row r="1332">
          <cell r="C1332" t="str">
            <v>Year 4</v>
          </cell>
          <cell r="E1332">
            <v>9387700000</v>
          </cell>
          <cell r="F1332">
            <v>5764000000</v>
          </cell>
          <cell r="H1332">
            <v>0</v>
          </cell>
          <cell r="I1332">
            <v>991100000</v>
          </cell>
          <cell r="L1332">
            <v>0.38600509176901687</v>
          </cell>
          <cell r="M1332">
            <v>0.16810294321292754</v>
          </cell>
        </row>
        <row r="1333">
          <cell r="C1333" t="str">
            <v>Year 1</v>
          </cell>
          <cell r="E1333">
            <v>14866800000</v>
          </cell>
          <cell r="F1333">
            <v>6382300000</v>
          </cell>
          <cell r="H1333">
            <v>0</v>
          </cell>
          <cell r="I1333">
            <v>621400000</v>
          </cell>
          <cell r="L1333">
            <v>0.57070115963085533</v>
          </cell>
          <cell r="M1333">
            <v>0.14847176258508893</v>
          </cell>
        </row>
        <row r="1334">
          <cell r="C1334" t="str">
            <v>Year 2</v>
          </cell>
          <cell r="E1334">
            <v>16447800000</v>
          </cell>
          <cell r="F1334">
            <v>6858800000</v>
          </cell>
          <cell r="H1334">
            <v>0</v>
          </cell>
          <cell r="I1334">
            <v>709600000</v>
          </cell>
          <cell r="L1334">
            <v>0.58299590218752662</v>
          </cell>
          <cell r="M1334">
            <v>0.1697856248252046</v>
          </cell>
        </row>
        <row r="1335">
          <cell r="C1335" t="str">
            <v>Year 3</v>
          </cell>
          <cell r="E1335">
            <v>19162700000</v>
          </cell>
          <cell r="F1335">
            <v>7787500000</v>
          </cell>
          <cell r="H1335">
            <v>0</v>
          </cell>
          <cell r="I1335">
            <v>893900000</v>
          </cell>
          <cell r="L1335">
            <v>0.59361154743329492</v>
          </cell>
          <cell r="M1335">
            <v>0.17487619176838337</v>
          </cell>
        </row>
        <row r="1336">
          <cell r="C1336" t="str">
            <v>Year 4</v>
          </cell>
          <cell r="E1336">
            <v>21315900000</v>
          </cell>
          <cell r="F1336">
            <v>8511100000</v>
          </cell>
          <cell r="H1336">
            <v>0</v>
          </cell>
          <cell r="I1336">
            <v>980800000</v>
          </cell>
          <cell r="L1336">
            <v>0.60071589752250665</v>
          </cell>
          <cell r="M1336">
            <v>0.18078992676828096</v>
          </cell>
        </row>
        <row r="1337">
          <cell r="C1337" t="str">
            <v>Year 1</v>
          </cell>
          <cell r="E1337">
            <v>4176000000</v>
          </cell>
          <cell r="F1337">
            <v>2754000000</v>
          </cell>
          <cell r="H1337">
            <v>0</v>
          </cell>
          <cell r="I1337">
            <v>356000000</v>
          </cell>
          <cell r="L1337">
            <v>0.34051724137931039</v>
          </cell>
          <cell r="M1337">
            <v>0.20569923371647508</v>
          </cell>
        </row>
        <row r="1338">
          <cell r="C1338" t="str">
            <v>Year 2</v>
          </cell>
          <cell r="E1338">
            <v>4495000000</v>
          </cell>
          <cell r="F1338">
            <v>2987000000</v>
          </cell>
          <cell r="H1338">
            <v>0</v>
          </cell>
          <cell r="I1338">
            <v>378000000</v>
          </cell>
          <cell r="L1338">
            <v>0.3354838709677419</v>
          </cell>
          <cell r="M1338">
            <v>0.20244716351501668</v>
          </cell>
        </row>
        <row r="1339">
          <cell r="C1339" t="str">
            <v>Year 3</v>
          </cell>
          <cell r="E1339">
            <v>4951000000</v>
          </cell>
          <cell r="F1339">
            <v>3331000000</v>
          </cell>
          <cell r="H1339">
            <v>0</v>
          </cell>
          <cell r="I1339">
            <v>384000000</v>
          </cell>
          <cell r="L1339">
            <v>0.32720662492425767</v>
          </cell>
          <cell r="M1339">
            <v>0.20339325388810342</v>
          </cell>
        </row>
        <row r="1340">
          <cell r="C1340" t="str">
            <v>Year 4</v>
          </cell>
          <cell r="E1340">
            <v>4380000000</v>
          </cell>
          <cell r="F1340">
            <v>2714000000</v>
          </cell>
          <cell r="H1340">
            <v>0</v>
          </cell>
          <cell r="I1340">
            <v>358000000</v>
          </cell>
          <cell r="L1340">
            <v>0.38036529680365294</v>
          </cell>
          <cell r="M1340">
            <v>0.24520547945205479</v>
          </cell>
        </row>
        <row r="1341">
          <cell r="C1341" t="str">
            <v>Year 1</v>
          </cell>
          <cell r="E1341">
            <v>5075000000</v>
          </cell>
          <cell r="F1341">
            <v>2417000000</v>
          </cell>
          <cell r="H1341">
            <v>0</v>
          </cell>
          <cell r="I1341">
            <v>746000000</v>
          </cell>
          <cell r="L1341">
            <v>0.52374384236453198</v>
          </cell>
          <cell r="M1341">
            <v>0.31034482758620691</v>
          </cell>
        </row>
        <row r="1342">
          <cell r="C1342" t="str">
            <v>Year 2</v>
          </cell>
          <cell r="E1342">
            <v>5518000000</v>
          </cell>
          <cell r="F1342">
            <v>2707000000</v>
          </cell>
          <cell r="H1342">
            <v>0</v>
          </cell>
          <cell r="I1342">
            <v>772000000</v>
          </cell>
          <cell r="L1342">
            <v>0.50942370424066685</v>
          </cell>
          <cell r="M1342">
            <v>0.30192098586444366</v>
          </cell>
        </row>
        <row r="1343">
          <cell r="C1343" t="str">
            <v>Year 3</v>
          </cell>
          <cell r="E1343">
            <v>5903000000</v>
          </cell>
          <cell r="F1343">
            <v>2790000000</v>
          </cell>
          <cell r="H1343">
            <v>0</v>
          </cell>
          <cell r="I1343">
            <v>796000000</v>
          </cell>
          <cell r="L1343">
            <v>0.52735897001524656</v>
          </cell>
          <cell r="M1343">
            <v>0.32593596476367948</v>
          </cell>
        </row>
        <row r="1344">
          <cell r="C1344" t="str">
            <v>Year 4</v>
          </cell>
          <cell r="E1344">
            <v>5234000000</v>
          </cell>
          <cell r="F1344">
            <v>2335000000</v>
          </cell>
          <cell r="H1344">
            <v>0</v>
          </cell>
          <cell r="I1344">
            <v>764000000</v>
          </cell>
          <cell r="L1344">
            <v>0.55387848681696594</v>
          </cell>
          <cell r="M1344">
            <v>0.34046618265189149</v>
          </cell>
        </row>
        <row r="1345">
          <cell r="C1345" t="str">
            <v>Year 1</v>
          </cell>
          <cell r="E1345">
            <v>7690800000</v>
          </cell>
          <cell r="F1345">
            <v>5100900000</v>
          </cell>
          <cell r="H1345">
            <v>0</v>
          </cell>
          <cell r="I1345">
            <v>123200000</v>
          </cell>
          <cell r="L1345">
            <v>0.33675300358870341</v>
          </cell>
          <cell r="M1345">
            <v>8.8209289020648049E-2</v>
          </cell>
        </row>
        <row r="1346">
          <cell r="C1346" t="str">
            <v>Year 2</v>
          </cell>
          <cell r="E1346">
            <v>7750500000</v>
          </cell>
          <cell r="F1346">
            <v>5062900000</v>
          </cell>
          <cell r="H1346">
            <v>0</v>
          </cell>
          <cell r="I1346">
            <v>118900000</v>
          </cell>
          <cell r="L1346">
            <v>0.34676472485646093</v>
          </cell>
          <cell r="M1346">
            <v>9.2806915682859176E-2</v>
          </cell>
        </row>
        <row r="1347">
          <cell r="C1347" t="str">
            <v>Year 3</v>
          </cell>
          <cell r="E1347">
            <v>7031500000</v>
          </cell>
          <cell r="F1347">
            <v>4444900000</v>
          </cell>
          <cell r="H1347">
            <v>0</v>
          </cell>
          <cell r="I1347">
            <v>88700000</v>
          </cell>
          <cell r="L1347">
            <v>0.36785892057171299</v>
          </cell>
          <cell r="M1347">
            <v>0.11970418829552727</v>
          </cell>
        </row>
        <row r="1348">
          <cell r="C1348" t="str">
            <v>Year 4</v>
          </cell>
          <cell r="E1348">
            <v>6778300000</v>
          </cell>
          <cell r="F1348">
            <v>4246700000</v>
          </cell>
          <cell r="H1348">
            <v>0</v>
          </cell>
          <cell r="I1348">
            <v>94900000</v>
          </cell>
          <cell r="L1348">
            <v>0.37348597730994493</v>
          </cell>
          <cell r="M1348">
            <v>0.12278889987164923</v>
          </cell>
        </row>
        <row r="1349">
          <cell r="C1349" t="str">
            <v>Year 1</v>
          </cell>
          <cell r="E1349">
            <v>9534462000</v>
          </cell>
          <cell r="F1349">
            <v>5328236000</v>
          </cell>
          <cell r="H1349">
            <v>0</v>
          </cell>
          <cell r="I1349">
            <v>0</v>
          </cell>
          <cell r="L1349">
            <v>0.44116028780648553</v>
          </cell>
          <cell r="M1349">
            <v>9.8729220379713087E-2</v>
          </cell>
        </row>
        <row r="1350">
          <cell r="C1350" t="str">
            <v>Year 2</v>
          </cell>
          <cell r="E1350">
            <v>10185532000</v>
          </cell>
          <cell r="F1350">
            <v>5568966000</v>
          </cell>
          <cell r="H1350">
            <v>0</v>
          </cell>
          <cell r="I1350">
            <v>0</v>
          </cell>
          <cell r="L1350">
            <v>0.45324741015000491</v>
          </cell>
          <cell r="M1350">
            <v>0.11254846580424076</v>
          </cell>
        </row>
        <row r="1351">
          <cell r="C1351" t="str">
            <v>Year 3</v>
          </cell>
          <cell r="E1351">
            <v>11129533000</v>
          </cell>
          <cell r="F1351">
            <v>5965049000</v>
          </cell>
          <cell r="H1351">
            <v>0</v>
          </cell>
          <cell r="I1351">
            <v>0</v>
          </cell>
          <cell r="L1351">
            <v>0.46403420520879002</v>
          </cell>
          <cell r="M1351">
            <v>0.11716897735062198</v>
          </cell>
        </row>
        <row r="1352">
          <cell r="C1352" t="str">
            <v>Year 4</v>
          </cell>
          <cell r="E1352">
            <v>11339304000</v>
          </cell>
          <cell r="F1352">
            <v>5780078000</v>
          </cell>
          <cell r="H1352">
            <v>0</v>
          </cell>
          <cell r="I1352">
            <v>0</v>
          </cell>
          <cell r="L1352">
            <v>0.49026165979852021</v>
          </cell>
          <cell r="M1352">
            <v>0.14246377026314844</v>
          </cell>
        </row>
        <row r="1353">
          <cell r="C1353" t="str">
            <v>Year 1</v>
          </cell>
          <cell r="E1353">
            <v>3983400000</v>
          </cell>
          <cell r="F1353">
            <v>2446000000</v>
          </cell>
          <cell r="H1353">
            <v>0</v>
          </cell>
          <cell r="I1353">
            <v>0</v>
          </cell>
          <cell r="L1353">
            <v>0.38595169955314557</v>
          </cell>
          <cell r="M1353">
            <v>0.14070894210975549</v>
          </cell>
        </row>
        <row r="1354">
          <cell r="C1354" t="str">
            <v>Year 2</v>
          </cell>
          <cell r="E1354">
            <v>4209200000</v>
          </cell>
          <cell r="F1354">
            <v>2628700000</v>
          </cell>
          <cell r="H1354">
            <v>0</v>
          </cell>
          <cell r="I1354">
            <v>0</v>
          </cell>
          <cell r="L1354">
            <v>0.37548702841395043</v>
          </cell>
          <cell r="M1354">
            <v>0.13553644397985365</v>
          </cell>
        </row>
        <row r="1355">
          <cell r="C1355" t="str">
            <v>Year 3</v>
          </cell>
          <cell r="E1355">
            <v>5736300000</v>
          </cell>
          <cell r="F1355">
            <v>3662100000</v>
          </cell>
          <cell r="H1355">
            <v>0</v>
          </cell>
          <cell r="I1355">
            <v>0</v>
          </cell>
          <cell r="L1355">
            <v>0.36159196694733542</v>
          </cell>
          <cell r="M1355">
            <v>0.10051775534752366</v>
          </cell>
        </row>
        <row r="1356">
          <cell r="C1356" t="str">
            <v>Year 4</v>
          </cell>
          <cell r="E1356">
            <v>6550200000</v>
          </cell>
          <cell r="F1356">
            <v>4109800000</v>
          </cell>
          <cell r="H1356">
            <v>0</v>
          </cell>
          <cell r="I1356">
            <v>0</v>
          </cell>
          <cell r="L1356">
            <v>0.37256877652590759</v>
          </cell>
          <cell r="M1356">
            <v>0.10743183414246893</v>
          </cell>
        </row>
        <row r="1357">
          <cell r="C1357" t="str">
            <v>Year 1</v>
          </cell>
          <cell r="E1357">
            <v>5897700000</v>
          </cell>
          <cell r="F1357">
            <v>3870100000</v>
          </cell>
          <cell r="H1357">
            <v>0</v>
          </cell>
          <cell r="I1357">
            <v>96800000</v>
          </cell>
          <cell r="L1357">
            <v>0.34379503874391715</v>
          </cell>
          <cell r="M1357">
            <v>0.15436526103396239</v>
          </cell>
        </row>
        <row r="1358">
          <cell r="C1358" t="str">
            <v>Year 2</v>
          </cell>
          <cell r="E1358">
            <v>5610600000</v>
          </cell>
          <cell r="F1358">
            <v>3579600000</v>
          </cell>
          <cell r="H1358">
            <v>0</v>
          </cell>
          <cell r="I1358">
            <v>98900000</v>
          </cell>
          <cell r="L1358">
            <v>0.36199336969308094</v>
          </cell>
          <cell r="M1358">
            <v>0.16379709834955264</v>
          </cell>
        </row>
        <row r="1359">
          <cell r="C1359" t="str">
            <v>Year 3</v>
          </cell>
          <cell r="E1359">
            <v>5692700000</v>
          </cell>
          <cell r="F1359">
            <v>3724000000</v>
          </cell>
          <cell r="H1359">
            <v>0</v>
          </cell>
          <cell r="I1359">
            <v>110900000</v>
          </cell>
          <cell r="L1359">
            <v>0.34582886855095119</v>
          </cell>
          <cell r="M1359">
            <v>0.13561227537021098</v>
          </cell>
        </row>
        <row r="1360">
          <cell r="C1360" t="str">
            <v>Year 4</v>
          </cell>
          <cell r="E1360">
            <v>7811200000</v>
          </cell>
          <cell r="F1360">
            <v>4843400000</v>
          </cell>
          <cell r="H1360">
            <v>0</v>
          </cell>
          <cell r="I1360">
            <v>208400000</v>
          </cell>
          <cell r="L1360">
            <v>0.37994162228594841</v>
          </cell>
          <cell r="M1360">
            <v>0.14662279803359279</v>
          </cell>
        </row>
        <row r="1361">
          <cell r="C1361" t="str">
            <v>Year 1</v>
          </cell>
          <cell r="E1361">
            <v>1290052000</v>
          </cell>
          <cell r="F1361">
            <v>470243000</v>
          </cell>
          <cell r="H1361">
            <v>0</v>
          </cell>
          <cell r="I1361">
            <v>330418000</v>
          </cell>
          <cell r="L1361">
            <v>0.63548523625404241</v>
          </cell>
          <cell r="M1361">
            <v>0.28609776970230655</v>
          </cell>
        </row>
        <row r="1362">
          <cell r="C1362" t="str">
            <v>Year 2</v>
          </cell>
          <cell r="E1362">
            <v>1371065000</v>
          </cell>
          <cell r="F1362">
            <v>479665000</v>
          </cell>
          <cell r="H1362">
            <v>0</v>
          </cell>
          <cell r="I1362">
            <v>340316000</v>
          </cell>
          <cell r="L1362">
            <v>0.6501515245447882</v>
          </cell>
          <cell r="M1362">
            <v>0.31286335804648213</v>
          </cell>
        </row>
        <row r="1363">
          <cell r="C1363" t="str">
            <v>Year 3</v>
          </cell>
          <cell r="E1363">
            <v>1519978000</v>
          </cell>
          <cell r="F1363">
            <v>500126000</v>
          </cell>
          <cell r="H1363">
            <v>0</v>
          </cell>
          <cell r="I1363">
            <v>393987000</v>
          </cell>
          <cell r="L1363">
            <v>0.67096497449305192</v>
          </cell>
          <cell r="M1363">
            <v>0.32392771474323973</v>
          </cell>
        </row>
        <row r="1364">
          <cell r="C1364" t="str">
            <v>Year 4</v>
          </cell>
          <cell r="E1364">
            <v>1662829000</v>
          </cell>
          <cell r="F1364">
            <v>534326000</v>
          </cell>
          <cell r="H1364">
            <v>0</v>
          </cell>
          <cell r="I1364">
            <v>588235000</v>
          </cell>
          <cell r="L1364">
            <v>0.6786644928612624</v>
          </cell>
          <cell r="M1364">
            <v>0.24123406555935697</v>
          </cell>
        </row>
        <row r="1365">
          <cell r="C1365" t="str">
            <v>Year 1</v>
          </cell>
          <cell r="E1365">
            <v>3237500000</v>
          </cell>
          <cell r="F1365">
            <v>1638900000</v>
          </cell>
          <cell r="H1365">
            <v>0</v>
          </cell>
          <cell r="I1365">
            <v>0</v>
          </cell>
          <cell r="L1365">
            <v>0.49377606177606181</v>
          </cell>
          <cell r="M1365">
            <v>0.18106563706563705</v>
          </cell>
        </row>
        <row r="1366">
          <cell r="C1366" t="str">
            <v>Year 2</v>
          </cell>
          <cell r="E1366">
            <v>3492600000</v>
          </cell>
          <cell r="F1366">
            <v>1759200000</v>
          </cell>
          <cell r="H1366">
            <v>0</v>
          </cell>
          <cell r="I1366">
            <v>0</v>
          </cell>
          <cell r="L1366">
            <v>0.49630647655042093</v>
          </cell>
          <cell r="M1366">
            <v>0.19604306247494704</v>
          </cell>
        </row>
        <row r="1367">
          <cell r="C1367" t="str">
            <v>Year 3</v>
          </cell>
          <cell r="E1367">
            <v>3593100000</v>
          </cell>
          <cell r="F1367">
            <v>1774600000</v>
          </cell>
          <cell r="H1367">
            <v>0</v>
          </cell>
          <cell r="I1367">
            <v>0</v>
          </cell>
          <cell r="L1367">
            <v>0.50610893100665166</v>
          </cell>
          <cell r="M1367">
            <v>0.21285241156661378</v>
          </cell>
        </row>
        <row r="1368">
          <cell r="C1368" t="str">
            <v>Year 4</v>
          </cell>
          <cell r="E1368">
            <v>3711800000</v>
          </cell>
          <cell r="F1368">
            <v>1803500000</v>
          </cell>
          <cell r="H1368">
            <v>0</v>
          </cell>
          <cell r="I1368">
            <v>0</v>
          </cell>
          <cell r="L1368">
            <v>0.51411713993210839</v>
          </cell>
          <cell r="M1368">
            <v>0.23013093377875962</v>
          </cell>
        </row>
        <row r="1369">
          <cell r="C1369" t="str">
            <v>Year 1</v>
          </cell>
          <cell r="E1369">
            <v>2307182000</v>
          </cell>
          <cell r="F1369">
            <v>610836000</v>
          </cell>
          <cell r="H1369">
            <v>0</v>
          </cell>
          <cell r="I1369">
            <v>107591000</v>
          </cell>
          <cell r="L1369">
            <v>0.73524585403318854</v>
          </cell>
          <cell r="M1369">
            <v>0.40451165100975994</v>
          </cell>
        </row>
        <row r="1370">
          <cell r="C1370" t="str">
            <v>Year 2</v>
          </cell>
          <cell r="E1370">
            <v>2530809000</v>
          </cell>
          <cell r="F1370">
            <v>699294000</v>
          </cell>
          <cell r="H1370">
            <v>0</v>
          </cell>
          <cell r="I1370">
            <v>117580000</v>
          </cell>
          <cell r="L1370">
            <v>0.72368756393706524</v>
          </cell>
          <cell r="M1370">
            <v>0.38915619471876384</v>
          </cell>
        </row>
        <row r="1371">
          <cell r="C1371" t="str">
            <v>Year 3</v>
          </cell>
          <cell r="E1371">
            <v>2665456000</v>
          </cell>
          <cell r="F1371">
            <v>778896000</v>
          </cell>
          <cell r="H1371">
            <v>0</v>
          </cell>
          <cell r="I1371">
            <v>128582000</v>
          </cell>
          <cell r="L1371">
            <v>0.70778133272505717</v>
          </cell>
          <cell r="M1371">
            <v>0.37261129052589875</v>
          </cell>
        </row>
        <row r="1372">
          <cell r="C1372" t="str">
            <v>Year 4</v>
          </cell>
          <cell r="E1372">
            <v>3018227000</v>
          </cell>
          <cell r="F1372">
            <v>987357000</v>
          </cell>
          <cell r="H1372">
            <v>0</v>
          </cell>
          <cell r="I1372">
            <v>137596000</v>
          </cell>
          <cell r="L1372">
            <v>0.67286854169683064</v>
          </cell>
          <cell r="M1372">
            <v>0.3671344136806145</v>
          </cell>
        </row>
        <row r="1373">
          <cell r="C1373" t="str">
            <v>Year 1</v>
          </cell>
          <cell r="E1373">
            <v>16537000000</v>
          </cell>
          <cell r="F1373">
            <v>9373000000</v>
          </cell>
          <cell r="H1373">
            <v>0</v>
          </cell>
          <cell r="I1373">
            <v>1787000000</v>
          </cell>
          <cell r="L1373">
            <v>0.43321037673096696</v>
          </cell>
          <cell r="M1373">
            <v>0.26987966378424139</v>
          </cell>
        </row>
        <row r="1374">
          <cell r="C1374" t="str">
            <v>Year 2</v>
          </cell>
          <cell r="E1374">
            <v>17087000000</v>
          </cell>
          <cell r="F1374">
            <v>9817000000</v>
          </cell>
          <cell r="H1374">
            <v>0</v>
          </cell>
          <cell r="I1374">
            <v>1901000000</v>
          </cell>
          <cell r="L1374">
            <v>0.42546965529349801</v>
          </cell>
          <cell r="M1374">
            <v>0.25955404693626732</v>
          </cell>
        </row>
        <row r="1375">
          <cell r="C1375" t="str">
            <v>Year 3</v>
          </cell>
          <cell r="E1375">
            <v>18467000000</v>
          </cell>
          <cell r="F1375">
            <v>11031000000</v>
          </cell>
          <cell r="H1375">
            <v>0</v>
          </cell>
          <cell r="I1375">
            <v>1945000000</v>
          </cell>
          <cell r="L1375">
            <v>0.40266421183733148</v>
          </cell>
          <cell r="M1375">
            <v>0.24421941842205014</v>
          </cell>
        </row>
        <row r="1376">
          <cell r="C1376" t="str">
            <v>Year 4</v>
          </cell>
          <cell r="E1376">
            <v>17489000000</v>
          </cell>
          <cell r="F1376">
            <v>9811000000</v>
          </cell>
          <cell r="H1376">
            <v>0</v>
          </cell>
          <cell r="I1376">
            <v>2034000000</v>
          </cell>
          <cell r="L1376">
            <v>0.43901881182457547</v>
          </cell>
          <cell r="M1376">
            <v>0.26570987477843216</v>
          </cell>
        </row>
        <row r="1377">
          <cell r="C1377" t="str">
            <v>Year 1</v>
          </cell>
          <cell r="E1377">
            <v>4256157000</v>
          </cell>
          <cell r="F1377">
            <v>800380000</v>
          </cell>
          <cell r="H1377">
            <v>0</v>
          </cell>
          <cell r="I1377">
            <v>1068382000</v>
          </cell>
          <cell r="L1377">
            <v>0.81194772655238046</v>
          </cell>
          <cell r="M1377">
            <v>0.47242336220209924</v>
          </cell>
        </row>
        <row r="1378">
          <cell r="C1378" t="str">
            <v>Year 2</v>
          </cell>
          <cell r="E1378">
            <v>4543849000</v>
          </cell>
          <cell r="F1378">
            <v>837946000</v>
          </cell>
          <cell r="H1378">
            <v>0</v>
          </cell>
          <cell r="I1378">
            <v>1107700000</v>
          </cell>
          <cell r="L1378">
            <v>0.81558674154884991</v>
          </cell>
          <cell r="M1378">
            <v>0.48325417503970752</v>
          </cell>
        </row>
        <row r="1379">
          <cell r="C1379" t="str">
            <v>Year 3</v>
          </cell>
          <cell r="E1379">
            <v>4870818000</v>
          </cell>
          <cell r="F1379">
            <v>882803000</v>
          </cell>
          <cell r="H1379">
            <v>0</v>
          </cell>
          <cell r="I1379">
            <v>1143827000</v>
          </cell>
          <cell r="L1379">
            <v>0.8187567262829365</v>
          </cell>
          <cell r="M1379">
            <v>0.49218488557774076</v>
          </cell>
        </row>
        <row r="1380">
          <cell r="C1380" t="str">
            <v>Year 4</v>
          </cell>
          <cell r="E1380">
            <v>5266103000</v>
          </cell>
          <cell r="F1380">
            <v>960192000</v>
          </cell>
          <cell r="H1380">
            <v>0</v>
          </cell>
          <cell r="I1380">
            <v>1177568000</v>
          </cell>
          <cell r="L1380">
            <v>0.81766554888880827</v>
          </cell>
          <cell r="M1380">
            <v>0.50806222362152809</v>
          </cell>
        </row>
        <row r="1381">
          <cell r="C1381" t="str">
            <v>Year 1</v>
          </cell>
          <cell r="E1381">
            <v>24380510000</v>
          </cell>
          <cell r="F1381">
            <v>17889249000</v>
          </cell>
          <cell r="H1381">
            <v>0</v>
          </cell>
          <cell r="I1381">
            <v>78900000</v>
          </cell>
          <cell r="L1381">
            <v>0.26624795789751732</v>
          </cell>
          <cell r="M1381">
            <v>6.2676170432858044E-2</v>
          </cell>
        </row>
        <row r="1382">
          <cell r="C1382" t="str">
            <v>Year 2</v>
          </cell>
          <cell r="E1382">
            <v>23114000000</v>
          </cell>
          <cell r="F1382">
            <v>17082000000</v>
          </cell>
          <cell r="H1382">
            <v>0</v>
          </cell>
          <cell r="I1382">
            <v>55000000</v>
          </cell>
          <cell r="L1382">
            <v>0.26096737907761525</v>
          </cell>
          <cell r="M1382">
            <v>5.3733667906896251E-2</v>
          </cell>
        </row>
        <row r="1383">
          <cell r="C1383" t="str">
            <v>Year 3</v>
          </cell>
          <cell r="E1383">
            <v>22492000000</v>
          </cell>
          <cell r="F1383">
            <v>16691000000</v>
          </cell>
          <cell r="H1383">
            <v>0</v>
          </cell>
          <cell r="I1383">
            <v>62000000</v>
          </cell>
          <cell r="L1383">
            <v>0.25791392495109378</v>
          </cell>
          <cell r="M1383">
            <v>4.1036813089098345E-2</v>
          </cell>
        </row>
        <row r="1384">
          <cell r="C1384" t="str">
            <v>Year 4</v>
          </cell>
          <cell r="E1384">
            <v>21059000000</v>
          </cell>
          <cell r="F1384">
            <v>15545000000</v>
          </cell>
          <cell r="H1384">
            <v>0</v>
          </cell>
          <cell r="I1384">
            <v>67000000</v>
          </cell>
          <cell r="L1384">
            <v>0.26183579467211171</v>
          </cell>
          <cell r="M1384">
            <v>4.0220333349161877E-2</v>
          </cell>
        </row>
        <row r="1385">
          <cell r="C1385" t="str">
            <v>Year 1</v>
          </cell>
          <cell r="E1385">
            <v>1913149000</v>
          </cell>
          <cell r="F1385">
            <v>1055844000</v>
          </cell>
          <cell r="H1385">
            <v>0</v>
          </cell>
          <cell r="I1385">
            <v>31652000</v>
          </cell>
          <cell r="L1385">
            <v>0.44811198709562083</v>
          </cell>
          <cell r="M1385">
            <v>0.24505984635802019</v>
          </cell>
        </row>
        <row r="1386">
          <cell r="C1386" t="str">
            <v>Year 2</v>
          </cell>
          <cell r="E1386">
            <v>2142807000</v>
          </cell>
          <cell r="F1386">
            <v>1178173000</v>
          </cell>
          <cell r="H1386">
            <v>0</v>
          </cell>
          <cell r="I1386">
            <v>38405000</v>
          </cell>
          <cell r="L1386">
            <v>0.45017306738311014</v>
          </cell>
          <cell r="M1386">
            <v>0.24996138242968219</v>
          </cell>
        </row>
        <row r="1387">
          <cell r="C1387" t="str">
            <v>Year 3</v>
          </cell>
          <cell r="E1387">
            <v>2555601000</v>
          </cell>
          <cell r="F1387">
            <v>1461190000</v>
          </cell>
          <cell r="H1387">
            <v>0</v>
          </cell>
          <cell r="I1387">
            <v>48138000</v>
          </cell>
          <cell r="L1387">
            <v>0.42824016738137138</v>
          </cell>
          <cell r="M1387">
            <v>0.21769282450585986</v>
          </cell>
        </row>
        <row r="1388">
          <cell r="C1388" t="str">
            <v>Year 4</v>
          </cell>
          <cell r="E1388">
            <v>2985908000</v>
          </cell>
          <cell r="F1388">
            <v>1719723000</v>
          </cell>
          <cell r="H1388">
            <v>0</v>
          </cell>
          <cell r="I1388">
            <v>65770000</v>
          </cell>
          <cell r="L1388">
            <v>0.42405358771938051</v>
          </cell>
          <cell r="M1388">
            <v>0.16330442866960401</v>
          </cell>
        </row>
        <row r="1389">
          <cell r="C1389" t="str">
            <v>Year 1</v>
          </cell>
          <cell r="E1389">
            <v>9647000000</v>
          </cell>
          <cell r="F1389">
            <v>6646000000</v>
          </cell>
          <cell r="H1389">
            <v>0</v>
          </cell>
          <cell r="I1389">
            <v>1090000000</v>
          </cell>
          <cell r="L1389">
            <v>0.3110811651290557</v>
          </cell>
          <cell r="M1389">
            <v>0.1608790297501814</v>
          </cell>
        </row>
        <row r="1390">
          <cell r="C1390" t="str">
            <v>Year 2</v>
          </cell>
          <cell r="E1390">
            <v>10557000000</v>
          </cell>
          <cell r="F1390">
            <v>7186000000</v>
          </cell>
          <cell r="H1390">
            <v>0</v>
          </cell>
          <cell r="I1390">
            <v>1113000000</v>
          </cell>
          <cell r="L1390">
            <v>0.31931419910959558</v>
          </cell>
          <cell r="M1390">
            <v>0.15951501373496257</v>
          </cell>
        </row>
        <row r="1391">
          <cell r="C1391" t="str">
            <v>Year 3</v>
          </cell>
          <cell r="E1391">
            <v>11035000000</v>
          </cell>
          <cell r="F1391">
            <v>7689000000</v>
          </cell>
          <cell r="H1391">
            <v>0</v>
          </cell>
          <cell r="I1391">
            <v>1156000000</v>
          </cell>
          <cell r="L1391">
            <v>0.30321703670140465</v>
          </cell>
          <cell r="M1391">
            <v>0.16094245582238331</v>
          </cell>
        </row>
        <row r="1392">
          <cell r="C1392" t="str">
            <v>Year 4</v>
          </cell>
          <cell r="E1392">
            <v>10231000000</v>
          </cell>
          <cell r="F1392">
            <v>6648000000</v>
          </cell>
          <cell r="H1392">
            <v>0</v>
          </cell>
          <cell r="I1392">
            <v>1250000000</v>
          </cell>
          <cell r="L1392">
            <v>0.35021014563581276</v>
          </cell>
          <cell r="M1392">
            <v>0.18922881438764538</v>
          </cell>
        </row>
        <row r="1393">
          <cell r="C1393" t="str">
            <v>Year 1</v>
          </cell>
          <cell r="E1393">
            <v>11240000000</v>
          </cell>
          <cell r="F1393">
            <v>429000000</v>
          </cell>
          <cell r="H1393">
            <v>0</v>
          </cell>
          <cell r="I1393">
            <v>1441000000</v>
          </cell>
          <cell r="L1393">
            <v>0.96183274021352316</v>
          </cell>
          <cell r="M1393">
            <v>0.29332740213523134</v>
          </cell>
        </row>
        <row r="1394">
          <cell r="C1394" t="str">
            <v>Year 2</v>
          </cell>
          <cell r="E1394">
            <v>8602000000</v>
          </cell>
          <cell r="F1394">
            <v>291000000</v>
          </cell>
          <cell r="H1394">
            <v>0</v>
          </cell>
          <cell r="I1394">
            <v>576000000</v>
          </cell>
          <cell r="L1394">
            <v>0.9661706579865148</v>
          </cell>
          <cell r="M1394">
            <v>0.22401767030923042</v>
          </cell>
        </row>
        <row r="1395">
          <cell r="C1395" t="str">
            <v>Year 3</v>
          </cell>
          <cell r="E1395">
            <v>8707000000</v>
          </cell>
          <cell r="F1395">
            <v>235000000</v>
          </cell>
          <cell r="H1395">
            <v>0</v>
          </cell>
          <cell r="I1395">
            <v>367000000</v>
          </cell>
          <cell r="L1395">
            <v>0.9730102216607327</v>
          </cell>
          <cell r="M1395">
            <v>0.29711726197312505</v>
          </cell>
        </row>
        <row r="1396">
          <cell r="C1396" t="str">
            <v>Year 4</v>
          </cell>
          <cell r="E1396">
            <v>8533000000</v>
          </cell>
          <cell r="F1396">
            <v>219000000</v>
          </cell>
          <cell r="H1396">
            <v>0</v>
          </cell>
          <cell r="I1396">
            <v>205000000</v>
          </cell>
          <cell r="L1396">
            <v>0.97433493495839685</v>
          </cell>
          <cell r="M1396">
            <v>0.35028712059064809</v>
          </cell>
        </row>
        <row r="1397">
          <cell r="C1397" t="str">
            <v>Year 1</v>
          </cell>
          <cell r="E1397">
            <v>14351000000</v>
          </cell>
          <cell r="F1397">
            <v>10411000000</v>
          </cell>
          <cell r="H1397">
            <v>1133000000</v>
          </cell>
          <cell r="I1397">
            <v>79000000</v>
          </cell>
          <cell r="L1397">
            <v>0.2745453278517177</v>
          </cell>
          <cell r="M1397">
            <v>0.14584349522681347</v>
          </cell>
        </row>
        <row r="1398">
          <cell r="C1398" t="str">
            <v>Year 2</v>
          </cell>
          <cell r="E1398">
            <v>13724000000</v>
          </cell>
          <cell r="F1398">
            <v>9878000000</v>
          </cell>
          <cell r="H1398">
            <v>1226000000</v>
          </cell>
          <cell r="I1398">
            <v>98000000</v>
          </cell>
          <cell r="L1398">
            <v>0.28023899737685809</v>
          </cell>
          <cell r="M1398">
            <v>0.13115709705625181</v>
          </cell>
        </row>
        <row r="1399">
          <cell r="C1399" t="str">
            <v>Year 3</v>
          </cell>
          <cell r="E1399">
            <v>13739000000</v>
          </cell>
          <cell r="F1399">
            <v>9930000000</v>
          </cell>
          <cell r="H1399">
            <v>1353000000</v>
          </cell>
          <cell r="I1399">
            <v>129000000</v>
          </cell>
          <cell r="L1399">
            <v>0.27723997379721954</v>
          </cell>
          <cell r="M1399">
            <v>0.1521216973578863</v>
          </cell>
        </row>
        <row r="1400">
          <cell r="C1400" t="str">
            <v>Year 4</v>
          </cell>
          <cell r="E1400">
            <v>11160000000</v>
          </cell>
          <cell r="F1400">
            <v>8545000000</v>
          </cell>
          <cell r="H1400">
            <v>1237000000</v>
          </cell>
          <cell r="I1400">
            <v>123000000</v>
          </cell>
          <cell r="L1400">
            <v>0.23431899641577059</v>
          </cell>
          <cell r="M1400">
            <v>5.5555555555555552E-2</v>
          </cell>
        </row>
        <row r="1401">
          <cell r="C1401" t="str">
            <v>Year 1</v>
          </cell>
          <cell r="E1401">
            <v>2796100000</v>
          </cell>
          <cell r="F1401">
            <v>1687800000</v>
          </cell>
          <cell r="H1401">
            <v>0</v>
          </cell>
          <cell r="I1401">
            <v>0</v>
          </cell>
          <cell r="L1401">
            <v>0.39637352026036266</v>
          </cell>
          <cell r="M1401">
            <v>0.18701047888129896</v>
          </cell>
        </row>
        <row r="1402">
          <cell r="C1402" t="str">
            <v>Year 2</v>
          </cell>
          <cell r="E1402">
            <v>4867700000</v>
          </cell>
          <cell r="F1402">
            <v>2876000000</v>
          </cell>
          <cell r="H1402">
            <v>0</v>
          </cell>
          <cell r="I1402">
            <v>0</v>
          </cell>
          <cell r="L1402">
            <v>0.40916654682909792</v>
          </cell>
          <cell r="M1402">
            <v>0.22528093350042114</v>
          </cell>
        </row>
        <row r="1403">
          <cell r="C1403" t="str">
            <v>Year 3</v>
          </cell>
          <cell r="E1403">
            <v>6028000000</v>
          </cell>
          <cell r="F1403">
            <v>3449400000</v>
          </cell>
          <cell r="H1403">
            <v>0</v>
          </cell>
          <cell r="I1403">
            <v>0</v>
          </cell>
          <cell r="L1403">
            <v>0.42777040477770401</v>
          </cell>
          <cell r="M1403">
            <v>0.24887193098871932</v>
          </cell>
        </row>
        <row r="1404">
          <cell r="C1404" t="str">
            <v>Year 4</v>
          </cell>
          <cell r="E1404">
            <v>6548400000</v>
          </cell>
          <cell r="F1404">
            <v>3606100000</v>
          </cell>
          <cell r="H1404">
            <v>0</v>
          </cell>
          <cell r="I1404">
            <v>0</v>
          </cell>
          <cell r="L1404">
            <v>0.4493158634170179</v>
          </cell>
          <cell r="M1404">
            <v>0.26954675951377438</v>
          </cell>
        </row>
        <row r="1405">
          <cell r="C1405" t="str">
            <v>Year 1</v>
          </cell>
          <cell r="E1405">
            <v>10889500000</v>
          </cell>
          <cell r="F1405">
            <v>6985800000</v>
          </cell>
          <cell r="H1405">
            <v>0</v>
          </cell>
          <cell r="I1405">
            <v>0</v>
          </cell>
          <cell r="L1405">
            <v>0.35848294228385147</v>
          </cell>
          <cell r="M1405">
            <v>8.6633913402819229E-2</v>
          </cell>
        </row>
        <row r="1406">
          <cell r="C1406" t="str">
            <v>Year 2</v>
          </cell>
          <cell r="E1406">
            <v>11338600000</v>
          </cell>
          <cell r="F1406">
            <v>7235900000</v>
          </cell>
          <cell r="H1406">
            <v>0</v>
          </cell>
          <cell r="I1406">
            <v>0</v>
          </cell>
          <cell r="L1406">
            <v>0.36183479441906408</v>
          </cell>
          <cell r="M1406">
            <v>0.113603090328612</v>
          </cell>
        </row>
        <row r="1407">
          <cell r="C1407" t="str">
            <v>Year 3</v>
          </cell>
          <cell r="E1407">
            <v>11171800000</v>
          </cell>
          <cell r="F1407">
            <v>7099800000</v>
          </cell>
          <cell r="H1407">
            <v>0</v>
          </cell>
          <cell r="I1407">
            <v>0</v>
          </cell>
          <cell r="L1407">
            <v>0.36448916020694966</v>
          </cell>
          <cell r="M1407">
            <v>0.12450097567088562</v>
          </cell>
        </row>
        <row r="1408">
          <cell r="C1408" t="str">
            <v>Year 4</v>
          </cell>
          <cell r="E1408">
            <v>11406900000</v>
          </cell>
          <cell r="F1408">
            <v>7139700000</v>
          </cell>
          <cell r="H1408">
            <v>0</v>
          </cell>
          <cell r="I1408">
            <v>0</v>
          </cell>
          <cell r="L1408">
            <v>0.37408936696210193</v>
          </cell>
          <cell r="M1408">
            <v>0.12872033593702056</v>
          </cell>
        </row>
        <row r="1409">
          <cell r="C1409" t="str">
            <v>Year 1</v>
          </cell>
          <cell r="E1409">
            <v>1792000000</v>
          </cell>
          <cell r="F1409">
            <v>1025400000</v>
          </cell>
          <cell r="H1409">
            <v>226300000</v>
          </cell>
          <cell r="I1409">
            <v>29100000</v>
          </cell>
          <cell r="L1409">
            <v>0.42779017857142854</v>
          </cell>
          <cell r="M1409">
            <v>0.19614955357142858</v>
          </cell>
        </row>
        <row r="1410">
          <cell r="C1410" t="str">
            <v>Year 2</v>
          </cell>
          <cell r="E1410">
            <v>2291500000</v>
          </cell>
          <cell r="F1410">
            <v>1268800000</v>
          </cell>
          <cell r="H1410">
            <v>252200000</v>
          </cell>
          <cell r="I1410">
            <v>25900000</v>
          </cell>
          <cell r="L1410">
            <v>0.44630154920357845</v>
          </cell>
          <cell r="M1410">
            <v>0.24678158411520837</v>
          </cell>
        </row>
        <row r="1411">
          <cell r="C1411" t="str">
            <v>Year 3</v>
          </cell>
          <cell r="E1411">
            <v>3258400000</v>
          </cell>
          <cell r="F1411">
            <v>1703900000</v>
          </cell>
          <cell r="H1411">
            <v>303200000</v>
          </cell>
          <cell r="I1411">
            <v>33500000</v>
          </cell>
          <cell r="L1411">
            <v>0.47707463785907189</v>
          </cell>
          <cell r="M1411">
            <v>0.31503191750552417</v>
          </cell>
        </row>
        <row r="1412">
          <cell r="C1412" t="str">
            <v>Year 4</v>
          </cell>
          <cell r="E1412">
            <v>3289000000</v>
          </cell>
          <cell r="F1412">
            <v>1623800000</v>
          </cell>
          <cell r="H1412">
            <v>312400000</v>
          </cell>
          <cell r="I1412">
            <v>33400000</v>
          </cell>
          <cell r="L1412">
            <v>0.50629370629370629</v>
          </cell>
          <cell r="M1412">
            <v>0.34159318941927636</v>
          </cell>
        </row>
        <row r="1413">
          <cell r="C1413" t="str">
            <v>Year 1</v>
          </cell>
          <cell r="E1413">
            <v>2730000000</v>
          </cell>
          <cell r="F1413">
            <v>245000000</v>
          </cell>
          <cell r="H1413">
            <v>0</v>
          </cell>
          <cell r="I1413">
            <v>811000000</v>
          </cell>
          <cell r="L1413">
            <v>0.91025641025641024</v>
          </cell>
          <cell r="M1413">
            <v>0.30732600732600734</v>
          </cell>
        </row>
        <row r="1414">
          <cell r="C1414" t="str">
            <v>Year 2</v>
          </cell>
          <cell r="E1414">
            <v>3371000000</v>
          </cell>
          <cell r="F1414">
            <v>328000000</v>
          </cell>
          <cell r="H1414">
            <v>0</v>
          </cell>
          <cell r="I1414">
            <v>787000000</v>
          </cell>
          <cell r="L1414">
            <v>0.90269949569860575</v>
          </cell>
          <cell r="M1414">
            <v>0.3571640462770691</v>
          </cell>
        </row>
        <row r="1415">
          <cell r="C1415" t="str">
            <v>Year 3</v>
          </cell>
          <cell r="E1415">
            <v>4038000000</v>
          </cell>
          <cell r="F1415">
            <v>427000000</v>
          </cell>
          <cell r="H1415">
            <v>0</v>
          </cell>
          <cell r="I1415">
            <v>942000000</v>
          </cell>
          <cell r="L1415">
            <v>0.89425458147597825</v>
          </cell>
          <cell r="M1415">
            <v>0.34001981178801388</v>
          </cell>
        </row>
        <row r="1416">
          <cell r="C1416" t="str">
            <v>Year 4</v>
          </cell>
          <cell r="E1416">
            <v>3133000000</v>
          </cell>
          <cell r="F1416">
            <v>689000000</v>
          </cell>
          <cell r="H1416">
            <v>0</v>
          </cell>
          <cell r="I1416">
            <v>1091000000</v>
          </cell>
          <cell r="L1416">
            <v>0.78008298755186722</v>
          </cell>
          <cell r="M1416">
            <v>4.6281519310564956E-2</v>
          </cell>
        </row>
        <row r="1417">
          <cell r="C1417" t="str">
            <v>Year 1</v>
          </cell>
          <cell r="E1417">
            <v>10793000000</v>
          </cell>
          <cell r="F1417">
            <v>362000000</v>
          </cell>
          <cell r="H1417">
            <v>0</v>
          </cell>
          <cell r="I1417">
            <v>4549000000</v>
          </cell>
          <cell r="L1417">
            <v>0.96645974242564625</v>
          </cell>
          <cell r="M1417">
            <v>0.34828129343092745</v>
          </cell>
        </row>
        <row r="1418">
          <cell r="C1418" t="str">
            <v>Year 2</v>
          </cell>
          <cell r="E1418">
            <v>11813000000</v>
          </cell>
          <cell r="F1418">
            <v>374000000</v>
          </cell>
          <cell r="H1418">
            <v>0</v>
          </cell>
          <cell r="I1418">
            <v>5445000000</v>
          </cell>
          <cell r="L1418">
            <v>0.96833996444594939</v>
          </cell>
          <cell r="M1418">
            <v>0.29713028019977988</v>
          </cell>
        </row>
        <row r="1419">
          <cell r="C1419" t="str">
            <v>Year 3</v>
          </cell>
          <cell r="E1419">
            <v>12727000000</v>
          </cell>
          <cell r="F1419">
            <v>470000000</v>
          </cell>
          <cell r="H1419">
            <v>0</v>
          </cell>
          <cell r="I1419">
            <v>5492000000</v>
          </cell>
          <cell r="L1419">
            <v>0.96307063722794062</v>
          </cell>
          <cell r="M1419">
            <v>0.30156360493439144</v>
          </cell>
        </row>
        <row r="1420">
          <cell r="C1420" t="str">
            <v>Year 4</v>
          </cell>
          <cell r="E1420">
            <v>13620000000</v>
          </cell>
          <cell r="F1420">
            <v>607000000</v>
          </cell>
          <cell r="H1420">
            <v>0</v>
          </cell>
          <cell r="I1420">
            <v>5690000000</v>
          </cell>
          <cell r="L1420">
            <v>0.95543318649045517</v>
          </cell>
          <cell r="M1420">
            <v>0.29801762114537445</v>
          </cell>
        </row>
        <row r="1421">
          <cell r="C1421" t="str">
            <v>Year 1</v>
          </cell>
          <cell r="E1421">
            <v>9021000000</v>
          </cell>
          <cell r="F1421">
            <v>3002000000</v>
          </cell>
          <cell r="H1421">
            <v>536000000</v>
          </cell>
          <cell r="I1421">
            <v>138000000</v>
          </cell>
          <cell r="L1421">
            <v>0.6672209289435761</v>
          </cell>
          <cell r="M1421">
            <v>0.13923068395964971</v>
          </cell>
        </row>
        <row r="1422">
          <cell r="C1422" t="str">
            <v>Year 2</v>
          </cell>
          <cell r="E1422">
            <v>9675000000</v>
          </cell>
          <cell r="F1422">
            <v>3319000000</v>
          </cell>
          <cell r="H1422">
            <v>614000000</v>
          </cell>
          <cell r="I1422">
            <v>188000000</v>
          </cell>
          <cell r="L1422">
            <v>0.65695090439276482</v>
          </cell>
          <cell r="M1422">
            <v>0.12878552971576226</v>
          </cell>
        </row>
        <row r="1423">
          <cell r="C1423" t="str">
            <v>Year 3</v>
          </cell>
          <cell r="E1423">
            <v>9946000000</v>
          </cell>
          <cell r="F1423">
            <v>3344000000</v>
          </cell>
          <cell r="H1423">
            <v>625000000</v>
          </cell>
          <cell r="I1423">
            <v>210000000</v>
          </cell>
          <cell r="L1423">
            <v>0.66378443595415249</v>
          </cell>
          <cell r="M1423">
            <v>0.18711039613915142</v>
          </cell>
        </row>
        <row r="1424">
          <cell r="C1424" t="str">
            <v>Year 4</v>
          </cell>
          <cell r="E1424">
            <v>11325000000</v>
          </cell>
          <cell r="F1424">
            <v>3830000000</v>
          </cell>
          <cell r="H1424">
            <v>715000000</v>
          </cell>
          <cell r="I1424">
            <v>319000000</v>
          </cell>
          <cell r="L1424">
            <v>0.66181015452538627</v>
          </cell>
          <cell r="M1424">
            <v>0.19125827814569538</v>
          </cell>
        </row>
        <row r="1425">
          <cell r="C1425" t="str">
            <v>Year 1</v>
          </cell>
          <cell r="E1425">
            <v>6906000000</v>
          </cell>
          <cell r="F1425">
            <v>1175000000</v>
          </cell>
          <cell r="H1425">
            <v>1026000000</v>
          </cell>
          <cell r="I1425">
            <v>286000000</v>
          </cell>
          <cell r="L1425">
            <v>0.82985809441065739</v>
          </cell>
          <cell r="M1425">
            <v>0.17130031856356792</v>
          </cell>
        </row>
        <row r="1426">
          <cell r="C1426" t="str">
            <v>Year 2</v>
          </cell>
          <cell r="E1426">
            <v>4183000000</v>
          </cell>
          <cell r="F1426">
            <v>791000000</v>
          </cell>
          <cell r="H1426">
            <v>722000000</v>
          </cell>
          <cell r="I1426">
            <v>93000000</v>
          </cell>
          <cell r="L1426">
            <v>0.81090126703322973</v>
          </cell>
          <cell r="M1426">
            <v>9.3473583552474301E-2</v>
          </cell>
        </row>
        <row r="1427">
          <cell r="C1427" t="str">
            <v>Year 3</v>
          </cell>
          <cell r="E1427">
            <v>3956000000</v>
          </cell>
          <cell r="F1427">
            <v>727000000</v>
          </cell>
          <cell r="H1427">
            <v>812000000</v>
          </cell>
          <cell r="I1427">
            <v>87000000</v>
          </cell>
          <cell r="L1427">
            <v>0.8162285136501517</v>
          </cell>
          <cell r="M1427">
            <v>8.0384226491405461E-2</v>
          </cell>
        </row>
        <row r="1428">
          <cell r="C1428" t="str">
            <v>Year 4</v>
          </cell>
          <cell r="E1428">
            <v>3600000000</v>
          </cell>
          <cell r="F1428">
            <v>615000000</v>
          </cell>
          <cell r="H1428">
            <v>748000000</v>
          </cell>
          <cell r="I1428">
            <v>57000000</v>
          </cell>
          <cell r="L1428">
            <v>0.82916666666666661</v>
          </cell>
          <cell r="M1428">
            <v>0.16472222222222221</v>
          </cell>
        </row>
        <row r="1429">
          <cell r="C1429" t="str">
            <v>Year 1</v>
          </cell>
          <cell r="E1429">
            <v>44411233000</v>
          </cell>
          <cell r="F1429">
            <v>36414626000</v>
          </cell>
          <cell r="H1429">
            <v>0</v>
          </cell>
          <cell r="I1429">
            <v>0</v>
          </cell>
          <cell r="L1429">
            <v>0.18005820734587574</v>
          </cell>
          <cell r="M1429">
            <v>3.7343660330259237E-2</v>
          </cell>
        </row>
        <row r="1430">
          <cell r="C1430" t="str">
            <v>Year 2</v>
          </cell>
          <cell r="E1430">
            <v>46516712000</v>
          </cell>
          <cell r="F1430">
            <v>38335677000</v>
          </cell>
          <cell r="H1430">
            <v>0</v>
          </cell>
          <cell r="I1430">
            <v>0</v>
          </cell>
          <cell r="L1430">
            <v>0.17587302817103667</v>
          </cell>
          <cell r="M1430">
            <v>0.17587302817103667</v>
          </cell>
        </row>
        <row r="1431">
          <cell r="C1431" t="str">
            <v>Year 3</v>
          </cell>
          <cell r="E1431">
            <v>48680752000</v>
          </cell>
          <cell r="F1431">
            <v>40129236000</v>
          </cell>
          <cell r="H1431">
            <v>0</v>
          </cell>
          <cell r="I1431">
            <v>0</v>
          </cell>
          <cell r="L1431">
            <v>0.17566524033975484</v>
          </cell>
          <cell r="M1431">
            <v>0.17566524033975481</v>
          </cell>
        </row>
        <row r="1432">
          <cell r="C1432" t="str">
            <v>Year 4</v>
          </cell>
          <cell r="E1432">
            <v>50366919000</v>
          </cell>
          <cell r="F1432">
            <v>41326447000</v>
          </cell>
          <cell r="H1432">
            <v>0</v>
          </cell>
          <cell r="I1432">
            <v>0</v>
          </cell>
          <cell r="L1432">
            <v>0.17949225760662468</v>
          </cell>
          <cell r="M1432">
            <v>0.17949225760662471</v>
          </cell>
        </row>
        <row r="1433">
          <cell r="C1433" t="str">
            <v>Year 1</v>
          </cell>
          <cell r="E1433">
            <v>127434000000</v>
          </cell>
          <cell r="F1433">
            <v>55228000000</v>
          </cell>
          <cell r="H1433">
            <v>0</v>
          </cell>
          <cell r="I1433">
            <v>18143000000</v>
          </cell>
          <cell r="L1433">
            <v>0.56661487515105857</v>
          </cell>
          <cell r="M1433">
            <v>0.10199004975124377</v>
          </cell>
        </row>
        <row r="1434">
          <cell r="C1434" t="str">
            <v>Year 2</v>
          </cell>
          <cell r="E1434">
            <v>128752000000</v>
          </cell>
          <cell r="F1434">
            <v>51191000000</v>
          </cell>
          <cell r="H1434">
            <v>0</v>
          </cell>
          <cell r="I1434">
            <v>18395000000</v>
          </cell>
          <cell r="L1434">
            <v>0.60240617621473835</v>
          </cell>
          <cell r="M1434">
            <v>0.23884677519572511</v>
          </cell>
        </row>
        <row r="1435">
          <cell r="C1435" t="str">
            <v>Year 3</v>
          </cell>
          <cell r="E1435">
            <v>132447000000</v>
          </cell>
          <cell r="F1435">
            <v>60145000000</v>
          </cell>
          <cell r="H1435">
            <v>0</v>
          </cell>
          <cell r="I1435">
            <v>18273000000</v>
          </cell>
          <cell r="L1435">
            <v>0.54589382922980512</v>
          </cell>
          <cell r="M1435">
            <v>9.2202918903410425E-2</v>
          </cell>
        </row>
        <row r="1436">
          <cell r="C1436" t="str">
            <v>Year 4</v>
          </cell>
          <cell r="E1436">
            <v>146801000000</v>
          </cell>
          <cell r="F1436">
            <v>67046000000</v>
          </cell>
          <cell r="H1436">
            <v>0</v>
          </cell>
          <cell r="I1436">
            <v>22016000000</v>
          </cell>
          <cell r="L1436">
            <v>0.54328648987404726</v>
          </cell>
          <cell r="M1436">
            <v>0.16883399976839394</v>
          </cell>
        </row>
        <row r="1437">
          <cell r="C1437" t="str">
            <v>Year 1</v>
          </cell>
          <cell r="E1437">
            <v>4206100000</v>
          </cell>
          <cell r="F1437">
            <v>2545600000</v>
          </cell>
          <cell r="H1437">
            <v>0</v>
          </cell>
          <cell r="I1437">
            <v>0</v>
          </cell>
          <cell r="L1437">
            <v>0.39478376643446422</v>
          </cell>
          <cell r="M1437">
            <v>0.11095789448657901</v>
          </cell>
        </row>
        <row r="1438">
          <cell r="C1438" t="str">
            <v>Year 2</v>
          </cell>
          <cell r="E1438">
            <v>4146300000</v>
          </cell>
          <cell r="F1438">
            <v>2493300000</v>
          </cell>
          <cell r="H1438">
            <v>0</v>
          </cell>
          <cell r="I1438">
            <v>0</v>
          </cell>
          <cell r="L1438">
            <v>0.39866869256927862</v>
          </cell>
          <cell r="M1438">
            <v>0.11796059137061959</v>
          </cell>
        </row>
        <row r="1439">
          <cell r="C1439" t="str">
            <v>Year 3</v>
          </cell>
          <cell r="E1439">
            <v>3567500000</v>
          </cell>
          <cell r="F1439">
            <v>2163500000</v>
          </cell>
          <cell r="H1439">
            <v>0</v>
          </cell>
          <cell r="I1439">
            <v>0</v>
          </cell>
          <cell r="L1439">
            <v>0.39355290819901889</v>
          </cell>
          <cell r="M1439">
            <v>9.8724597056762439E-2</v>
          </cell>
        </row>
        <row r="1440">
          <cell r="C1440" t="str">
            <v>Year 4</v>
          </cell>
          <cell r="E1440">
            <v>4885000000</v>
          </cell>
          <cell r="F1440">
            <v>3003100000</v>
          </cell>
          <cell r="H1440">
            <v>0</v>
          </cell>
          <cell r="I1440">
            <v>0</v>
          </cell>
          <cell r="L1440">
            <v>0.38524053224155574</v>
          </cell>
          <cell r="M1440">
            <v>5.8259979529170933E-2</v>
          </cell>
        </row>
        <row r="1441">
          <cell r="C1441" t="str">
            <v>Year 1</v>
          </cell>
          <cell r="E1441">
            <v>2665000000</v>
          </cell>
          <cell r="F1441">
            <v>1174000000</v>
          </cell>
          <cell r="H1441">
            <v>183000000</v>
          </cell>
          <cell r="I1441">
            <v>0</v>
          </cell>
          <cell r="L1441">
            <v>0.55947467166979359</v>
          </cell>
          <cell r="M1441">
            <v>0.2176360225140713</v>
          </cell>
        </row>
        <row r="1442">
          <cell r="C1442" t="str">
            <v>Year 2</v>
          </cell>
          <cell r="E1442">
            <v>2692000000</v>
          </cell>
          <cell r="F1442">
            <v>1219000000</v>
          </cell>
          <cell r="H1442">
            <v>184000000</v>
          </cell>
          <cell r="I1442">
            <v>0</v>
          </cell>
          <cell r="L1442">
            <v>0.54717682020802383</v>
          </cell>
          <cell r="M1442">
            <v>0.1976225854383358</v>
          </cell>
        </row>
        <row r="1443">
          <cell r="C1443" t="str">
            <v>Year 3</v>
          </cell>
          <cell r="E1443">
            <v>2732000000</v>
          </cell>
          <cell r="F1443">
            <v>1253000000</v>
          </cell>
          <cell r="H1443">
            <v>206000000</v>
          </cell>
          <cell r="I1443">
            <v>0</v>
          </cell>
          <cell r="L1443">
            <v>0.54136163982430452</v>
          </cell>
          <cell r="M1443">
            <v>0.18411420204978038</v>
          </cell>
        </row>
        <row r="1444">
          <cell r="C1444" t="str">
            <v>Year 4</v>
          </cell>
          <cell r="E1444">
            <v>2530000000</v>
          </cell>
          <cell r="F1444">
            <v>1254000000</v>
          </cell>
          <cell r="H1444">
            <v>228000000</v>
          </cell>
          <cell r="I1444">
            <v>0</v>
          </cell>
          <cell r="L1444">
            <v>0.5043478260869565</v>
          </cell>
          <cell r="M1444">
            <v>0.11185770750988143</v>
          </cell>
        </row>
        <row r="1445">
          <cell r="C1445" t="str">
            <v>Year 1</v>
          </cell>
          <cell r="E1445">
            <v>1924400000</v>
          </cell>
          <cell r="F1445">
            <v>874838000</v>
          </cell>
          <cell r="H1445">
            <v>0</v>
          </cell>
          <cell r="I1445">
            <v>45639000</v>
          </cell>
          <cell r="L1445">
            <v>0.54539700685928083</v>
          </cell>
          <cell r="M1445">
            <v>0.3894486593223862</v>
          </cell>
        </row>
        <row r="1446">
          <cell r="C1446" t="str">
            <v>Year 2</v>
          </cell>
          <cell r="E1446">
            <v>2372906000</v>
          </cell>
          <cell r="F1446">
            <v>1105032000</v>
          </cell>
          <cell r="H1446">
            <v>0</v>
          </cell>
          <cell r="I1446">
            <v>63608000</v>
          </cell>
          <cell r="L1446">
            <v>0.53431277935156296</v>
          </cell>
          <cell r="M1446">
            <v>0.39100579626837306</v>
          </cell>
        </row>
        <row r="1447">
          <cell r="C1447" t="str">
            <v>Year 3</v>
          </cell>
          <cell r="E1447">
            <v>2707115000</v>
          </cell>
          <cell r="F1447">
            <v>1257270000</v>
          </cell>
          <cell r="H1447">
            <v>0</v>
          </cell>
          <cell r="I1447">
            <v>54219000</v>
          </cell>
          <cell r="L1447">
            <v>0.5355683079588418</v>
          </cell>
          <cell r="M1447">
            <v>0.39673305345358434</v>
          </cell>
        </row>
        <row r="1448">
          <cell r="C1448" t="str">
            <v>Year 4</v>
          </cell>
          <cell r="E1448">
            <v>3171411000</v>
          </cell>
          <cell r="F1448">
            <v>1443348000</v>
          </cell>
          <cell r="H1448">
            <v>0</v>
          </cell>
          <cell r="I1448">
            <v>77445000</v>
          </cell>
          <cell r="L1448">
            <v>0.54488774870239154</v>
          </cell>
          <cell r="M1448">
            <v>0.39974635895505189</v>
          </cell>
        </row>
        <row r="1449">
          <cell r="C1449" t="str">
            <v>Year 1</v>
          </cell>
          <cell r="E1449">
            <v>11390000000</v>
          </cell>
          <cell r="F1449">
            <v>7739000000</v>
          </cell>
          <cell r="H1449">
            <v>590000000</v>
          </cell>
          <cell r="I1449">
            <v>0</v>
          </cell>
          <cell r="L1449">
            <v>0.32054433713784025</v>
          </cell>
          <cell r="M1449">
            <v>0.14231782265144863</v>
          </cell>
        </row>
        <row r="1450">
          <cell r="C1450" t="str">
            <v>Year 2</v>
          </cell>
          <cell r="E1450">
            <v>11973000000</v>
          </cell>
          <cell r="F1450">
            <v>8001000000</v>
          </cell>
          <cell r="H1450">
            <v>583000000</v>
          </cell>
          <cell r="I1450">
            <v>0</v>
          </cell>
          <cell r="L1450">
            <v>0.33174642946629918</v>
          </cell>
          <cell r="M1450">
            <v>0.15493193017622986</v>
          </cell>
        </row>
        <row r="1451">
          <cell r="C1451" t="str">
            <v>Year 3</v>
          </cell>
          <cell r="E1451">
            <v>12233000000</v>
          </cell>
          <cell r="F1451">
            <v>8146000000</v>
          </cell>
          <cell r="H1451">
            <v>627000000</v>
          </cell>
          <cell r="I1451">
            <v>0</v>
          </cell>
          <cell r="L1451">
            <v>0.33409629690182296</v>
          </cell>
          <cell r="M1451">
            <v>0.15989536499632143</v>
          </cell>
        </row>
        <row r="1452">
          <cell r="C1452" t="str">
            <v>Year 4</v>
          </cell>
          <cell r="E1452">
            <v>12238000000</v>
          </cell>
          <cell r="F1452">
            <v>8205000000</v>
          </cell>
          <cell r="H1452">
            <v>644000000</v>
          </cell>
          <cell r="I1452">
            <v>0</v>
          </cell>
          <cell r="L1452">
            <v>0.32954731165223072</v>
          </cell>
          <cell r="M1452">
            <v>0.15737865664324235</v>
          </cell>
        </row>
        <row r="1453">
          <cell r="C1453" t="str">
            <v>Year 1</v>
          </cell>
          <cell r="E1453">
            <v>5353197000</v>
          </cell>
          <cell r="F1453">
            <v>2943847000</v>
          </cell>
          <cell r="H1453">
            <v>0</v>
          </cell>
          <cell r="I1453">
            <v>194039000</v>
          </cell>
          <cell r="L1453">
            <v>0.45007684193202679</v>
          </cell>
          <cell r="M1453">
            <v>0.17034381510712196</v>
          </cell>
        </row>
        <row r="1454">
          <cell r="C1454" t="str">
            <v>Year 2</v>
          </cell>
          <cell r="E1454">
            <v>1603123000</v>
          </cell>
          <cell r="F1454">
            <v>662769000</v>
          </cell>
          <cell r="H1454">
            <v>0</v>
          </cell>
          <cell r="I1454">
            <v>74833000</v>
          </cell>
          <cell r="L1454">
            <v>0.58657632633303869</v>
          </cell>
          <cell r="M1454">
            <v>0.2080869652546935</v>
          </cell>
        </row>
        <row r="1455">
          <cell r="C1455" t="str">
            <v>Year 3</v>
          </cell>
          <cell r="E1455">
            <v>2626141000</v>
          </cell>
          <cell r="F1455">
            <v>954990000</v>
          </cell>
          <cell r="H1455">
            <v>0</v>
          </cell>
          <cell r="I1455">
            <v>151837000</v>
          </cell>
          <cell r="L1455">
            <v>0.63635235122561973</v>
          </cell>
          <cell r="M1455">
            <v>0.28652688488546502</v>
          </cell>
        </row>
        <row r="1456">
          <cell r="C1456" t="str">
            <v>Year 4</v>
          </cell>
          <cell r="E1456">
            <v>3050945000</v>
          </cell>
          <cell r="F1456">
            <v>923336000</v>
          </cell>
          <cell r="H1456">
            <v>0</v>
          </cell>
          <cell r="I1456">
            <v>205087000</v>
          </cell>
          <cell r="L1456">
            <v>0.69736065383020673</v>
          </cell>
          <cell r="M1456">
            <v>0.28001193072965919</v>
          </cell>
        </row>
        <row r="1457">
          <cell r="C1457" t="str">
            <v>Year 1</v>
          </cell>
          <cell r="E1457">
            <v>73301000000</v>
          </cell>
          <cell r="F1457">
            <v>50568000000</v>
          </cell>
          <cell r="H1457">
            <v>0</v>
          </cell>
          <cell r="I1457">
            <v>2044000000</v>
          </cell>
          <cell r="L1457">
            <v>0.31013219464945907</v>
          </cell>
          <cell r="M1457">
            <v>7.6110830684438135E-2</v>
          </cell>
        </row>
        <row r="1458">
          <cell r="C1458" t="str">
            <v>Year 2</v>
          </cell>
          <cell r="E1458">
            <v>71279000000</v>
          </cell>
          <cell r="F1458">
            <v>50039000000</v>
          </cell>
          <cell r="H1458">
            <v>0</v>
          </cell>
          <cell r="I1458">
            <v>1996000000</v>
          </cell>
          <cell r="L1458">
            <v>0.2979839784508761</v>
          </cell>
          <cell r="M1458">
            <v>6.7046395151447127E-2</v>
          </cell>
        </row>
        <row r="1459">
          <cell r="C1459" t="str">
            <v>Year 3</v>
          </cell>
          <cell r="E1459">
            <v>72618000000</v>
          </cell>
          <cell r="F1459">
            <v>51278000000</v>
          </cell>
          <cell r="H1459">
            <v>0</v>
          </cell>
          <cell r="I1459">
            <v>2129000000</v>
          </cell>
          <cell r="L1459">
            <v>0.29386653446803823</v>
          </cell>
          <cell r="M1459">
            <v>6.2450081247073727E-2</v>
          </cell>
        </row>
        <row r="1460">
          <cell r="C1460" t="str">
            <v>Year 4</v>
          </cell>
          <cell r="E1460">
            <v>73785000000</v>
          </cell>
          <cell r="F1460">
            <v>51997000000</v>
          </cell>
          <cell r="H1460">
            <v>0</v>
          </cell>
          <cell r="I1460">
            <v>2213000000</v>
          </cell>
          <cell r="L1460">
            <v>0.29529037067154573</v>
          </cell>
          <cell r="M1460">
            <v>6.6544690655282235E-2</v>
          </cell>
        </row>
        <row r="1461">
          <cell r="C1461" t="str">
            <v>Year 1</v>
          </cell>
          <cell r="E1461">
            <v>3794249000</v>
          </cell>
          <cell r="F1461">
            <v>1630965000</v>
          </cell>
          <cell r="H1461">
            <v>0</v>
          </cell>
          <cell r="I1461">
            <v>0</v>
          </cell>
          <cell r="L1461">
            <v>0.57014813735208203</v>
          </cell>
          <cell r="M1461">
            <v>0.18375625848488067</v>
          </cell>
        </row>
        <row r="1462">
          <cell r="C1462" t="str">
            <v>Year 2</v>
          </cell>
          <cell r="E1462">
            <v>4031100000</v>
          </cell>
          <cell r="F1462">
            <v>1690700000</v>
          </cell>
          <cell r="H1462">
            <v>0</v>
          </cell>
          <cell r="I1462">
            <v>0</v>
          </cell>
          <cell r="L1462">
            <v>0.58058594428319821</v>
          </cell>
          <cell r="M1462">
            <v>7.5488080176626726E-2</v>
          </cell>
        </row>
        <row r="1463">
          <cell r="C1463" t="str">
            <v>Year 3</v>
          </cell>
          <cell r="E1463">
            <v>4249900000</v>
          </cell>
          <cell r="F1463">
            <v>1712700000</v>
          </cell>
          <cell r="H1463">
            <v>0</v>
          </cell>
          <cell r="I1463">
            <v>0</v>
          </cell>
          <cell r="L1463">
            <v>0.59700228240664488</v>
          </cell>
          <cell r="M1463">
            <v>0.20974611167321583</v>
          </cell>
        </row>
        <row r="1464">
          <cell r="C1464" t="str">
            <v>Year 4</v>
          </cell>
          <cell r="E1464">
            <v>4104900000</v>
          </cell>
          <cell r="F1464">
            <v>1613600000</v>
          </cell>
          <cell r="H1464">
            <v>0</v>
          </cell>
          <cell r="I1464">
            <v>0</v>
          </cell>
          <cell r="L1464">
            <v>0.60690881629272331</v>
          </cell>
          <cell r="M1464">
            <v>0.18516894443226389</v>
          </cell>
        </row>
        <row r="1465">
          <cell r="C1465" t="str">
            <v>Year 1</v>
          </cell>
          <cell r="E1465">
            <v>25878372000</v>
          </cell>
          <cell r="F1465">
            <v>18521400000</v>
          </cell>
          <cell r="H1465">
            <v>0</v>
          </cell>
          <cell r="I1465">
            <v>0</v>
          </cell>
          <cell r="L1465">
            <v>0.28429037189820128</v>
          </cell>
          <cell r="M1465">
            <v>0.1200433319375732</v>
          </cell>
        </row>
        <row r="1466">
          <cell r="C1466" t="str">
            <v>Year 2</v>
          </cell>
          <cell r="E1466">
            <v>27422696000</v>
          </cell>
          <cell r="F1466">
            <v>19605037000</v>
          </cell>
          <cell r="H1466">
            <v>0</v>
          </cell>
          <cell r="I1466">
            <v>0</v>
          </cell>
          <cell r="L1466">
            <v>0.2850798841951937</v>
          </cell>
          <cell r="M1466">
            <v>0.12218237039859246</v>
          </cell>
        </row>
        <row r="1467">
          <cell r="C1467" t="str">
            <v>Year 3</v>
          </cell>
          <cell r="E1467">
            <v>29078407000</v>
          </cell>
          <cell r="F1467">
            <v>20776522000</v>
          </cell>
          <cell r="H1467">
            <v>0</v>
          </cell>
          <cell r="I1467">
            <v>0</v>
          </cell>
          <cell r="L1467">
            <v>0.28549999317362884</v>
          </cell>
          <cell r="M1467">
            <v>0.1240267735436814</v>
          </cell>
        </row>
        <row r="1468">
          <cell r="C1468" t="str">
            <v>Year 4</v>
          </cell>
          <cell r="E1468">
            <v>30944938000</v>
          </cell>
          <cell r="F1468">
            <v>22034523000</v>
          </cell>
          <cell r="H1468">
            <v>0</v>
          </cell>
          <cell r="I1468">
            <v>0</v>
          </cell>
          <cell r="L1468">
            <v>0.28794418654191523</v>
          </cell>
          <cell r="M1468">
            <v>0.11971909589865716</v>
          </cell>
        </row>
        <row r="1469">
          <cell r="C1469" t="str">
            <v>Year 1</v>
          </cell>
          <cell r="E1469">
            <v>3589516000</v>
          </cell>
          <cell r="F1469">
            <v>1955682000</v>
          </cell>
          <cell r="H1469">
            <v>0</v>
          </cell>
          <cell r="I1469">
            <v>787329000</v>
          </cell>
          <cell r="L1469">
            <v>0.45516832910063643</v>
          </cell>
          <cell r="M1469">
            <v>0.23582705857837102</v>
          </cell>
        </row>
        <row r="1470">
          <cell r="C1470" t="str">
            <v>Year 2</v>
          </cell>
          <cell r="E1470">
            <v>3494253000</v>
          </cell>
          <cell r="F1470">
            <v>1838766000</v>
          </cell>
          <cell r="H1470">
            <v>0</v>
          </cell>
          <cell r="I1470">
            <v>819711000</v>
          </cell>
          <cell r="L1470">
            <v>0.47377422298843275</v>
          </cell>
          <cell r="M1470">
            <v>0.23918588608208965</v>
          </cell>
        </row>
        <row r="1471">
          <cell r="C1471" t="str">
            <v>Year 3</v>
          </cell>
          <cell r="E1471">
            <v>3620095000</v>
          </cell>
          <cell r="F1471">
            <v>1903384000</v>
          </cell>
          <cell r="H1471">
            <v>0</v>
          </cell>
          <cell r="I1471">
            <v>855908000</v>
          </cell>
          <cell r="L1471">
            <v>0.47421711308681125</v>
          </cell>
          <cell r="M1471">
            <v>0.23778464377316064</v>
          </cell>
        </row>
        <row r="1472">
          <cell r="C1472" t="str">
            <v>Year 4</v>
          </cell>
          <cell r="E1472">
            <v>3766065000</v>
          </cell>
          <cell r="F1472">
            <v>2016212000</v>
          </cell>
          <cell r="H1472">
            <v>0</v>
          </cell>
          <cell r="I1472">
            <v>907024000</v>
          </cell>
          <cell r="L1472">
            <v>0.46463696192179371</v>
          </cell>
          <cell r="M1472">
            <v>0.22379565939515117</v>
          </cell>
        </row>
        <row r="1473">
          <cell r="C1473" t="str">
            <v>Year 1</v>
          </cell>
          <cell r="E1473">
            <v>12509900000</v>
          </cell>
          <cell r="F1473">
            <v>7214400000</v>
          </cell>
          <cell r="H1473">
            <v>376400000</v>
          </cell>
          <cell r="I1473">
            <v>0</v>
          </cell>
          <cell r="L1473">
            <v>0.42330474264382612</v>
          </cell>
          <cell r="M1473">
            <v>0.1250369707191904</v>
          </cell>
        </row>
        <row r="1474">
          <cell r="C1474" t="str">
            <v>Year 2</v>
          </cell>
          <cell r="E1474">
            <v>13090300000</v>
          </cell>
          <cell r="F1474">
            <v>7561200000</v>
          </cell>
          <cell r="H1474">
            <v>395500000</v>
          </cell>
          <cell r="I1474">
            <v>0</v>
          </cell>
          <cell r="L1474">
            <v>0.422381458026172</v>
          </cell>
          <cell r="M1474">
            <v>0.1288969695117759</v>
          </cell>
        </row>
        <row r="1475">
          <cell r="C1475" t="str">
            <v>Year 3</v>
          </cell>
          <cell r="E1475">
            <v>16889600000</v>
          </cell>
          <cell r="F1475">
            <v>9397600000</v>
          </cell>
          <cell r="H1475">
            <v>691100000</v>
          </cell>
          <cell r="I1475">
            <v>0</v>
          </cell>
          <cell r="L1475">
            <v>0.44358658582796517</v>
          </cell>
          <cell r="M1475">
            <v>0.11277946191739295</v>
          </cell>
        </row>
        <row r="1476">
          <cell r="C1476" t="str">
            <v>Year 4</v>
          </cell>
          <cell r="E1476">
            <v>16965400000</v>
          </cell>
          <cell r="F1476">
            <v>9209500000</v>
          </cell>
          <cell r="H1476">
            <v>692300000</v>
          </cell>
          <cell r="I1476">
            <v>0</v>
          </cell>
          <cell r="L1476">
            <v>0.45715986655192331</v>
          </cell>
          <cell r="M1476">
            <v>0.14449998231695096</v>
          </cell>
        </row>
        <row r="1477">
          <cell r="C1477" t="str">
            <v>Year 1</v>
          </cell>
          <cell r="E1477">
            <v>763000000</v>
          </cell>
          <cell r="F1477">
            <v>12000000</v>
          </cell>
          <cell r="H1477">
            <v>0</v>
          </cell>
          <cell r="I1477">
            <v>26000000</v>
          </cell>
          <cell r="L1477">
            <v>0.98427260812581918</v>
          </cell>
          <cell r="M1477">
            <v>0.38794233289646135</v>
          </cell>
        </row>
        <row r="1478">
          <cell r="C1478" t="str">
            <v>Year 2</v>
          </cell>
          <cell r="E1478">
            <v>945000000</v>
          </cell>
          <cell r="F1478">
            <v>18000000</v>
          </cell>
          <cell r="H1478">
            <v>0</v>
          </cell>
          <cell r="I1478">
            <v>36000000</v>
          </cell>
          <cell r="L1478">
            <v>0.98095238095238091</v>
          </cell>
          <cell r="M1478">
            <v>0.31111111111111112</v>
          </cell>
        </row>
        <row r="1479">
          <cell r="C1479" t="str">
            <v>Year 3</v>
          </cell>
          <cell r="E1479">
            <v>1246000000</v>
          </cell>
          <cell r="F1479">
            <v>40000000</v>
          </cell>
          <cell r="H1479">
            <v>0</v>
          </cell>
          <cell r="I1479">
            <v>65000000</v>
          </cell>
          <cell r="L1479">
            <v>0.9678972712680578</v>
          </cell>
          <cell r="M1479">
            <v>0.27287319422150885</v>
          </cell>
        </row>
        <row r="1480">
          <cell r="C1480" t="str">
            <v>Year 4</v>
          </cell>
          <cell r="E1480">
            <v>1492000000</v>
          </cell>
          <cell r="F1480">
            <v>58000000</v>
          </cell>
          <cell r="H1480">
            <v>0</v>
          </cell>
          <cell r="I1480">
            <v>93000000</v>
          </cell>
          <cell r="L1480">
            <v>0.96112600536193027</v>
          </cell>
          <cell r="M1480">
            <v>0.15549597855227881</v>
          </cell>
        </row>
        <row r="1481">
          <cell r="C1481" t="str">
            <v>Year 1</v>
          </cell>
          <cell r="E1481">
            <v>26191000000</v>
          </cell>
          <cell r="F1481">
            <v>13307000000</v>
          </cell>
          <cell r="H1481">
            <v>0</v>
          </cell>
          <cell r="I1481">
            <v>3821000000</v>
          </cell>
          <cell r="L1481">
            <v>0.49192470696040624</v>
          </cell>
          <cell r="M1481">
            <v>0.2025886754992173</v>
          </cell>
        </row>
        <row r="1482">
          <cell r="C1482" t="str">
            <v>Year 2</v>
          </cell>
          <cell r="E1482">
            <v>27174000000</v>
          </cell>
          <cell r="F1482">
            <v>13870000000</v>
          </cell>
          <cell r="H1482">
            <v>0</v>
          </cell>
          <cell r="I1482">
            <v>3882000000</v>
          </cell>
          <cell r="L1482">
            <v>0.48958563332597338</v>
          </cell>
          <cell r="M1482">
            <v>0.20085375726797675</v>
          </cell>
        </row>
        <row r="1483">
          <cell r="C1483" t="str">
            <v>Year 3</v>
          </cell>
          <cell r="E1483">
            <v>26815000000</v>
          </cell>
          <cell r="F1483">
            <v>13723000000</v>
          </cell>
          <cell r="H1483">
            <v>0</v>
          </cell>
          <cell r="I1483">
            <v>3885000000</v>
          </cell>
          <cell r="L1483">
            <v>0.48823419727764306</v>
          </cell>
          <cell r="M1483">
            <v>0.19067685996643668</v>
          </cell>
        </row>
        <row r="1484">
          <cell r="C1484" t="str">
            <v>Year 4</v>
          </cell>
          <cell r="E1484">
            <v>27625000000</v>
          </cell>
          <cell r="F1484">
            <v>15070000000</v>
          </cell>
          <cell r="H1484">
            <v>0</v>
          </cell>
          <cell r="I1484">
            <v>3985000000</v>
          </cell>
          <cell r="L1484">
            <v>0.45447963800904978</v>
          </cell>
          <cell r="M1484">
            <v>0.15985520361990951</v>
          </cell>
        </row>
        <row r="1485">
          <cell r="C1485" t="str">
            <v>Year 1</v>
          </cell>
          <cell r="E1485">
            <v>4664120000</v>
          </cell>
          <cell r="F1485">
            <v>3098066000</v>
          </cell>
          <cell r="H1485">
            <v>0</v>
          </cell>
          <cell r="I1485">
            <v>88975000</v>
          </cell>
          <cell r="L1485">
            <v>0.33576623242969739</v>
          </cell>
          <cell r="M1485">
            <v>9.3649391525089401E-2</v>
          </cell>
        </row>
        <row r="1486">
          <cell r="C1486" t="str">
            <v>Year 2</v>
          </cell>
          <cell r="E1486">
            <v>5164784000</v>
          </cell>
          <cell r="F1486">
            <v>3411175000</v>
          </cell>
          <cell r="H1486">
            <v>0</v>
          </cell>
          <cell r="I1486">
            <v>100025000</v>
          </cell>
          <cell r="L1486">
            <v>0.33953191459700927</v>
          </cell>
          <cell r="M1486">
            <v>9.9645987131310815E-2</v>
          </cell>
        </row>
        <row r="1487">
          <cell r="C1487" t="str">
            <v>Year 3</v>
          </cell>
          <cell r="E1487">
            <v>5711715000</v>
          </cell>
          <cell r="F1487">
            <v>3761300000</v>
          </cell>
          <cell r="H1487">
            <v>0</v>
          </cell>
          <cell r="I1487">
            <v>114635000</v>
          </cell>
          <cell r="L1487">
            <v>0.34147624662645104</v>
          </cell>
          <cell r="M1487">
            <v>0.10320402891250702</v>
          </cell>
        </row>
        <row r="1488">
          <cell r="C1488" t="str">
            <v>Year 4</v>
          </cell>
          <cell r="E1488">
            <v>6226507000</v>
          </cell>
          <cell r="F1488">
            <v>4083333000</v>
          </cell>
          <cell r="H1488">
            <v>0</v>
          </cell>
          <cell r="I1488">
            <v>123569000</v>
          </cell>
          <cell r="L1488">
            <v>0.34420165270833225</v>
          </cell>
          <cell r="M1488">
            <v>0.10447398517338854</v>
          </cell>
        </row>
        <row r="1489">
          <cell r="C1489" t="str">
            <v>Year 1</v>
          </cell>
          <cell r="E1489">
            <v>34374000000</v>
          </cell>
          <cell r="F1489">
            <v>32016000000</v>
          </cell>
          <cell r="H1489">
            <v>0</v>
          </cell>
          <cell r="I1489">
            <v>0</v>
          </cell>
          <cell r="L1489">
            <v>6.8598359224995686E-2</v>
          </cell>
          <cell r="M1489">
            <v>4.0001163670215861E-2</v>
          </cell>
        </row>
        <row r="1490">
          <cell r="C1490" t="str">
            <v>Year 2</v>
          </cell>
          <cell r="E1490">
            <v>37580000000</v>
          </cell>
          <cell r="F1490">
            <v>34895000000</v>
          </cell>
          <cell r="H1490">
            <v>0</v>
          </cell>
          <cell r="I1490">
            <v>0</v>
          </cell>
          <cell r="L1490">
            <v>7.1447578499201692E-2</v>
          </cell>
          <cell r="M1490">
            <v>3.8052155401809472E-2</v>
          </cell>
        </row>
        <row r="1491">
          <cell r="C1491" t="str">
            <v>Year 3</v>
          </cell>
          <cell r="E1491">
            <v>41373000000</v>
          </cell>
          <cell r="F1491">
            <v>37456000000</v>
          </cell>
          <cell r="H1491">
            <v>0</v>
          </cell>
          <cell r="I1491">
            <v>0</v>
          </cell>
          <cell r="L1491">
            <v>9.4675271312208431E-2</v>
          </cell>
          <cell r="M1491">
            <v>5.2425494887970416E-2</v>
          </cell>
        </row>
        <row r="1492">
          <cell r="C1492" t="str">
            <v>Year 4</v>
          </cell>
          <cell r="E1492">
            <v>36881000000</v>
          </cell>
          <cell r="F1492">
            <v>32184000000</v>
          </cell>
          <cell r="H1492">
            <v>0</v>
          </cell>
          <cell r="I1492">
            <v>0</v>
          </cell>
          <cell r="L1492">
            <v>0.12735554892763212</v>
          </cell>
          <cell r="M1492">
            <v>7.6814619994034869E-2</v>
          </cell>
        </row>
        <row r="1493">
          <cell r="C1493" t="str">
            <v>Year 1</v>
          </cell>
          <cell r="E1493">
            <v>29809000000</v>
          </cell>
          <cell r="F1493">
            <v>26045000000</v>
          </cell>
          <cell r="H1493">
            <v>0</v>
          </cell>
          <cell r="I1493">
            <v>418000000</v>
          </cell>
          <cell r="L1493">
            <v>0.12627058941930291</v>
          </cell>
          <cell r="M1493">
            <v>5.5151128853701901E-2</v>
          </cell>
        </row>
        <row r="1494">
          <cell r="C1494" t="str">
            <v>Year 2</v>
          </cell>
          <cell r="E1494">
            <v>37601000000</v>
          </cell>
          <cell r="F1494">
            <v>34085000000</v>
          </cell>
          <cell r="H1494">
            <v>0</v>
          </cell>
          <cell r="I1494">
            <v>489000000</v>
          </cell>
          <cell r="L1494">
            <v>9.3508151378952742E-2</v>
          </cell>
          <cell r="M1494">
            <v>2.0717534108135423E-2</v>
          </cell>
        </row>
        <row r="1495">
          <cell r="C1495" t="str">
            <v>Year 3</v>
          </cell>
          <cell r="E1495">
            <v>40633000000</v>
          </cell>
          <cell r="F1495">
            <v>35673000000</v>
          </cell>
          <cell r="H1495">
            <v>0</v>
          </cell>
          <cell r="I1495">
            <v>562000000</v>
          </cell>
          <cell r="L1495">
            <v>0.12206826963305684</v>
          </cell>
          <cell r="M1495">
            <v>4.0262840548322791E-2</v>
          </cell>
        </row>
        <row r="1496">
          <cell r="C1496" t="str">
            <v>Year 4</v>
          </cell>
          <cell r="E1496">
            <v>28711000000</v>
          </cell>
          <cell r="F1496">
            <v>22466000000</v>
          </cell>
          <cell r="H1496">
            <v>0</v>
          </cell>
          <cell r="I1496">
            <v>756000000</v>
          </cell>
          <cell r="L1496">
            <v>0.21751245167357458</v>
          </cell>
          <cell r="M1496">
            <v>9.9926857302079342E-2</v>
          </cell>
        </row>
        <row r="1497">
          <cell r="C1497" t="str">
            <v>Year 1</v>
          </cell>
          <cell r="E1497">
            <v>1793557000</v>
          </cell>
          <cell r="F1497">
            <v>1189341000</v>
          </cell>
          <cell r="H1497">
            <v>0</v>
          </cell>
          <cell r="I1497">
            <v>0</v>
          </cell>
          <cell r="L1497">
            <v>0.33688140382491327</v>
          </cell>
          <cell r="M1497">
            <v>0.19883337970301473</v>
          </cell>
        </row>
        <row r="1498">
          <cell r="C1498" t="str">
            <v>Year 2</v>
          </cell>
          <cell r="E1498">
            <v>2064305000</v>
          </cell>
          <cell r="F1498">
            <v>1369438000</v>
          </cell>
          <cell r="H1498">
            <v>0</v>
          </cell>
          <cell r="I1498">
            <v>0</v>
          </cell>
          <cell r="L1498">
            <v>0.33661062682113352</v>
          </cell>
          <cell r="M1498">
            <v>0.18529238654171742</v>
          </cell>
        </row>
        <row r="1499">
          <cell r="C1499" t="str">
            <v>Year 3</v>
          </cell>
          <cell r="E1499">
            <v>2446877000</v>
          </cell>
          <cell r="F1499">
            <v>1668892000</v>
          </cell>
          <cell r="H1499">
            <v>0</v>
          </cell>
          <cell r="I1499">
            <v>0</v>
          </cell>
          <cell r="L1499">
            <v>0.31795018711606671</v>
          </cell>
          <cell r="M1499">
            <v>0.17640445351360121</v>
          </cell>
        </row>
        <row r="1500">
          <cell r="C1500" t="str">
            <v>Year 4</v>
          </cell>
          <cell r="E1500">
            <v>2779541000</v>
          </cell>
          <cell r="F1500">
            <v>1855181000</v>
          </cell>
          <cell r="H1500">
            <v>0</v>
          </cell>
          <cell r="I1500">
            <v>0</v>
          </cell>
          <cell r="L1500">
            <v>0.33255850516326257</v>
          </cell>
          <cell r="M1500">
            <v>0.1921565467104101</v>
          </cell>
        </row>
        <row r="1501">
          <cell r="C1501" t="str">
            <v>Year 1</v>
          </cell>
          <cell r="E1501">
            <v>12825000000</v>
          </cell>
          <cell r="F1501">
            <v>6457000000</v>
          </cell>
          <cell r="H1501">
            <v>1877000000</v>
          </cell>
          <cell r="I1501">
            <v>0</v>
          </cell>
          <cell r="L1501">
            <v>0.49653021442495127</v>
          </cell>
          <cell r="M1501">
            <v>0.20951267056530215</v>
          </cell>
        </row>
        <row r="1502">
          <cell r="C1502" t="str">
            <v>Year 2</v>
          </cell>
          <cell r="E1502">
            <v>12205000000</v>
          </cell>
          <cell r="F1502">
            <v>5841000000</v>
          </cell>
          <cell r="H1502">
            <v>1522000000</v>
          </cell>
          <cell r="I1502">
            <v>0</v>
          </cell>
          <cell r="L1502">
            <v>0.52142564522736579</v>
          </cell>
          <cell r="M1502">
            <v>0.24448996312986482</v>
          </cell>
        </row>
        <row r="1503">
          <cell r="C1503" t="str">
            <v>Year 3</v>
          </cell>
          <cell r="E1503">
            <v>13045000000</v>
          </cell>
          <cell r="F1503">
            <v>5618000000</v>
          </cell>
          <cell r="H1503">
            <v>1358000000</v>
          </cell>
          <cell r="I1503">
            <v>0</v>
          </cell>
          <cell r="L1503">
            <v>0.56933691069375247</v>
          </cell>
          <cell r="M1503">
            <v>0.32395553852050596</v>
          </cell>
        </row>
        <row r="1504">
          <cell r="C1504" t="str">
            <v>Year 4</v>
          </cell>
          <cell r="E1504">
            <v>13000000000</v>
          </cell>
          <cell r="F1504">
            <v>5440000000</v>
          </cell>
          <cell r="H1504">
            <v>1280000000</v>
          </cell>
          <cell r="I1504">
            <v>0</v>
          </cell>
          <cell r="L1504">
            <v>0.58153846153846156</v>
          </cell>
          <cell r="M1504">
            <v>0.3486153846153846</v>
          </cell>
        </row>
        <row r="1505">
          <cell r="C1505" t="str">
            <v>Year 1</v>
          </cell>
          <cell r="E1505">
            <v>12237000000</v>
          </cell>
          <cell r="F1505">
            <v>10019000000</v>
          </cell>
          <cell r="H1505">
            <v>0</v>
          </cell>
          <cell r="I1505">
            <v>0</v>
          </cell>
          <cell r="L1505">
            <v>0.18125357522268526</v>
          </cell>
          <cell r="M1505">
            <v>8.6050502574160331E-2</v>
          </cell>
        </row>
        <row r="1506">
          <cell r="C1506" t="str">
            <v>Year 2</v>
          </cell>
          <cell r="E1506">
            <v>12104000000</v>
          </cell>
          <cell r="F1506">
            <v>10131000000</v>
          </cell>
          <cell r="H1506">
            <v>0</v>
          </cell>
          <cell r="I1506">
            <v>0</v>
          </cell>
          <cell r="L1506">
            <v>0.16300396563119635</v>
          </cell>
          <cell r="M1506">
            <v>6.9976867151354927E-2</v>
          </cell>
        </row>
        <row r="1507">
          <cell r="C1507" t="str">
            <v>Year 3</v>
          </cell>
          <cell r="E1507">
            <v>13878000000</v>
          </cell>
          <cell r="F1507">
            <v>11421000000</v>
          </cell>
          <cell r="H1507">
            <v>0</v>
          </cell>
          <cell r="I1507">
            <v>0</v>
          </cell>
          <cell r="L1507">
            <v>0.17704280155642027</v>
          </cell>
          <cell r="M1507">
            <v>7.8973915549791038E-2</v>
          </cell>
        </row>
        <row r="1508">
          <cell r="C1508" t="str">
            <v>Year 4</v>
          </cell>
          <cell r="E1508">
            <v>13423000000</v>
          </cell>
          <cell r="F1508">
            <v>10979000000</v>
          </cell>
          <cell r="H1508">
            <v>0</v>
          </cell>
          <cell r="I1508">
            <v>0</v>
          </cell>
          <cell r="L1508">
            <v>0.18207554198018328</v>
          </cell>
          <cell r="M1508">
            <v>8.4928853460478279E-2</v>
          </cell>
        </row>
        <row r="1509">
          <cell r="C1509" t="str">
            <v>Year 1</v>
          </cell>
          <cell r="E1509">
            <v>1834921000</v>
          </cell>
          <cell r="F1509">
            <v>955624000</v>
          </cell>
          <cell r="H1509">
            <v>0</v>
          </cell>
          <cell r="I1509">
            <v>0</v>
          </cell>
          <cell r="L1509">
            <v>0.47920155690626465</v>
          </cell>
          <cell r="M1509">
            <v>0.11373514173089741</v>
          </cell>
        </row>
        <row r="1510">
          <cell r="C1510" t="str">
            <v>Year 2</v>
          </cell>
          <cell r="E1510">
            <v>2332051000</v>
          </cell>
          <cell r="F1510">
            <v>1195381000</v>
          </cell>
          <cell r="H1510">
            <v>0</v>
          </cell>
          <cell r="I1510">
            <v>0</v>
          </cell>
          <cell r="L1510">
            <v>0.4874121535077921</v>
          </cell>
          <cell r="M1510">
            <v>0.11367590159906452</v>
          </cell>
        </row>
        <row r="1511">
          <cell r="C1511" t="str">
            <v>Year 3</v>
          </cell>
          <cell r="E1511">
            <v>3084370000</v>
          </cell>
          <cell r="F1511">
            <v>1572164000</v>
          </cell>
          <cell r="H1511">
            <v>0</v>
          </cell>
          <cell r="I1511">
            <v>0</v>
          </cell>
          <cell r="L1511">
            <v>0.49028034898536821</v>
          </cell>
          <cell r="M1511">
            <v>0.11475763283912112</v>
          </cell>
        </row>
        <row r="1512">
          <cell r="C1512" t="str">
            <v>Year 4</v>
          </cell>
          <cell r="E1512">
            <v>3963313000</v>
          </cell>
          <cell r="F1512">
            <v>2057766000</v>
          </cell>
          <cell r="H1512">
            <v>0</v>
          </cell>
          <cell r="I1512">
            <v>0</v>
          </cell>
          <cell r="L1512">
            <v>0.48079649525535828</v>
          </cell>
          <cell r="M1512">
            <v>0.10308219411386384</v>
          </cell>
        </row>
        <row r="1513">
          <cell r="C1513" t="str">
            <v>Year 1</v>
          </cell>
          <cell r="E1513">
            <v>1834921000</v>
          </cell>
          <cell r="F1513">
            <v>955624000</v>
          </cell>
          <cell r="H1513">
            <v>0</v>
          </cell>
          <cell r="I1513">
            <v>0</v>
          </cell>
          <cell r="L1513">
            <v>0.47920155690626465</v>
          </cell>
          <cell r="M1513">
            <v>0.11373514173089741</v>
          </cell>
        </row>
        <row r="1514">
          <cell r="C1514" t="str">
            <v>Year 2</v>
          </cell>
          <cell r="E1514">
            <v>2332051000</v>
          </cell>
          <cell r="F1514">
            <v>1195381000</v>
          </cell>
          <cell r="H1514">
            <v>0</v>
          </cell>
          <cell r="I1514">
            <v>0</v>
          </cell>
          <cell r="L1514">
            <v>0.4874121535077921</v>
          </cell>
          <cell r="M1514">
            <v>0.11367590159906452</v>
          </cell>
        </row>
        <row r="1515">
          <cell r="C1515" t="str">
            <v>Year 3</v>
          </cell>
          <cell r="E1515">
            <v>3084370000</v>
          </cell>
          <cell r="F1515">
            <v>1572164000</v>
          </cell>
          <cell r="H1515">
            <v>0</v>
          </cell>
          <cell r="I1515">
            <v>0</v>
          </cell>
          <cell r="L1515">
            <v>0.49028034898536821</v>
          </cell>
          <cell r="M1515">
            <v>0.11475763283912112</v>
          </cell>
        </row>
        <row r="1516">
          <cell r="C1516" t="str">
            <v>Year 4</v>
          </cell>
          <cell r="E1516">
            <v>3963313000</v>
          </cell>
          <cell r="F1516">
            <v>2057766000</v>
          </cell>
          <cell r="H1516">
            <v>0</v>
          </cell>
          <cell r="I1516">
            <v>0</v>
          </cell>
          <cell r="L1516">
            <v>0.48079649525535828</v>
          </cell>
          <cell r="M1516">
            <v>0.10308219411386384</v>
          </cell>
        </row>
        <row r="1517">
          <cell r="C1517" t="str">
            <v>Year 1</v>
          </cell>
          <cell r="E1517">
            <v>37152000000</v>
          </cell>
          <cell r="F1517">
            <v>17820000000</v>
          </cell>
          <cell r="H1517">
            <v>0</v>
          </cell>
          <cell r="I1517">
            <v>1522000000</v>
          </cell>
          <cell r="L1517">
            <v>0.52034883720930236</v>
          </cell>
          <cell r="M1517">
            <v>3.6660206718346251E-2</v>
          </cell>
        </row>
        <row r="1518">
          <cell r="C1518" t="str">
            <v>Year 2</v>
          </cell>
          <cell r="E1518">
            <v>38279000000</v>
          </cell>
          <cell r="F1518">
            <v>17192000000</v>
          </cell>
          <cell r="H1518">
            <v>0</v>
          </cell>
          <cell r="I1518">
            <v>1689000000</v>
          </cell>
          <cell r="L1518">
            <v>0.5508764596776301</v>
          </cell>
          <cell r="M1518">
            <v>4.6213328456856238E-2</v>
          </cell>
        </row>
        <row r="1519">
          <cell r="C1519" t="str">
            <v>Year 3</v>
          </cell>
          <cell r="E1519">
            <v>38901000000</v>
          </cell>
          <cell r="F1519">
            <v>16611000000</v>
          </cell>
          <cell r="H1519">
            <v>0</v>
          </cell>
          <cell r="I1519">
            <v>1679000000</v>
          </cell>
          <cell r="L1519">
            <v>0.57299298218554795</v>
          </cell>
          <cell r="M1519">
            <v>7.2388884604508888E-2</v>
          </cell>
        </row>
        <row r="1520">
          <cell r="C1520" t="str">
            <v>Year 4</v>
          </cell>
          <cell r="E1520">
            <v>37864000000</v>
          </cell>
          <cell r="F1520">
            <v>12130000000</v>
          </cell>
          <cell r="H1520">
            <v>0</v>
          </cell>
          <cell r="I1520">
            <v>1819000000</v>
          </cell>
          <cell r="L1520">
            <v>0.67964293260088737</v>
          </cell>
          <cell r="M1520">
            <v>0.14504542573420665</v>
          </cell>
        </row>
        <row r="1521">
          <cell r="C1521" t="str">
            <v>Year 1</v>
          </cell>
          <cell r="E1521">
            <v>716612000</v>
          </cell>
          <cell r="F1521">
            <v>245316000</v>
          </cell>
          <cell r="H1521">
            <v>0</v>
          </cell>
          <cell r="I1521">
            <v>346031000</v>
          </cell>
          <cell r="L1521">
            <v>0.65767249222731405</v>
          </cell>
          <cell r="M1521">
            <v>9.3858322216206255E-2</v>
          </cell>
        </row>
        <row r="1522">
          <cell r="C1522" t="str">
            <v>Year 2</v>
          </cell>
          <cell r="E1522">
            <v>758926000</v>
          </cell>
          <cell r="F1522">
            <v>258612000</v>
          </cell>
          <cell r="H1522">
            <v>0</v>
          </cell>
          <cell r="I1522">
            <v>346273000</v>
          </cell>
          <cell r="L1522">
            <v>0.6592395042467909</v>
          </cell>
          <cell r="M1522">
            <v>0.1540598161085534</v>
          </cell>
        </row>
        <row r="1523">
          <cell r="C1523" t="str">
            <v>Year 3</v>
          </cell>
          <cell r="E1523">
            <v>818046000</v>
          </cell>
          <cell r="F1523">
            <v>270741000</v>
          </cell>
          <cell r="H1523">
            <v>0</v>
          </cell>
          <cell r="I1523">
            <v>363929000</v>
          </cell>
          <cell r="L1523">
            <v>0.66903939387271616</v>
          </cell>
          <cell r="M1523">
            <v>0.1549595010549529</v>
          </cell>
        </row>
        <row r="1524">
          <cell r="C1524" t="str">
            <v>Year 4</v>
          </cell>
          <cell r="E1524">
            <v>894638000</v>
          </cell>
          <cell r="F1524">
            <v>282037000</v>
          </cell>
          <cell r="H1524">
            <v>0</v>
          </cell>
          <cell r="I1524">
            <v>381277000</v>
          </cell>
          <cell r="L1524">
            <v>0.68474735032493594</v>
          </cell>
          <cell r="M1524">
            <v>0.17838611818411471</v>
          </cell>
        </row>
        <row r="1525">
          <cell r="C1525" t="str">
            <v>Year 1</v>
          </cell>
          <cell r="E1525">
            <v>2220256000</v>
          </cell>
          <cell r="F1525">
            <v>1436582000</v>
          </cell>
          <cell r="H1525">
            <v>0</v>
          </cell>
          <cell r="I1525">
            <v>0</v>
          </cell>
          <cell r="L1525">
            <v>0.35296560396638943</v>
          </cell>
          <cell r="M1525">
            <v>0.13277477912456942</v>
          </cell>
        </row>
        <row r="1526">
          <cell r="C1526" t="str">
            <v>Year 2</v>
          </cell>
          <cell r="E1526">
            <v>2670573000</v>
          </cell>
          <cell r="F1526">
            <v>1729325000</v>
          </cell>
          <cell r="H1526">
            <v>0</v>
          </cell>
          <cell r="I1526">
            <v>0</v>
          </cell>
          <cell r="L1526">
            <v>0.35245170231257483</v>
          </cell>
          <cell r="M1526">
            <v>0.12913258690176227</v>
          </cell>
        </row>
        <row r="1527">
          <cell r="C1527" t="str">
            <v>Year 3</v>
          </cell>
          <cell r="E1527">
            <v>3241369000</v>
          </cell>
          <cell r="F1527">
            <v>2104582000</v>
          </cell>
          <cell r="H1527">
            <v>0</v>
          </cell>
          <cell r="I1527">
            <v>0</v>
          </cell>
          <cell r="L1527">
            <v>0.35071199854135704</v>
          </cell>
          <cell r="M1527">
            <v>0.13104987429694059</v>
          </cell>
        </row>
        <row r="1528">
          <cell r="C1528" t="str">
            <v>Year 4</v>
          </cell>
          <cell r="E1528">
            <v>3924116000</v>
          </cell>
          <cell r="F1528">
            <v>2539783000</v>
          </cell>
          <cell r="H1528">
            <v>0</v>
          </cell>
          <cell r="I1528">
            <v>0</v>
          </cell>
          <cell r="L1528">
            <v>0.35277575892251911</v>
          </cell>
          <cell r="M1528">
            <v>0.13276340454767394</v>
          </cell>
        </row>
        <row r="1529">
          <cell r="C1529" t="str">
            <v>Year 1</v>
          </cell>
          <cell r="E1529">
            <v>122489000000</v>
          </cell>
          <cell r="F1529">
            <v>89659000000</v>
          </cell>
          <cell r="H1529">
            <v>0</v>
          </cell>
          <cell r="I1529">
            <v>23207000000</v>
          </cell>
          <cell r="L1529">
            <v>0.2680240674672828</v>
          </cell>
          <cell r="M1529">
            <v>7.8562156601817312E-2</v>
          </cell>
        </row>
        <row r="1530">
          <cell r="C1530" t="str">
            <v>Year 2</v>
          </cell>
          <cell r="E1530">
            <v>130474000000</v>
          </cell>
          <cell r="F1530">
            <v>93633000000</v>
          </cell>
          <cell r="H1530">
            <v>0</v>
          </cell>
          <cell r="I1530">
            <v>26567000000</v>
          </cell>
          <cell r="L1530">
            <v>0.28236276959394213</v>
          </cell>
          <cell r="M1530">
            <v>7.8743657740239434E-2</v>
          </cell>
        </row>
        <row r="1531">
          <cell r="C1531" t="str">
            <v>Year 3</v>
          </cell>
          <cell r="E1531">
            <v>157107000000</v>
          </cell>
          <cell r="F1531">
            <v>103875000000</v>
          </cell>
          <cell r="H1531">
            <v>0</v>
          </cell>
          <cell r="I1531">
            <v>42211000000</v>
          </cell>
          <cell r="L1531">
            <v>0.33882640493421678</v>
          </cell>
          <cell r="M1531">
            <v>7.0149643236774931E-2</v>
          </cell>
        </row>
        <row r="1532">
          <cell r="C1532" t="str">
            <v>Year 4</v>
          </cell>
          <cell r="E1532">
            <v>184840000000</v>
          </cell>
          <cell r="F1532">
            <v>117038000000</v>
          </cell>
          <cell r="H1532">
            <v>0</v>
          </cell>
          <cell r="I1532">
            <v>54872000000</v>
          </cell>
          <cell r="L1532">
            <v>0.36681454230685995</v>
          </cell>
          <cell r="M1532">
            <v>6.9952391257303612E-2</v>
          </cell>
        </row>
        <row r="1533">
          <cell r="C1533" t="str">
            <v>Year 1</v>
          </cell>
          <cell r="E1533">
            <v>10515400000</v>
          </cell>
          <cell r="F1533">
            <v>7172100000</v>
          </cell>
          <cell r="H1533">
            <v>0</v>
          </cell>
          <cell r="I1533">
            <v>1161600000</v>
          </cell>
          <cell r="L1533">
            <v>0.31794320710576873</v>
          </cell>
          <cell r="M1533">
            <v>0.1326530612244898</v>
          </cell>
        </row>
        <row r="1534">
          <cell r="C1534" t="str">
            <v>Year 2</v>
          </cell>
          <cell r="E1534">
            <v>10368600000</v>
          </cell>
          <cell r="F1534">
            <v>7038400000</v>
          </cell>
          <cell r="H1534">
            <v>0</v>
          </cell>
          <cell r="I1534">
            <v>1170400000</v>
          </cell>
          <cell r="L1534">
            <v>0.32118125880060955</v>
          </cell>
          <cell r="M1534">
            <v>0.13207183226279343</v>
          </cell>
        </row>
        <row r="1535">
          <cell r="C1535" t="str">
            <v>Year 3</v>
          </cell>
          <cell r="E1535">
            <v>10524500000</v>
          </cell>
          <cell r="F1535">
            <v>7722100000</v>
          </cell>
          <cell r="H1535">
            <v>0</v>
          </cell>
          <cell r="I1535">
            <v>1272000000</v>
          </cell>
          <cell r="L1535">
            <v>0.26627393225331375</v>
          </cell>
          <cell r="M1535">
            <v>6.7414128937241677E-2</v>
          </cell>
        </row>
        <row r="1536">
          <cell r="C1536" t="str">
            <v>Year 4</v>
          </cell>
          <cell r="E1536">
            <v>10731300000</v>
          </cell>
          <cell r="F1536">
            <v>7209400000</v>
          </cell>
          <cell r="H1536">
            <v>0</v>
          </cell>
          <cell r="I1536">
            <v>1295700000</v>
          </cell>
          <cell r="L1536">
            <v>0.32818950173790684</v>
          </cell>
          <cell r="M1536">
            <v>0.12963014732604625</v>
          </cell>
        </row>
        <row r="1537">
          <cell r="C1537" t="str">
            <v>Year 1</v>
          </cell>
          <cell r="E1537">
            <v>21963000000</v>
          </cell>
          <cell r="F1537">
            <v>5849000000</v>
          </cell>
          <cell r="H1537">
            <v>0</v>
          </cell>
          <cell r="I1537">
            <v>1777000000</v>
          </cell>
          <cell r="L1537">
            <v>0.73368847607339616</v>
          </cell>
          <cell r="M1537">
            <v>0.33902472339844286</v>
          </cell>
        </row>
        <row r="1538">
          <cell r="C1538" t="str">
            <v>Year 2</v>
          </cell>
          <cell r="E1538">
            <v>23988000000</v>
          </cell>
          <cell r="F1538">
            <v>6097000000</v>
          </cell>
          <cell r="H1538">
            <v>0</v>
          </cell>
          <cell r="I1538">
            <v>1904000000</v>
          </cell>
          <cell r="L1538">
            <v>0.74583124895781228</v>
          </cell>
          <cell r="M1538">
            <v>0.36489077872269465</v>
          </cell>
        </row>
        <row r="1539">
          <cell r="C1539" t="str">
            <v>Year 3</v>
          </cell>
          <cell r="E1539">
            <v>21813000000</v>
          </cell>
          <cell r="F1539">
            <v>4434000000</v>
          </cell>
          <cell r="H1539">
            <v>0</v>
          </cell>
          <cell r="I1539">
            <v>2012000000</v>
          </cell>
          <cell r="L1539">
            <v>0.7967267225966167</v>
          </cell>
          <cell r="M1539">
            <v>0.36913767019667171</v>
          </cell>
        </row>
        <row r="1540">
          <cell r="C1540" t="str">
            <v>Year 4</v>
          </cell>
          <cell r="E1540">
            <v>19941000000</v>
          </cell>
          <cell r="F1540">
            <v>3747000000</v>
          </cell>
          <cell r="H1540">
            <v>0</v>
          </cell>
          <cell r="I1540">
            <v>2038000000</v>
          </cell>
          <cell r="L1540">
            <v>0.81209568226267492</v>
          </cell>
          <cell r="M1540">
            <v>0.3646757935910937</v>
          </cell>
        </row>
        <row r="1541">
          <cell r="C1541" t="str">
            <v>Year 1</v>
          </cell>
          <cell r="E1541">
            <v>54127000000</v>
          </cell>
          <cell r="F1541">
            <v>13574000000</v>
          </cell>
          <cell r="H1541">
            <v>0</v>
          </cell>
          <cell r="I1541">
            <v>1858000000</v>
          </cell>
          <cell r="L1541">
            <v>0.74921942838139932</v>
          </cell>
          <cell r="M1541">
            <v>2.4812016184159475E-2</v>
          </cell>
        </row>
        <row r="1542">
          <cell r="C1542" t="str">
            <v>Year 2</v>
          </cell>
          <cell r="E1542">
            <v>55438000000</v>
          </cell>
          <cell r="F1542">
            <v>13703000000</v>
          </cell>
          <cell r="H1542">
            <v>0</v>
          </cell>
          <cell r="I1542">
            <v>1867000000</v>
          </cell>
          <cell r="L1542">
            <v>0.7528229734117392</v>
          </cell>
          <cell r="M1542">
            <v>0.1268804790937624</v>
          </cell>
        </row>
        <row r="1543">
          <cell r="C1543" t="str">
            <v>Year 3</v>
          </cell>
          <cell r="E1543">
            <v>58232000000</v>
          </cell>
          <cell r="F1543">
            <v>14758000000</v>
          </cell>
          <cell r="H1543">
            <v>0</v>
          </cell>
          <cell r="I1543">
            <v>1923000000</v>
          </cell>
          <cell r="L1543">
            <v>0.74656546228877585</v>
          </cell>
          <cell r="M1543">
            <v>8.5313916746805885E-2</v>
          </cell>
        </row>
        <row r="1544">
          <cell r="C1544" t="str">
            <v>Year 4</v>
          </cell>
          <cell r="E1544">
            <v>58363000000</v>
          </cell>
          <cell r="F1544">
            <v>12947000000</v>
          </cell>
          <cell r="H1544">
            <v>0</v>
          </cell>
          <cell r="I1544">
            <v>2084000000</v>
          </cell>
          <cell r="L1544">
            <v>0.77816424789678396</v>
          </cell>
          <cell r="M1544">
            <v>0.13138461011257133</v>
          </cell>
        </row>
        <row r="1545">
          <cell r="C1545" t="str">
            <v>Year 1</v>
          </cell>
          <cell r="E1545">
            <v>2794925000</v>
          </cell>
          <cell r="F1545">
            <v>1763394000</v>
          </cell>
          <cell r="H1545">
            <v>0</v>
          </cell>
          <cell r="I1545">
            <v>0</v>
          </cell>
          <cell r="L1545">
            <v>0.36907287315402026</v>
          </cell>
          <cell r="M1545">
            <v>0.13391593692138429</v>
          </cell>
        </row>
        <row r="1546">
          <cell r="C1546" t="str">
            <v>Year 2</v>
          </cell>
          <cell r="E1546">
            <v>3086608000</v>
          </cell>
          <cell r="F1546">
            <v>1925266000</v>
          </cell>
          <cell r="H1546">
            <v>0</v>
          </cell>
          <cell r="I1546">
            <v>0</v>
          </cell>
          <cell r="L1546">
            <v>0.37625185964657648</v>
          </cell>
          <cell r="M1546">
            <v>0.13828480973288476</v>
          </cell>
        </row>
        <row r="1547">
          <cell r="C1547" t="str">
            <v>Year 3</v>
          </cell>
          <cell r="E1547">
            <v>3323077000</v>
          </cell>
          <cell r="F1547">
            <v>2148147000</v>
          </cell>
          <cell r="H1547">
            <v>0</v>
          </cell>
          <cell r="I1547">
            <v>0</v>
          </cell>
          <cell r="L1547">
            <v>0.35356688996372942</v>
          </cell>
          <cell r="M1547">
            <v>0.1099538168992172</v>
          </cell>
        </row>
        <row r="1548">
          <cell r="C1548" t="str">
            <v>Year 4</v>
          </cell>
          <cell r="E1548">
            <v>3445134000</v>
          </cell>
          <cell r="F1548">
            <v>2243232000</v>
          </cell>
          <cell r="H1548">
            <v>0</v>
          </cell>
          <cell r="I1548">
            <v>0</v>
          </cell>
          <cell r="L1548">
            <v>0.34886944890967952</v>
          </cell>
          <cell r="M1548">
            <v>0.10263142159347068</v>
          </cell>
        </row>
        <row r="1549">
          <cell r="C1549" t="str">
            <v>Year 1</v>
          </cell>
          <cell r="E1549">
            <v>2436948000</v>
          </cell>
          <cell r="F1549">
            <v>1589821000</v>
          </cell>
          <cell r="H1549">
            <v>62630000</v>
          </cell>
          <cell r="I1549">
            <v>0</v>
          </cell>
          <cell r="L1549">
            <v>0.34761800415930089</v>
          </cell>
          <cell r="M1549">
            <v>0.14088482807183411</v>
          </cell>
        </row>
        <row r="1550">
          <cell r="C1550" t="str">
            <v>Year 2</v>
          </cell>
          <cell r="E1550">
            <v>2473500000</v>
          </cell>
          <cell r="F1550">
            <v>1595700000</v>
          </cell>
          <cell r="H1550">
            <v>61800000</v>
          </cell>
          <cell r="I1550">
            <v>0</v>
          </cell>
          <cell r="L1550">
            <v>0.35488174651303817</v>
          </cell>
          <cell r="M1550">
            <v>0.14380432585405295</v>
          </cell>
        </row>
        <row r="1551">
          <cell r="C1551" t="str">
            <v>Year 3</v>
          </cell>
          <cell r="E1551">
            <v>2371200000</v>
          </cell>
          <cell r="F1551">
            <v>1562600000</v>
          </cell>
          <cell r="H1551">
            <v>60200000</v>
          </cell>
          <cell r="I1551">
            <v>0</v>
          </cell>
          <cell r="L1551">
            <v>0.34100877192982459</v>
          </cell>
          <cell r="M1551">
            <v>0.12158400809716599</v>
          </cell>
        </row>
        <row r="1552">
          <cell r="C1552" t="str">
            <v>Year 4</v>
          </cell>
          <cell r="E1552">
            <v>2220300000</v>
          </cell>
          <cell r="F1552">
            <v>1465500000</v>
          </cell>
          <cell r="H1552">
            <v>55500000</v>
          </cell>
          <cell r="I1552">
            <v>0</v>
          </cell>
          <cell r="L1552">
            <v>0.33995406026212671</v>
          </cell>
          <cell r="M1552">
            <v>0.1234968247534117</v>
          </cell>
        </row>
        <row r="1553">
          <cell r="C1553" t="str">
            <v>Year 1</v>
          </cell>
          <cell r="E1553">
            <v>56600000000</v>
          </cell>
          <cell r="F1553">
            <v>40468000000</v>
          </cell>
          <cell r="H1553">
            <v>2342000000</v>
          </cell>
          <cell r="I1553">
            <v>0</v>
          </cell>
          <cell r="L1553">
            <v>0.28501766784452298</v>
          </cell>
          <cell r="M1553">
            <v>0.15104240282685513</v>
          </cell>
        </row>
        <row r="1554">
          <cell r="C1554" t="str">
            <v>Year 2</v>
          </cell>
          <cell r="E1554">
            <v>57900000000</v>
          </cell>
          <cell r="F1554">
            <v>40898000000</v>
          </cell>
          <cell r="H1554">
            <v>2475000000</v>
          </cell>
          <cell r="I1554">
            <v>0</v>
          </cell>
          <cell r="L1554">
            <v>0.29364421416234887</v>
          </cell>
          <cell r="M1554">
            <v>0.16568221070811745</v>
          </cell>
        </row>
        <row r="1555">
          <cell r="C1555" t="str">
            <v>Year 3</v>
          </cell>
          <cell r="E1555">
            <v>56098000000</v>
          </cell>
          <cell r="F1555">
            <v>40431000000</v>
          </cell>
          <cell r="H1555">
            <v>2279000000</v>
          </cell>
          <cell r="I1555">
            <v>0</v>
          </cell>
          <cell r="L1555">
            <v>0.27927911868515809</v>
          </cell>
          <cell r="M1555">
            <v>0.12996898285143854</v>
          </cell>
        </row>
        <row r="1556">
          <cell r="C1556" t="str">
            <v>Year 4</v>
          </cell>
          <cell r="E1556">
            <v>57244000000</v>
          </cell>
          <cell r="F1556">
            <v>41460000000</v>
          </cell>
          <cell r="H1556">
            <v>2337000000</v>
          </cell>
          <cell r="I1556">
            <v>0</v>
          </cell>
          <cell r="L1556">
            <v>0.27573195444064003</v>
          </cell>
          <cell r="M1556">
            <v>0.1427573195444064</v>
          </cell>
        </row>
        <row r="1557">
          <cell r="C1557" t="str">
            <v>Year 1</v>
          </cell>
          <cell r="E1557">
            <v>11778000000</v>
          </cell>
          <cell r="F1557">
            <v>1932000000</v>
          </cell>
          <cell r="H1557">
            <v>0</v>
          </cell>
          <cell r="I1557">
            <v>397000000</v>
          </cell>
          <cell r="L1557">
            <v>0.83596535914416714</v>
          </cell>
          <cell r="M1557">
            <v>0.61487519103413146</v>
          </cell>
        </row>
        <row r="1558">
          <cell r="C1558" t="str">
            <v>Year 2</v>
          </cell>
          <cell r="E1558">
            <v>12702000000</v>
          </cell>
          <cell r="F1558">
            <v>1875000000</v>
          </cell>
          <cell r="H1558">
            <v>0</v>
          </cell>
          <cell r="I1558">
            <v>435000000</v>
          </cell>
          <cell r="L1558">
            <v>0.85238545111006148</v>
          </cell>
          <cell r="M1558">
            <v>0.64163123917493303</v>
          </cell>
        </row>
        <row r="1559">
          <cell r="C1559" t="str">
            <v>Year 3</v>
          </cell>
          <cell r="E1559">
            <v>13880000000</v>
          </cell>
          <cell r="F1559">
            <v>2079000000</v>
          </cell>
          <cell r="H1559">
            <v>0</v>
          </cell>
          <cell r="I1559">
            <v>494000000</v>
          </cell>
          <cell r="L1559">
            <v>0.85021613832853027</v>
          </cell>
          <cell r="M1559">
            <v>0.65403458213256482</v>
          </cell>
        </row>
        <row r="1560">
          <cell r="C1560" t="str">
            <v>Year 4</v>
          </cell>
          <cell r="E1560">
            <v>15082000000</v>
          </cell>
          <cell r="F1560">
            <v>2226000000</v>
          </cell>
          <cell r="H1560">
            <v>0</v>
          </cell>
          <cell r="I1560">
            <v>502000000</v>
          </cell>
          <cell r="L1560">
            <v>0.85240684259382049</v>
          </cell>
          <cell r="M1560">
            <v>0.52280864606816069</v>
          </cell>
        </row>
        <row r="1561">
          <cell r="C1561" t="str">
            <v>Year 1</v>
          </cell>
          <cell r="E1561">
            <v>2942897000</v>
          </cell>
          <cell r="F1561">
            <v>1693210000</v>
          </cell>
          <cell r="H1561">
            <v>208208000</v>
          </cell>
          <cell r="I1561">
            <v>0</v>
          </cell>
          <cell r="L1561">
            <v>0.42464517106782873</v>
          </cell>
          <cell r="M1561">
            <v>0.20690156672149926</v>
          </cell>
        </row>
        <row r="1562">
          <cell r="C1562" t="str">
            <v>Year 2</v>
          </cell>
          <cell r="E1562">
            <v>3049800000</v>
          </cell>
          <cell r="F1562">
            <v>1748100000</v>
          </cell>
          <cell r="H1562">
            <v>234800000</v>
          </cell>
          <cell r="I1562">
            <v>0</v>
          </cell>
          <cell r="L1562">
            <v>0.42681487310643318</v>
          </cell>
          <cell r="M1562">
            <v>0.19552101777165715</v>
          </cell>
        </row>
        <row r="1563">
          <cell r="C1563" t="str">
            <v>Year 3</v>
          </cell>
          <cell r="E1563">
            <v>3099100000</v>
          </cell>
          <cell r="F1563">
            <v>1816400000</v>
          </cell>
          <cell r="H1563">
            <v>245200000</v>
          </cell>
          <cell r="I1563">
            <v>0</v>
          </cell>
          <cell r="L1563">
            <v>0.41389435642605921</v>
          </cell>
          <cell r="M1563">
            <v>0.17714820431738246</v>
          </cell>
        </row>
        <row r="1564">
          <cell r="C1564" t="str">
            <v>Year 4</v>
          </cell>
          <cell r="E1564">
            <v>3217800000</v>
          </cell>
          <cell r="F1564">
            <v>1856500000</v>
          </cell>
          <cell r="H1564">
            <v>253500000</v>
          </cell>
          <cell r="I1564">
            <v>0</v>
          </cell>
          <cell r="L1564">
            <v>0.42305301758965752</v>
          </cell>
          <cell r="M1564">
            <v>0.17117285101622226</v>
          </cell>
        </row>
        <row r="1565">
          <cell r="C1565" t="str">
            <v>Year 1</v>
          </cell>
          <cell r="E1565">
            <v>10879855000</v>
          </cell>
          <cell r="F1565">
            <v>5817880000</v>
          </cell>
          <cell r="H1565">
            <v>0</v>
          </cell>
          <cell r="I1565">
            <v>0</v>
          </cell>
          <cell r="L1565">
            <v>0.46526125577960364</v>
          </cell>
          <cell r="M1565">
            <v>0.1346770706043417</v>
          </cell>
        </row>
        <row r="1566">
          <cell r="C1566" t="str">
            <v>Year 2</v>
          </cell>
          <cell r="E1566">
            <v>11419648000</v>
          </cell>
          <cell r="F1566">
            <v>5931469000</v>
          </cell>
          <cell r="H1566">
            <v>0</v>
          </cell>
          <cell r="I1566">
            <v>0</v>
          </cell>
          <cell r="L1566">
            <v>0.48059090788087344</v>
          </cell>
          <cell r="M1566">
            <v>0.14423798351753048</v>
          </cell>
        </row>
        <row r="1567">
          <cell r="C1567" t="str">
            <v>Year 3</v>
          </cell>
          <cell r="E1567">
            <v>12282161000</v>
          </cell>
          <cell r="F1567">
            <v>6288190000</v>
          </cell>
          <cell r="H1567">
            <v>0</v>
          </cell>
          <cell r="I1567">
            <v>0</v>
          </cell>
          <cell r="L1567">
            <v>0.48802250678850412</v>
          </cell>
          <cell r="M1567">
            <v>0.1493292589146161</v>
          </cell>
        </row>
        <row r="1568">
          <cell r="C1568" t="str">
            <v>Year 4</v>
          </cell>
          <cell r="E1568">
            <v>12376744000</v>
          </cell>
          <cell r="F1568">
            <v>6393800000</v>
          </cell>
          <cell r="H1568">
            <v>0</v>
          </cell>
          <cell r="I1568">
            <v>0</v>
          </cell>
          <cell r="L1568">
            <v>0.48340209670653278</v>
          </cell>
          <cell r="M1568">
            <v>0.14580232086888117</v>
          </cell>
        </row>
        <row r="1569">
          <cell r="C1569" t="str">
            <v>Year 1</v>
          </cell>
          <cell r="E1569">
            <v>13794000000</v>
          </cell>
          <cell r="F1569">
            <v>6799000000</v>
          </cell>
          <cell r="H1569">
            <v>0</v>
          </cell>
          <cell r="I1569">
            <v>237000000</v>
          </cell>
          <cell r="L1569">
            <v>0.50710453820501666</v>
          </cell>
          <cell r="M1569">
            <v>0.28483398579092362</v>
          </cell>
        </row>
        <row r="1570">
          <cell r="C1570" t="str">
            <v>Year 2</v>
          </cell>
          <cell r="E1570">
            <v>13783000000</v>
          </cell>
          <cell r="F1570">
            <v>6542000000</v>
          </cell>
          <cell r="H1570">
            <v>0</v>
          </cell>
          <cell r="I1570">
            <v>217000000</v>
          </cell>
          <cell r="L1570">
            <v>0.52535732424000581</v>
          </cell>
          <cell r="M1570">
            <v>0.29928172386272944</v>
          </cell>
        </row>
        <row r="1571">
          <cell r="C1571" t="str">
            <v>Year 3</v>
          </cell>
          <cell r="E1571">
            <v>13268000000</v>
          </cell>
          <cell r="F1571">
            <v>6868000000</v>
          </cell>
          <cell r="H1571">
            <v>0</v>
          </cell>
          <cell r="I1571">
            <v>222000000</v>
          </cell>
          <cell r="L1571">
            <v>0.48236358154959302</v>
          </cell>
          <cell r="M1571">
            <v>0.2500753693096171</v>
          </cell>
        </row>
        <row r="1572">
          <cell r="C1572" t="str">
            <v>Year 4</v>
          </cell>
          <cell r="E1572">
            <v>12488000000</v>
          </cell>
          <cell r="F1572">
            <v>6684000000</v>
          </cell>
          <cell r="H1572">
            <v>0</v>
          </cell>
          <cell r="I1572">
            <v>221000000</v>
          </cell>
          <cell r="L1572">
            <v>0.46476617552850741</v>
          </cell>
          <cell r="M1572">
            <v>0.21877001921844971</v>
          </cell>
        </row>
        <row r="1573">
          <cell r="C1573" t="str">
            <v>Year 1</v>
          </cell>
          <cell r="E1573">
            <v>138393000000</v>
          </cell>
          <cell r="F1573">
            <v>126485000000</v>
          </cell>
          <cell r="H1573">
            <v>0</v>
          </cell>
          <cell r="I1573">
            <v>1549000000</v>
          </cell>
          <cell r="L1573">
            <v>8.6044814405352832E-2</v>
          </cell>
          <cell r="M1573">
            <v>3.7068348832672175E-2</v>
          </cell>
        </row>
        <row r="1574">
          <cell r="C1574" t="str">
            <v>Year 2</v>
          </cell>
          <cell r="E1574">
            <v>138074000000</v>
          </cell>
          <cell r="F1574">
            <v>127316000000</v>
          </cell>
          <cell r="H1574">
            <v>0</v>
          </cell>
          <cell r="I1574">
            <v>1720000000</v>
          </cell>
          <cell r="L1574">
            <v>7.7914741370569418E-2</v>
          </cell>
          <cell r="M1574">
            <v>2.8658545417674579E-2</v>
          </cell>
        </row>
        <row r="1575">
          <cell r="C1575" t="str">
            <v>Year 3</v>
          </cell>
          <cell r="E1575">
            <v>130844000000</v>
          </cell>
          <cell r="F1575">
            <v>118141000000</v>
          </cell>
          <cell r="H1575">
            <v>0</v>
          </cell>
          <cell r="I1575">
            <v>1690000000</v>
          </cell>
          <cell r="L1575">
            <v>9.7085078413989168E-2</v>
          </cell>
          <cell r="M1575">
            <v>4.5107150499831862E-2</v>
          </cell>
        </row>
        <row r="1576">
          <cell r="C1576" t="str">
            <v>Year 4</v>
          </cell>
          <cell r="E1576">
            <v>87804000000</v>
          </cell>
          <cell r="F1576">
            <v>74651000000</v>
          </cell>
          <cell r="H1576">
            <v>0</v>
          </cell>
          <cell r="I1576">
            <v>1842000000</v>
          </cell>
          <cell r="L1576">
            <v>0.14979955355109109</v>
          </cell>
          <cell r="M1576">
            <v>7.2411279668352244E-2</v>
          </cell>
        </row>
        <row r="1577">
          <cell r="C1577" t="str">
            <v>Year 1</v>
          </cell>
          <cell r="E1577">
            <v>2567310000</v>
          </cell>
          <cell r="F1577">
            <v>2233284000</v>
          </cell>
          <cell r="H1577">
            <v>0</v>
          </cell>
          <cell r="I1577">
            <v>0</v>
          </cell>
          <cell r="L1577">
            <v>0.13010738866751581</v>
          </cell>
          <cell r="M1577">
            <v>1.0081758728007135E-2</v>
          </cell>
        </row>
        <row r="1578">
          <cell r="C1578" t="str">
            <v>Year 2</v>
          </cell>
          <cell r="E1578">
            <v>2770709000</v>
          </cell>
          <cell r="F1578">
            <v>2343829000</v>
          </cell>
          <cell r="H1578">
            <v>0</v>
          </cell>
          <cell r="I1578">
            <v>0</v>
          </cell>
          <cell r="L1578">
            <v>0.15406886829327804</v>
          </cell>
          <cell r="M1578">
            <v>5.5098893460121576E-2</v>
          </cell>
        </row>
        <row r="1579">
          <cell r="C1579" t="str">
            <v>Year 3</v>
          </cell>
          <cell r="E1579">
            <v>2994169000</v>
          </cell>
          <cell r="F1579">
            <v>2406587000</v>
          </cell>
          <cell r="H1579">
            <v>0</v>
          </cell>
          <cell r="I1579">
            <v>0</v>
          </cell>
          <cell r="L1579">
            <v>0.19624209588703911</v>
          </cell>
          <cell r="M1579">
            <v>9.8599644843026565E-2</v>
          </cell>
        </row>
        <row r="1580">
          <cell r="C1580" t="str">
            <v>Year 4</v>
          </cell>
          <cell r="E1580">
            <v>3422181000</v>
          </cell>
          <cell r="F1580">
            <v>2564648000</v>
          </cell>
          <cell r="H1580">
            <v>0</v>
          </cell>
          <cell r="I1580">
            <v>0</v>
          </cell>
          <cell r="L1580">
            <v>0.25058084303547945</v>
          </cell>
          <cell r="M1580">
            <v>0.15920811903286239</v>
          </cell>
        </row>
        <row r="1581">
          <cell r="C1581" t="str">
            <v>Year 1</v>
          </cell>
          <cell r="E1581">
            <v>2299176000</v>
          </cell>
          <cell r="F1581">
            <v>928565000</v>
          </cell>
          <cell r="H1581">
            <v>32210000</v>
          </cell>
          <cell r="I1581">
            <v>461627000</v>
          </cell>
          <cell r="L1581">
            <v>0.59613139663949166</v>
          </cell>
          <cell r="M1581">
            <v>0.30419941753045437</v>
          </cell>
        </row>
        <row r="1582">
          <cell r="C1582" t="str">
            <v>Year 2</v>
          </cell>
          <cell r="E1582">
            <v>2312512000</v>
          </cell>
          <cell r="F1582">
            <v>953611000</v>
          </cell>
          <cell r="H1582">
            <v>0</v>
          </cell>
          <cell r="I1582">
            <v>481303000</v>
          </cell>
          <cell r="L1582">
            <v>0.58762981554257876</v>
          </cell>
          <cell r="M1582">
            <v>0.30630241053884261</v>
          </cell>
        </row>
        <row r="1583">
          <cell r="C1583" t="str">
            <v>Year 3</v>
          </cell>
          <cell r="E1583">
            <v>2502267000</v>
          </cell>
          <cell r="F1583">
            <v>1011249000</v>
          </cell>
          <cell r="H1583">
            <v>0</v>
          </cell>
          <cell r="I1583">
            <v>542952000</v>
          </cell>
          <cell r="L1583">
            <v>0.59586686792416632</v>
          </cell>
          <cell r="M1583">
            <v>0.308823558796883</v>
          </cell>
        </row>
        <row r="1584">
          <cell r="C1584" t="str">
            <v>Year 4</v>
          </cell>
          <cell r="E1584">
            <v>2506202000</v>
          </cell>
          <cell r="F1584">
            <v>1024336000</v>
          </cell>
          <cell r="H1584">
            <v>0</v>
          </cell>
          <cell r="I1584">
            <v>565059000</v>
          </cell>
          <cell r="L1584">
            <v>0.59127955368322271</v>
          </cell>
          <cell r="M1584">
            <v>0.29428114732970445</v>
          </cell>
        </row>
        <row r="1585">
          <cell r="C1585" t="str">
            <v>Year 1</v>
          </cell>
          <cell r="E1585">
            <v>1407848000</v>
          </cell>
          <cell r="F1585">
            <v>516708000</v>
          </cell>
          <cell r="H1585">
            <v>0</v>
          </cell>
          <cell r="I1585">
            <v>98844000</v>
          </cell>
          <cell r="L1585">
            <v>0.6329802649149624</v>
          </cell>
          <cell r="M1585">
            <v>0.40645581057045932</v>
          </cell>
        </row>
        <row r="1586">
          <cell r="C1586" t="str">
            <v>Year 2</v>
          </cell>
          <cell r="E1586">
            <v>1595703000</v>
          </cell>
          <cell r="F1586">
            <v>622523000</v>
          </cell>
          <cell r="H1586">
            <v>0</v>
          </cell>
          <cell r="I1586">
            <v>129931000</v>
          </cell>
          <cell r="L1586">
            <v>0.60987539661202617</v>
          </cell>
          <cell r="M1586">
            <v>0.38495070824583272</v>
          </cell>
        </row>
        <row r="1587">
          <cell r="C1587" t="str">
            <v>Year 3</v>
          </cell>
          <cell r="E1587">
            <v>1746726000</v>
          </cell>
          <cell r="F1587">
            <v>716598000</v>
          </cell>
          <cell r="H1587">
            <v>0</v>
          </cell>
          <cell r="I1587">
            <v>142376000</v>
          </cell>
          <cell r="L1587">
            <v>0.58974790551008005</v>
          </cell>
          <cell r="M1587">
            <v>0.37810509490326472</v>
          </cell>
        </row>
        <row r="1588">
          <cell r="C1588" t="str">
            <v>Year 4</v>
          </cell>
          <cell r="E1588">
            <v>2068010000</v>
          </cell>
          <cell r="F1588">
            <v>803274000</v>
          </cell>
          <cell r="H1588">
            <v>0</v>
          </cell>
          <cell r="I1588">
            <v>215484000</v>
          </cell>
          <cell r="L1588">
            <v>0.61157151077606009</v>
          </cell>
          <cell r="M1588">
            <v>0.35616945759449908</v>
          </cell>
        </row>
        <row r="1589">
          <cell r="C1589" t="str">
            <v>Year 1</v>
          </cell>
          <cell r="E1589">
            <v>873592000</v>
          </cell>
          <cell r="F1589">
            <v>167600000</v>
          </cell>
          <cell r="H1589">
            <v>61694000</v>
          </cell>
          <cell r="I1589">
            <v>0</v>
          </cell>
          <cell r="L1589">
            <v>0.80814842626763983</v>
          </cell>
          <cell r="M1589">
            <v>0.52350181778221416</v>
          </cell>
        </row>
        <row r="1590">
          <cell r="C1590" t="str">
            <v>Year 2</v>
          </cell>
          <cell r="E1590">
            <v>965087000</v>
          </cell>
          <cell r="F1590">
            <v>187013000</v>
          </cell>
          <cell r="H1590">
            <v>70297000</v>
          </cell>
          <cell r="I1590">
            <v>0</v>
          </cell>
          <cell r="L1590">
            <v>0.80622161525333991</v>
          </cell>
          <cell r="M1590">
            <v>0.54734132777666678</v>
          </cell>
        </row>
        <row r="1591">
          <cell r="C1591" t="str">
            <v>Year 3</v>
          </cell>
          <cell r="E1591">
            <v>1010117000</v>
          </cell>
          <cell r="F1591">
            <v>188425000</v>
          </cell>
          <cell r="H1591">
            <v>67777000</v>
          </cell>
          <cell r="I1591">
            <v>0</v>
          </cell>
          <cell r="L1591">
            <v>0.81346220289332827</v>
          </cell>
          <cell r="M1591">
            <v>0.55877388460940658</v>
          </cell>
        </row>
        <row r="1592">
          <cell r="C1592" t="str">
            <v>Year 4</v>
          </cell>
          <cell r="E1592">
            <v>1059366000</v>
          </cell>
          <cell r="F1592">
            <v>192788000</v>
          </cell>
          <cell r="H1592">
            <v>63718000</v>
          </cell>
          <cell r="I1592">
            <v>0</v>
          </cell>
          <cell r="L1592">
            <v>0.8180156810771726</v>
          </cell>
          <cell r="M1592">
            <v>0.57198928415675032</v>
          </cell>
        </row>
        <row r="1593">
          <cell r="C1593" t="str">
            <v>Year 1</v>
          </cell>
          <cell r="E1593">
            <v>1527042000</v>
          </cell>
          <cell r="F1593">
            <v>279885000</v>
          </cell>
          <cell r="H1593">
            <v>765905000</v>
          </cell>
          <cell r="I1593">
            <v>0</v>
          </cell>
          <cell r="L1593">
            <v>0.81671427504940919</v>
          </cell>
          <cell r="M1593">
            <v>3.1807245642228567E-2</v>
          </cell>
        </row>
        <row r="1594">
          <cell r="C1594" t="str">
            <v>Year 2</v>
          </cell>
          <cell r="E1594">
            <v>1211975000</v>
          </cell>
          <cell r="F1594">
            <v>130277000</v>
          </cell>
          <cell r="H1594">
            <v>882097000</v>
          </cell>
          <cell r="I1594">
            <v>0</v>
          </cell>
          <cell r="L1594">
            <v>0.89250850883887867</v>
          </cell>
          <cell r="M1594">
            <v>-0.12919985973308029</v>
          </cell>
        </row>
        <row r="1595">
          <cell r="C1595" t="str">
            <v>Year 3</v>
          </cell>
          <cell r="E1595">
            <v>580415000</v>
          </cell>
          <cell r="F1595">
            <v>60987000</v>
          </cell>
          <cell r="H1595">
            <v>855506000</v>
          </cell>
          <cell r="I1595">
            <v>0</v>
          </cell>
          <cell r="L1595">
            <v>0.89492518284331035</v>
          </cell>
          <cell r="M1595">
            <v>-1.1052212640955179</v>
          </cell>
        </row>
        <row r="1596">
          <cell r="C1596" t="str">
            <v>Year 4</v>
          </cell>
          <cell r="E1596">
            <v>1032336000</v>
          </cell>
          <cell r="F1596">
            <v>124512000</v>
          </cell>
          <cell r="H1596">
            <v>995922000</v>
          </cell>
          <cell r="I1596">
            <v>0</v>
          </cell>
          <cell r="L1596">
            <v>0.87938810619798202</v>
          </cell>
          <cell r="M1596">
            <v>-0.45011798484214444</v>
          </cell>
        </row>
        <row r="1597">
          <cell r="C1597" t="str">
            <v>Year 1</v>
          </cell>
          <cell r="E1597">
            <v>2514595000</v>
          </cell>
          <cell r="F1597">
            <v>1118240000</v>
          </cell>
          <cell r="H1597">
            <v>0</v>
          </cell>
          <cell r="I1597">
            <v>629908000</v>
          </cell>
          <cell r="L1597">
            <v>0.55530015767946728</v>
          </cell>
          <cell r="M1597">
            <v>0.2521280762906154</v>
          </cell>
        </row>
        <row r="1598">
          <cell r="C1598" t="str">
            <v>Year 2</v>
          </cell>
          <cell r="E1598">
            <v>2772550000</v>
          </cell>
          <cell r="F1598">
            <v>1212480000</v>
          </cell>
          <cell r="H1598">
            <v>0</v>
          </cell>
          <cell r="I1598">
            <v>725216000</v>
          </cell>
          <cell r="L1598">
            <v>0.56268417161097184</v>
          </cell>
          <cell r="M1598">
            <v>0.24792086707182917</v>
          </cell>
        </row>
        <row r="1599">
          <cell r="C1599" t="str">
            <v>Year 3</v>
          </cell>
          <cell r="E1599">
            <v>3285346000</v>
          </cell>
          <cell r="F1599">
            <v>1410205000</v>
          </cell>
          <cell r="H1599">
            <v>0</v>
          </cell>
          <cell r="I1599">
            <v>894057000</v>
          </cell>
          <cell r="L1599">
            <v>0.570759061602644</v>
          </cell>
          <cell r="M1599">
            <v>0.25418692582151164</v>
          </cell>
        </row>
        <row r="1600">
          <cell r="C1600" t="str">
            <v>Year 4</v>
          </cell>
          <cell r="E1600">
            <v>3442646000</v>
          </cell>
          <cell r="F1600">
            <v>1442073000</v>
          </cell>
          <cell r="H1600">
            <v>0</v>
          </cell>
          <cell r="I1600">
            <v>898924000</v>
          </cell>
          <cell r="L1600">
            <v>0.58111493310668594</v>
          </cell>
          <cell r="M1600">
            <v>0.28024548559451073</v>
          </cell>
        </row>
        <row r="1601">
          <cell r="C1601" t="str">
            <v>Year 1</v>
          </cell>
          <cell r="E1601">
            <v>115846000000</v>
          </cell>
          <cell r="F1601">
            <v>46275000000</v>
          </cell>
          <cell r="H1601">
            <v>0</v>
          </cell>
          <cell r="I1601">
            <v>16460000000</v>
          </cell>
          <cell r="L1601">
            <v>0.60054727828323817</v>
          </cell>
          <cell r="M1601">
            <v>0.11359908844500458</v>
          </cell>
        </row>
        <row r="1602">
          <cell r="C1602" t="str">
            <v>Year 2</v>
          </cell>
          <cell r="E1602">
            <v>120550000000</v>
          </cell>
          <cell r="F1602">
            <v>44887000000</v>
          </cell>
          <cell r="H1602">
            <v>0</v>
          </cell>
          <cell r="I1602">
            <v>16606000000</v>
          </cell>
          <cell r="L1602">
            <v>0.62764827872252171</v>
          </cell>
          <cell r="M1602">
            <v>0.26518457071754459</v>
          </cell>
        </row>
        <row r="1603">
          <cell r="C1603" t="str">
            <v>Year 3</v>
          </cell>
          <cell r="E1603">
            <v>127079000000</v>
          </cell>
          <cell r="F1603">
            <v>49931000000</v>
          </cell>
          <cell r="H1603">
            <v>0</v>
          </cell>
          <cell r="I1603">
            <v>16533000000</v>
          </cell>
          <cell r="L1603">
            <v>0.60708693017729132</v>
          </cell>
          <cell r="M1603">
            <v>0.15422689822866092</v>
          </cell>
        </row>
        <row r="1604">
          <cell r="C1604" t="str">
            <v>Year 4</v>
          </cell>
          <cell r="E1604">
            <v>131620000000</v>
          </cell>
          <cell r="F1604">
            <v>52557000000</v>
          </cell>
          <cell r="H1604">
            <v>0</v>
          </cell>
          <cell r="I1604">
            <v>16017000000</v>
          </cell>
          <cell r="L1604">
            <v>0.60069138428810209</v>
          </cell>
          <cell r="M1604">
            <v>0.25117763257863546</v>
          </cell>
        </row>
        <row r="1605">
          <cell r="C1605" t="str">
            <v>Year 1</v>
          </cell>
          <cell r="E1605">
            <v>1843641000</v>
          </cell>
          <cell r="F1605">
            <v>737614000</v>
          </cell>
          <cell r="H1605">
            <v>96004000</v>
          </cell>
          <cell r="I1605">
            <v>13829000</v>
          </cell>
          <cell r="L1605">
            <v>0.59991451698025811</v>
          </cell>
          <cell r="M1605">
            <v>0.28146694502888575</v>
          </cell>
        </row>
        <row r="1606">
          <cell r="C1606" t="str">
            <v>Year 2</v>
          </cell>
          <cell r="E1606">
            <v>1904218000</v>
          </cell>
          <cell r="F1606">
            <v>783456000</v>
          </cell>
          <cell r="H1606">
            <v>100536000</v>
          </cell>
          <cell r="I1606">
            <v>9918000</v>
          </cell>
          <cell r="L1606">
            <v>0.58856811562541678</v>
          </cell>
          <cell r="M1606">
            <v>0.27168265398184449</v>
          </cell>
        </row>
        <row r="1607">
          <cell r="C1607" t="str">
            <v>Year 3</v>
          </cell>
          <cell r="E1607">
            <v>1989344000</v>
          </cell>
          <cell r="F1607">
            <v>824913000</v>
          </cell>
          <cell r="H1607">
            <v>107726000</v>
          </cell>
          <cell r="I1607">
            <v>10634000</v>
          </cell>
          <cell r="L1607">
            <v>0.58533416040664665</v>
          </cell>
          <cell r="M1607">
            <v>0.26811049270513293</v>
          </cell>
        </row>
        <row r="1608">
          <cell r="C1608" t="str">
            <v>Year 4</v>
          </cell>
          <cell r="E1608">
            <v>2042332000</v>
          </cell>
          <cell r="F1608">
            <v>842672000</v>
          </cell>
          <cell r="H1608">
            <v>118545000</v>
          </cell>
          <cell r="I1608">
            <v>10123000</v>
          </cell>
          <cell r="L1608">
            <v>0.58739715188323938</v>
          </cell>
          <cell r="M1608">
            <v>0.28166086610795893</v>
          </cell>
        </row>
        <row r="1609">
          <cell r="C1609" t="str">
            <v>Year 1</v>
          </cell>
          <cell r="E1609">
            <v>15351000000</v>
          </cell>
          <cell r="F1609">
            <v>10988000000</v>
          </cell>
          <cell r="H1609">
            <v>1572000000</v>
          </cell>
          <cell r="I1609">
            <v>0</v>
          </cell>
          <cell r="L1609">
            <v>0.28421601198618984</v>
          </cell>
          <cell r="M1609">
            <v>8.2470197381278088E-2</v>
          </cell>
        </row>
        <row r="1610">
          <cell r="C1610" t="str">
            <v>Year 2</v>
          </cell>
          <cell r="E1610">
            <v>15130000000</v>
          </cell>
          <cell r="F1610">
            <v>10770000000</v>
          </cell>
          <cell r="H1610">
            <v>1661000000</v>
          </cell>
          <cell r="I1610">
            <v>0</v>
          </cell>
          <cell r="L1610">
            <v>0.28816920026437542</v>
          </cell>
          <cell r="M1610">
            <v>0.11837409120951752</v>
          </cell>
        </row>
        <row r="1611">
          <cell r="C1611" t="str">
            <v>Year 3</v>
          </cell>
          <cell r="E1611">
            <v>14572000000</v>
          </cell>
          <cell r="F1611">
            <v>10351000000</v>
          </cell>
          <cell r="H1611">
            <v>1646000000</v>
          </cell>
          <cell r="I1611">
            <v>0</v>
          </cell>
          <cell r="L1611">
            <v>0.28966511117211091</v>
          </cell>
          <cell r="M1611">
            <v>0.11055448805929179</v>
          </cell>
        </row>
        <row r="1612">
          <cell r="C1612" t="str">
            <v>Year 4</v>
          </cell>
          <cell r="E1612">
            <v>12994000000</v>
          </cell>
          <cell r="F1612">
            <v>9559000000</v>
          </cell>
          <cell r="H1612">
            <v>1627000000</v>
          </cell>
          <cell r="I1612">
            <v>0</v>
          </cell>
          <cell r="L1612">
            <v>0.26435277820532554</v>
          </cell>
          <cell r="M1612">
            <v>3.5862705864245038E-2</v>
          </cell>
        </row>
        <row r="1613">
          <cell r="C1613" t="str">
            <v>Year 1</v>
          </cell>
          <cell r="E1613">
            <v>4246400000</v>
          </cell>
          <cell r="F1613">
            <v>2760500000</v>
          </cell>
          <cell r="H1613">
            <v>0</v>
          </cell>
          <cell r="I1613">
            <v>364200000</v>
          </cell>
          <cell r="L1613">
            <v>0.34991993217784478</v>
          </cell>
          <cell r="M1613">
            <v>0.23556424265259984</v>
          </cell>
        </row>
        <row r="1614">
          <cell r="C1614" t="str">
            <v>Year 2</v>
          </cell>
          <cell r="E1614">
            <v>4519000000</v>
          </cell>
          <cell r="F1614">
            <v>2982100000</v>
          </cell>
          <cell r="H1614">
            <v>0</v>
          </cell>
          <cell r="I1614">
            <v>340100000</v>
          </cell>
          <cell r="L1614">
            <v>0.34009736667404289</v>
          </cell>
          <cell r="M1614">
            <v>0.23901305598583758</v>
          </cell>
        </row>
        <row r="1615">
          <cell r="C1615" t="str">
            <v>Year 3</v>
          </cell>
          <cell r="E1615">
            <v>4997100000</v>
          </cell>
          <cell r="F1615">
            <v>3371800000</v>
          </cell>
          <cell r="H1615">
            <v>0</v>
          </cell>
          <cell r="I1615">
            <v>391400000</v>
          </cell>
          <cell r="L1615">
            <v>0.32524864421364397</v>
          </cell>
          <cell r="M1615">
            <v>0.22254907846551</v>
          </cell>
        </row>
        <row r="1616">
          <cell r="C1616" t="str">
            <v>Year 4</v>
          </cell>
          <cell r="E1616">
            <v>5926100000</v>
          </cell>
          <cell r="F1616">
            <v>3949400000</v>
          </cell>
          <cell r="H1616">
            <v>0</v>
          </cell>
          <cell r="I1616">
            <v>561800000</v>
          </cell>
          <cell r="L1616">
            <v>0.33355832672415253</v>
          </cell>
          <cell r="M1616">
            <v>0.21101567641450533</v>
          </cell>
        </row>
        <row r="1617">
          <cell r="C1617" t="str">
            <v>Year 1</v>
          </cell>
          <cell r="E1617">
            <v>91247000000</v>
          </cell>
          <cell r="F1617">
            <v>1727000000</v>
          </cell>
          <cell r="H1617">
            <v>0</v>
          </cell>
          <cell r="I1617">
            <v>8891000000</v>
          </cell>
          <cell r="L1617">
            <v>0.98107335035672405</v>
          </cell>
          <cell r="M1617">
            <v>0.3496553311341743</v>
          </cell>
        </row>
        <row r="1618">
          <cell r="C1618" t="str">
            <v>Year 2</v>
          </cell>
          <cell r="E1618">
            <v>88069000000</v>
          </cell>
          <cell r="F1618">
            <v>1337000000</v>
          </cell>
          <cell r="H1618">
            <v>0</v>
          </cell>
          <cell r="I1618">
            <v>3813000000</v>
          </cell>
          <cell r="L1618">
            <v>0.98481872168413398</v>
          </cell>
          <cell r="M1618">
            <v>0.40401276272013992</v>
          </cell>
        </row>
        <row r="1619">
          <cell r="C1619" t="str">
            <v>Year 3</v>
          </cell>
          <cell r="E1619">
            <v>88372000000</v>
          </cell>
          <cell r="F1619">
            <v>1096000000</v>
          </cell>
          <cell r="H1619">
            <v>0</v>
          </cell>
          <cell r="I1619">
            <v>2765000000</v>
          </cell>
          <cell r="L1619">
            <v>0.9875978816819807</v>
          </cell>
          <cell r="M1619">
            <v>0.41691938623093289</v>
          </cell>
        </row>
        <row r="1620">
          <cell r="C1620" t="str">
            <v>Year 4</v>
          </cell>
          <cell r="E1620">
            <v>90033000000</v>
          </cell>
          <cell r="F1620">
            <v>963000000</v>
          </cell>
          <cell r="H1620">
            <v>0</v>
          </cell>
          <cell r="I1620">
            <v>3688000000</v>
          </cell>
          <cell r="L1620">
            <v>0.98930392189530503</v>
          </cell>
          <cell r="M1620">
            <v>0.40711739029022692</v>
          </cell>
        </row>
        <row r="1621">
          <cell r="C1621" t="str">
            <v>Year 1</v>
          </cell>
          <cell r="E1621">
            <v>12917000000</v>
          </cell>
          <cell r="F1621">
            <v>8288000000</v>
          </cell>
          <cell r="H1621">
            <v>0</v>
          </cell>
          <cell r="I1621">
            <v>0</v>
          </cell>
          <cell r="L1621">
            <v>0.35836494542076336</v>
          </cell>
          <cell r="M1621">
            <v>7.3314237051947048E-2</v>
          </cell>
        </row>
        <row r="1622">
          <cell r="C1622" t="str">
            <v>Year 2</v>
          </cell>
          <cell r="E1622">
            <v>14194000000</v>
          </cell>
          <cell r="F1622">
            <v>9150000000</v>
          </cell>
          <cell r="H1622">
            <v>0</v>
          </cell>
          <cell r="I1622">
            <v>0</v>
          </cell>
          <cell r="L1622">
            <v>0.35536142031844442</v>
          </cell>
          <cell r="M1622">
            <v>7.1297731435817954E-2</v>
          </cell>
        </row>
        <row r="1623">
          <cell r="C1623" t="str">
            <v>Year 3</v>
          </cell>
          <cell r="E1623">
            <v>15389000000</v>
          </cell>
          <cell r="F1623">
            <v>9973000000</v>
          </cell>
          <cell r="H1623">
            <v>0</v>
          </cell>
          <cell r="I1623">
            <v>0</v>
          </cell>
          <cell r="L1623">
            <v>0.35193969718630191</v>
          </cell>
          <cell r="M1623">
            <v>6.1342517382545973E-2</v>
          </cell>
        </row>
        <row r="1624">
          <cell r="C1624" t="str">
            <v>Year 4</v>
          </cell>
          <cell r="E1624">
            <v>15724000000</v>
          </cell>
          <cell r="F1624">
            <v>10313000000</v>
          </cell>
          <cell r="H1624">
            <v>0</v>
          </cell>
          <cell r="I1624">
            <v>0</v>
          </cell>
          <cell r="L1624">
            <v>0.34412363266344437</v>
          </cell>
          <cell r="M1624">
            <v>5.9399643856525054E-2</v>
          </cell>
        </row>
        <row r="1625">
          <cell r="C1625" t="str">
            <v>Year 1</v>
          </cell>
          <cell r="E1625">
            <v>18769000000</v>
          </cell>
          <cell r="F1625">
            <v>15471000000</v>
          </cell>
          <cell r="H1625">
            <v>0</v>
          </cell>
          <cell r="I1625">
            <v>25000000</v>
          </cell>
          <cell r="L1625">
            <v>0.17571527518780972</v>
          </cell>
          <cell r="M1625">
            <v>7.6988651499813529E-2</v>
          </cell>
        </row>
        <row r="1626">
          <cell r="C1626" t="str">
            <v>Year 2</v>
          </cell>
          <cell r="E1626">
            <v>19872000000</v>
          </cell>
          <cell r="F1626">
            <v>16477000000</v>
          </cell>
          <cell r="H1626">
            <v>0</v>
          </cell>
          <cell r="I1626">
            <v>33000000</v>
          </cell>
          <cell r="L1626">
            <v>0.17084339774557167</v>
          </cell>
          <cell r="M1626">
            <v>6.662640901771337E-2</v>
          </cell>
        </row>
        <row r="1627">
          <cell r="C1627" t="str">
            <v>Year 3</v>
          </cell>
          <cell r="E1627">
            <v>20891000000</v>
          </cell>
          <cell r="F1627">
            <v>17201000000</v>
          </cell>
          <cell r="H1627">
            <v>0</v>
          </cell>
          <cell r="I1627">
            <v>74000000</v>
          </cell>
          <cell r="L1627">
            <v>0.17663108515628745</v>
          </cell>
          <cell r="M1627">
            <v>7.1131109090038766E-2</v>
          </cell>
        </row>
        <row r="1628">
          <cell r="C1628" t="str">
            <v>Year 4</v>
          </cell>
          <cell r="E1628">
            <v>20718000000</v>
          </cell>
          <cell r="F1628">
            <v>17036000000</v>
          </cell>
          <cell r="H1628">
            <v>0</v>
          </cell>
          <cell r="I1628">
            <v>71000000</v>
          </cell>
          <cell r="L1628">
            <v>0.17771985712906646</v>
          </cell>
          <cell r="M1628">
            <v>7.3704025485085436E-2</v>
          </cell>
        </row>
        <row r="1629">
          <cell r="C1629" t="str">
            <v>Year 1</v>
          </cell>
          <cell r="E1629">
            <v>13983000000</v>
          </cell>
          <cell r="F1629">
            <v>9112000000</v>
          </cell>
          <cell r="H1629">
            <v>0</v>
          </cell>
          <cell r="I1629">
            <v>1333000000</v>
          </cell>
          <cell r="L1629">
            <v>0.34835156976328396</v>
          </cell>
          <cell r="M1629">
            <v>0.14803690195237074</v>
          </cell>
        </row>
        <row r="1630">
          <cell r="C1630" t="str">
            <v>Year 2</v>
          </cell>
          <cell r="E1630">
            <v>13996000000</v>
          </cell>
          <cell r="F1630">
            <v>9002000000</v>
          </cell>
          <cell r="H1630">
            <v>0</v>
          </cell>
          <cell r="I1630">
            <v>1292000000</v>
          </cell>
          <cell r="L1630">
            <v>0.35681623320948841</v>
          </cell>
          <cell r="M1630">
            <v>0.15868819662760789</v>
          </cell>
        </row>
        <row r="1631">
          <cell r="C1631" t="str">
            <v>Year 3</v>
          </cell>
          <cell r="E1631">
            <v>12961000000</v>
          </cell>
          <cell r="F1631">
            <v>8231000000</v>
          </cell>
          <cell r="H1631">
            <v>0</v>
          </cell>
          <cell r="I1631">
            <v>1245000000</v>
          </cell>
          <cell r="L1631">
            <v>0.36494097677648329</v>
          </cell>
          <cell r="M1631">
            <v>0.16526502584677108</v>
          </cell>
        </row>
        <row r="1632">
          <cell r="C1632" t="str">
            <v>Year 4</v>
          </cell>
          <cell r="E1632">
            <v>13609000000</v>
          </cell>
          <cell r="F1632">
            <v>8486000000</v>
          </cell>
          <cell r="H1632">
            <v>0</v>
          </cell>
          <cell r="I1632">
            <v>1301000000</v>
          </cell>
          <cell r="L1632">
            <v>0.37644206040120509</v>
          </cell>
          <cell r="M1632">
            <v>0.17723565287677273</v>
          </cell>
        </row>
        <row r="1633">
          <cell r="C1633" t="str">
            <v>Year 1</v>
          </cell>
          <cell r="E1633">
            <v>7486000000</v>
          </cell>
          <cell r="F1633">
            <v>4523000000</v>
          </cell>
          <cell r="H1633">
            <v>0</v>
          </cell>
          <cell r="I1633">
            <v>756000000</v>
          </cell>
          <cell r="L1633">
            <v>0.39580550360673261</v>
          </cell>
          <cell r="M1633">
            <v>0.21533529254608602</v>
          </cell>
        </row>
        <row r="1634">
          <cell r="C1634" t="str">
            <v>Year 2</v>
          </cell>
          <cell r="E1634">
            <v>6860000000</v>
          </cell>
          <cell r="F1634">
            <v>4124000000</v>
          </cell>
          <cell r="H1634">
            <v>0</v>
          </cell>
          <cell r="I1634">
            <v>815000000</v>
          </cell>
          <cell r="L1634">
            <v>0.39883381924198247</v>
          </cell>
          <cell r="M1634">
            <v>0.20043731778425655</v>
          </cell>
        </row>
        <row r="1635">
          <cell r="C1635" t="str">
            <v>Year 3</v>
          </cell>
          <cell r="E1635">
            <v>7637000000</v>
          </cell>
          <cell r="F1635">
            <v>4508000000</v>
          </cell>
          <cell r="H1635">
            <v>0</v>
          </cell>
          <cell r="I1635">
            <v>1176000000</v>
          </cell>
          <cell r="L1635">
            <v>0.40971585701191571</v>
          </cell>
          <cell r="M1635">
            <v>0.2054471651171926</v>
          </cell>
        </row>
        <row r="1636">
          <cell r="C1636" t="str">
            <v>Year 4</v>
          </cell>
          <cell r="E1636">
            <v>7360000000</v>
          </cell>
          <cell r="F1636">
            <v>3434000000</v>
          </cell>
          <cell r="H1636">
            <v>0</v>
          </cell>
          <cell r="I1636">
            <v>1738000000</v>
          </cell>
          <cell r="L1636">
            <v>0.53342391304347825</v>
          </cell>
          <cell r="M1636">
            <v>0.17989130434782608</v>
          </cell>
        </row>
        <row r="1637">
          <cell r="C1637" t="str">
            <v>Year 1</v>
          </cell>
          <cell r="E1637">
            <v>468651000000</v>
          </cell>
          <cell r="F1637">
            <v>352297000000</v>
          </cell>
          <cell r="H1637">
            <v>0</v>
          </cell>
          <cell r="I1637">
            <v>0</v>
          </cell>
          <cell r="L1637">
            <v>0.24827430219929114</v>
          </cell>
          <cell r="M1637">
            <v>5.9159161081487076E-2</v>
          </cell>
        </row>
        <row r="1638">
          <cell r="C1638" t="str">
            <v>Year 2</v>
          </cell>
          <cell r="E1638">
            <v>476294000000</v>
          </cell>
          <cell r="F1638">
            <v>358069000000</v>
          </cell>
          <cell r="H1638">
            <v>0</v>
          </cell>
          <cell r="I1638">
            <v>0</v>
          </cell>
          <cell r="L1638">
            <v>0.2482185372899931</v>
          </cell>
          <cell r="M1638">
            <v>5.6418934523634563E-2</v>
          </cell>
        </row>
        <row r="1639">
          <cell r="C1639" t="str">
            <v>Year 3</v>
          </cell>
          <cell r="E1639">
            <v>485651000000</v>
          </cell>
          <cell r="F1639">
            <v>365086000000</v>
          </cell>
          <cell r="H1639">
            <v>0</v>
          </cell>
          <cell r="I1639">
            <v>0</v>
          </cell>
          <cell r="L1639">
            <v>0.24825440491216944</v>
          </cell>
          <cell r="M1639">
            <v>5.5898165555100264E-2</v>
          </cell>
        </row>
        <row r="1640">
          <cell r="C1640" t="str">
            <v>Year 4</v>
          </cell>
          <cell r="E1640">
            <v>482130000000</v>
          </cell>
          <cell r="F1640">
            <v>360984000000</v>
          </cell>
          <cell r="H1640">
            <v>0</v>
          </cell>
          <cell r="I1640">
            <v>0</v>
          </cell>
          <cell r="L1640">
            <v>0.25127247837720112</v>
          </cell>
          <cell r="M1640">
            <v>4.9996888805923713E-2</v>
          </cell>
        </row>
        <row r="1641">
          <cell r="C1641" t="str">
            <v>Year 1</v>
          </cell>
          <cell r="E1641">
            <v>9895100000</v>
          </cell>
          <cell r="F1641">
            <v>7961500000</v>
          </cell>
          <cell r="H1641">
            <v>0</v>
          </cell>
          <cell r="I1641">
            <v>86000000</v>
          </cell>
          <cell r="L1641">
            <v>0.19540984931936012</v>
          </cell>
          <cell r="M1641">
            <v>9.1964709805863507E-2</v>
          </cell>
        </row>
        <row r="1642">
          <cell r="C1642" t="str">
            <v>Year 2</v>
          </cell>
          <cell r="E1642">
            <v>11124800000</v>
          </cell>
          <cell r="F1642">
            <v>8986500000</v>
          </cell>
          <cell r="H1642">
            <v>0</v>
          </cell>
          <cell r="I1642">
            <v>118900000</v>
          </cell>
          <cell r="L1642">
            <v>0.19221019703725006</v>
          </cell>
          <cell r="M1642">
            <v>8.9286998417949084E-2</v>
          </cell>
        </row>
        <row r="1643">
          <cell r="C1643" t="str">
            <v>Year 3</v>
          </cell>
          <cell r="E1643">
            <v>14171800000</v>
          </cell>
          <cell r="F1643">
            <v>11413200000</v>
          </cell>
          <cell r="H1643">
            <v>0</v>
          </cell>
          <cell r="I1643">
            <v>211800000</v>
          </cell>
          <cell r="L1643">
            <v>0.19465417237048221</v>
          </cell>
          <cell r="M1643">
            <v>5.6217276563315884E-2</v>
          </cell>
        </row>
        <row r="1644">
          <cell r="C1644" t="str">
            <v>Year 1</v>
          </cell>
          <cell r="E1644">
            <v>5664800000</v>
          </cell>
          <cell r="F1644">
            <v>3194200000</v>
          </cell>
          <cell r="H1644">
            <v>0</v>
          </cell>
          <cell r="I1644">
            <v>0</v>
          </cell>
          <cell r="L1644">
            <v>0.43613190227369014</v>
          </cell>
          <cell r="M1644">
            <v>0.23478322270865698</v>
          </cell>
        </row>
        <row r="1645">
          <cell r="C1645" t="str">
            <v>Year 2</v>
          </cell>
          <cell r="E1645">
            <v>5542000000</v>
          </cell>
          <cell r="F1645">
            <v>3235000000</v>
          </cell>
          <cell r="H1645">
            <v>0</v>
          </cell>
          <cell r="I1645">
            <v>0</v>
          </cell>
          <cell r="L1645">
            <v>0.41627571273908337</v>
          </cell>
          <cell r="M1645">
            <v>0.19981955972573079</v>
          </cell>
        </row>
        <row r="1646">
          <cell r="C1646" t="str">
            <v>Year 3</v>
          </cell>
          <cell r="E1646">
            <v>5607200000</v>
          </cell>
          <cell r="F1646">
            <v>3297400000</v>
          </cell>
          <cell r="H1646">
            <v>0</v>
          </cell>
          <cell r="I1646">
            <v>0</v>
          </cell>
          <cell r="L1646">
            <v>0.4119346554430019</v>
          </cell>
          <cell r="M1646">
            <v>0.20339920102725068</v>
          </cell>
        </row>
        <row r="1647">
          <cell r="C1647" t="str">
            <v>Year 4</v>
          </cell>
          <cell r="E1647">
            <v>5483700000</v>
          </cell>
          <cell r="F1647">
            <v>3199400000</v>
          </cell>
          <cell r="H1647">
            <v>0</v>
          </cell>
          <cell r="I1647">
            <v>0</v>
          </cell>
          <cell r="L1647">
            <v>0.41656181045644369</v>
          </cell>
          <cell r="M1647">
            <v>0.20230866021117128</v>
          </cell>
        </row>
        <row r="1648">
          <cell r="C1648" t="str">
            <v>Year 1</v>
          </cell>
          <cell r="E1648">
            <v>5989000000</v>
          </cell>
          <cell r="F1648">
            <v>4993000000</v>
          </cell>
          <cell r="H1648">
            <v>32000000</v>
          </cell>
          <cell r="I1648">
            <v>0</v>
          </cell>
          <cell r="L1648">
            <v>0.16630489230255463</v>
          </cell>
          <cell r="M1648">
            <v>0.10753047253297712</v>
          </cell>
        </row>
        <row r="1649">
          <cell r="C1649" t="str">
            <v>Year 2</v>
          </cell>
          <cell r="E1649">
            <v>7254000000</v>
          </cell>
          <cell r="F1649">
            <v>5716000000</v>
          </cell>
          <cell r="H1649">
            <v>33000000</v>
          </cell>
          <cell r="I1649">
            <v>0</v>
          </cell>
          <cell r="L1649">
            <v>0.21202095395643783</v>
          </cell>
          <cell r="M1649">
            <v>0.13937138130686519</v>
          </cell>
        </row>
        <row r="1650">
          <cell r="C1650" t="str">
            <v>Year 3</v>
          </cell>
          <cell r="E1650">
            <v>7403000000</v>
          </cell>
          <cell r="F1650">
            <v>5763000000</v>
          </cell>
          <cell r="H1650">
            <v>27000000</v>
          </cell>
          <cell r="I1650">
            <v>0</v>
          </cell>
          <cell r="L1650">
            <v>0.22153181142779954</v>
          </cell>
          <cell r="M1650">
            <v>0.18424962852897475</v>
          </cell>
        </row>
        <row r="1651">
          <cell r="C1651" t="str">
            <v>Year 4</v>
          </cell>
          <cell r="E1651">
            <v>7082000000</v>
          </cell>
          <cell r="F1651">
            <v>5694000000</v>
          </cell>
          <cell r="H1651">
            <v>24000000</v>
          </cell>
          <cell r="I1651">
            <v>0</v>
          </cell>
          <cell r="L1651">
            <v>0.19598983338040099</v>
          </cell>
          <cell r="M1651">
            <v>0.13329567918667043</v>
          </cell>
        </row>
        <row r="1652">
          <cell r="C1652" t="str">
            <v>Year 1</v>
          </cell>
          <cell r="E1652">
            <v>4534000000</v>
          </cell>
          <cell r="F1652">
            <v>2093000000</v>
          </cell>
          <cell r="H1652">
            <v>0</v>
          </cell>
          <cell r="I1652">
            <v>185000000</v>
          </cell>
          <cell r="L1652">
            <v>0.53837670930745474</v>
          </cell>
          <cell r="M1652">
            <v>0.19122187913542127</v>
          </cell>
        </row>
        <row r="1653">
          <cell r="C1653" t="str">
            <v>Year 2</v>
          </cell>
          <cell r="E1653">
            <v>5009000000</v>
          </cell>
          <cell r="F1653">
            <v>2394000000</v>
          </cell>
          <cell r="H1653">
            <v>0</v>
          </cell>
          <cell r="I1653">
            <v>216000000</v>
          </cell>
          <cell r="L1653">
            <v>0.52206029147534438</v>
          </cell>
          <cell r="M1653">
            <v>0.18526652026352566</v>
          </cell>
        </row>
        <row r="1654">
          <cell r="C1654" t="str">
            <v>Year 3</v>
          </cell>
          <cell r="E1654">
            <v>5281000000</v>
          </cell>
          <cell r="F1654">
            <v>2504000000</v>
          </cell>
          <cell r="H1654">
            <v>0</v>
          </cell>
          <cell r="I1654">
            <v>233000000</v>
          </cell>
          <cell r="L1654">
            <v>0.52584737739064569</v>
          </cell>
          <cell r="M1654">
            <v>0.1868964211323613</v>
          </cell>
        </row>
        <row r="1655">
          <cell r="C1655" t="str">
            <v>Year 4</v>
          </cell>
          <cell r="E1655">
            <v>5536000000</v>
          </cell>
          <cell r="F1655">
            <v>2700000000</v>
          </cell>
          <cell r="H1655">
            <v>0</v>
          </cell>
          <cell r="I1655">
            <v>234000000</v>
          </cell>
          <cell r="L1655">
            <v>0.51228323699421963</v>
          </cell>
          <cell r="M1655">
            <v>0.18569364161849711</v>
          </cell>
        </row>
        <row r="1656">
          <cell r="C1656" t="str">
            <v>Year 1</v>
          </cell>
          <cell r="E1656">
            <v>5154284000</v>
          </cell>
          <cell r="F1656">
            <v>3251575000</v>
          </cell>
          <cell r="H1656">
            <v>0</v>
          </cell>
          <cell r="I1656">
            <v>373199000</v>
          </cell>
          <cell r="L1656">
            <v>0.36915098197926233</v>
          </cell>
          <cell r="M1656">
            <v>0.20329360974288571</v>
          </cell>
        </row>
        <row r="1657">
          <cell r="C1657" t="str">
            <v>Year 2</v>
          </cell>
          <cell r="E1657">
            <v>5620936000</v>
          </cell>
          <cell r="F1657">
            <v>3478822000</v>
          </cell>
          <cell r="H1657">
            <v>0</v>
          </cell>
          <cell r="I1657">
            <v>371051000</v>
          </cell>
          <cell r="L1657">
            <v>0.38109560400616549</v>
          </cell>
          <cell r="M1657">
            <v>0.23219211177640164</v>
          </cell>
        </row>
        <row r="1658">
          <cell r="C1658" t="str">
            <v>Year 3</v>
          </cell>
          <cell r="E1658">
            <v>5433661000</v>
          </cell>
          <cell r="F1658">
            <v>3316311000</v>
          </cell>
          <cell r="H1658">
            <v>0</v>
          </cell>
          <cell r="I1658">
            <v>314119000</v>
          </cell>
          <cell r="L1658">
            <v>0.38967281911771823</v>
          </cell>
          <cell r="M1658">
            <v>0.23931010786282031</v>
          </cell>
        </row>
        <row r="1659">
          <cell r="C1659" t="str">
            <v>Year 4</v>
          </cell>
          <cell r="E1659">
            <v>4075883000</v>
          </cell>
          <cell r="F1659">
            <v>2530374000</v>
          </cell>
          <cell r="H1659">
            <v>0</v>
          </cell>
          <cell r="I1659">
            <v>322629000</v>
          </cell>
          <cell r="L1659">
            <v>0.37918384801526439</v>
          </cell>
          <cell r="M1659">
            <v>0.18340860127731831</v>
          </cell>
        </row>
        <row r="1660">
          <cell r="C1660" t="str">
            <v>Year 1</v>
          </cell>
          <cell r="E1660">
            <v>1623938000</v>
          </cell>
          <cell r="F1660">
            <v>337903000</v>
          </cell>
          <cell r="H1660">
            <v>0</v>
          </cell>
          <cell r="I1660">
            <v>513916000</v>
          </cell>
          <cell r="L1660">
            <v>0.79192370644692101</v>
          </cell>
          <cell r="M1660">
            <v>0.35950695162007418</v>
          </cell>
        </row>
        <row r="1661">
          <cell r="C1661" t="str">
            <v>Year 2</v>
          </cell>
          <cell r="E1661">
            <v>1998051000</v>
          </cell>
          <cell r="F1661">
            <v>406198000</v>
          </cell>
          <cell r="H1661">
            <v>0</v>
          </cell>
          <cell r="I1661">
            <v>615874000</v>
          </cell>
          <cell r="L1661">
            <v>0.79670288696334579</v>
          </cell>
          <cell r="M1661">
            <v>0.45235882367366997</v>
          </cell>
        </row>
        <row r="1662">
          <cell r="C1662" t="str">
            <v>Year 3</v>
          </cell>
          <cell r="E1662">
            <v>2424176000</v>
          </cell>
          <cell r="F1662">
            <v>572831000</v>
          </cell>
          <cell r="H1662">
            <v>0</v>
          </cell>
          <cell r="I1662">
            <v>806021000</v>
          </cell>
          <cell r="L1662">
            <v>0.76370073790021853</v>
          </cell>
          <cell r="M1662">
            <v>0.33836404617486521</v>
          </cell>
        </row>
        <row r="1663">
          <cell r="C1663" t="str">
            <v>Year 4</v>
          </cell>
          <cell r="E1663">
            <v>1452619000</v>
          </cell>
          <cell r="F1663">
            <v>519874000</v>
          </cell>
          <cell r="H1663">
            <v>0</v>
          </cell>
          <cell r="I1663">
            <v>778923000</v>
          </cell>
          <cell r="L1663">
            <v>0.6421126255404892</v>
          </cell>
          <cell r="M1663">
            <v>-1.7929684246178797E-2</v>
          </cell>
        </row>
        <row r="1664">
          <cell r="C1664" t="str">
            <v>Year 1</v>
          </cell>
          <cell r="E1664">
            <v>10128223000</v>
          </cell>
          <cell r="F1664">
            <v>6710036000</v>
          </cell>
          <cell r="H1664">
            <v>0</v>
          </cell>
          <cell r="I1664">
            <v>926053000</v>
          </cell>
          <cell r="L1664">
            <v>0.3374912854900608</v>
          </cell>
          <cell r="M1664">
            <v>0.17996078877805119</v>
          </cell>
        </row>
        <row r="1665">
          <cell r="C1665" t="str">
            <v>Year 2</v>
          </cell>
          <cell r="E1665">
            <v>10914922000</v>
          </cell>
          <cell r="F1665">
            <v>7408278000</v>
          </cell>
          <cell r="H1665">
            <v>0</v>
          </cell>
          <cell r="I1665">
            <v>977863000</v>
          </cell>
          <cell r="L1665">
            <v>0.32127064215392465</v>
          </cell>
          <cell r="M1665">
            <v>0.16926873137526774</v>
          </cell>
        </row>
        <row r="1666">
          <cell r="C1666" t="str">
            <v>Year 3</v>
          </cell>
          <cell r="E1666">
            <v>11686135000</v>
          </cell>
          <cell r="F1666">
            <v>7951352000</v>
          </cell>
          <cell r="H1666">
            <v>0</v>
          </cell>
          <cell r="I1666">
            <v>1019045000</v>
          </cell>
          <cell r="L1666">
            <v>0.31959095115707636</v>
          </cell>
          <cell r="M1666">
            <v>0.16670438943243424</v>
          </cell>
        </row>
        <row r="1667">
          <cell r="C1667" t="str">
            <v>Year 4</v>
          </cell>
          <cell r="E1667">
            <v>11024486000</v>
          </cell>
          <cell r="F1667">
            <v>7033633000</v>
          </cell>
          <cell r="H1667">
            <v>0</v>
          </cell>
          <cell r="I1667">
            <v>1124524000</v>
          </cell>
          <cell r="L1667">
            <v>0.36199900838914389</v>
          </cell>
          <cell r="M1667">
            <v>0.1814607955418511</v>
          </cell>
        </row>
        <row r="1668">
          <cell r="C1668" t="str">
            <v>Year 1</v>
          </cell>
          <cell r="E1668">
            <v>7232397000</v>
          </cell>
          <cell r="F1668">
            <v>5165169000</v>
          </cell>
          <cell r="H1668">
            <v>0</v>
          </cell>
          <cell r="I1668">
            <v>1173955000</v>
          </cell>
          <cell r="L1668">
            <v>0.28582888909444548</v>
          </cell>
          <cell r="M1668">
            <v>0.12350995112685324</v>
          </cell>
        </row>
        <row r="1669">
          <cell r="C1669" t="str">
            <v>Year 2</v>
          </cell>
          <cell r="E1669">
            <v>7541234000</v>
          </cell>
          <cell r="F1669">
            <v>5106489000</v>
          </cell>
          <cell r="H1669">
            <v>0</v>
          </cell>
          <cell r="I1669">
            <v>1213178000</v>
          </cell>
          <cell r="L1669">
            <v>0.32285763841832782</v>
          </cell>
          <cell r="M1669">
            <v>0.16198502791452965</v>
          </cell>
        </row>
        <row r="1670">
          <cell r="C1670" t="str">
            <v>Year 3</v>
          </cell>
          <cell r="E1670">
            <v>6602267000</v>
          </cell>
          <cell r="F1670">
            <v>4239474000</v>
          </cell>
          <cell r="H1670">
            <v>0</v>
          </cell>
          <cell r="I1670">
            <v>1341315000</v>
          </cell>
          <cell r="L1670">
            <v>0.35787601440535499</v>
          </cell>
          <cell r="M1670">
            <v>0.15471625125127475</v>
          </cell>
        </row>
        <row r="1671">
          <cell r="C1671" t="str">
            <v>Year 4</v>
          </cell>
          <cell r="E1671">
            <v>9308926000</v>
          </cell>
          <cell r="F1671">
            <v>6199645000</v>
          </cell>
          <cell r="H1671">
            <v>0</v>
          </cell>
          <cell r="I1671">
            <v>1966939000</v>
          </cell>
          <cell r="L1671">
            <v>0.33401071186944664</v>
          </cell>
          <cell r="M1671">
            <v>0.12271469340286946</v>
          </cell>
        </row>
        <row r="1672">
          <cell r="C1672" t="str">
            <v>Year 1</v>
          </cell>
          <cell r="E1672">
            <v>2168652000</v>
          </cell>
          <cell r="F1672">
            <v>737206000</v>
          </cell>
          <cell r="H1672">
            <v>475522000</v>
          </cell>
          <cell r="I1672">
            <v>9508000</v>
          </cell>
          <cell r="L1672">
            <v>0.66006256421039433</v>
          </cell>
          <cell r="M1672">
            <v>0.26778478059181465</v>
          </cell>
        </row>
        <row r="1673">
          <cell r="C1673" t="str">
            <v>Year 2</v>
          </cell>
          <cell r="E1673">
            <v>2382531000</v>
          </cell>
          <cell r="F1673">
            <v>743253000</v>
          </cell>
          <cell r="H1673">
            <v>492447000</v>
          </cell>
          <cell r="I1673">
            <v>9887000</v>
          </cell>
          <cell r="L1673">
            <v>0.68804057533773955</v>
          </cell>
          <cell r="M1673">
            <v>0.3182905070280303</v>
          </cell>
        </row>
        <row r="1674">
          <cell r="C1674" t="str">
            <v>Year 3</v>
          </cell>
          <cell r="E1674">
            <v>2377344000</v>
          </cell>
          <cell r="F1674">
            <v>708823000</v>
          </cell>
          <cell r="H1674">
            <v>525745000</v>
          </cell>
          <cell r="I1674">
            <v>9537000</v>
          </cell>
          <cell r="L1674">
            <v>0.70184247630969687</v>
          </cell>
          <cell r="M1674">
            <v>0.32791594317019329</v>
          </cell>
        </row>
        <row r="1675">
          <cell r="C1675" t="str">
            <v>Year 4</v>
          </cell>
          <cell r="E1675">
            <v>2213881000</v>
          </cell>
          <cell r="F1675">
            <v>671907000</v>
          </cell>
          <cell r="H1675">
            <v>533891000</v>
          </cell>
          <cell r="I1675">
            <v>6550000</v>
          </cell>
          <cell r="L1675">
            <v>0.69650265755024776</v>
          </cell>
          <cell r="M1675">
            <v>0.30258220744475428</v>
          </cell>
        </row>
        <row r="1676">
          <cell r="C1676" t="str">
            <v>Year 1</v>
          </cell>
          <cell r="E1676">
            <v>451509000000</v>
          </cell>
          <cell r="F1676">
            <v>302056000000</v>
          </cell>
          <cell r="H1676">
            <v>0</v>
          </cell>
          <cell r="I1676">
            <v>15888000000</v>
          </cell>
          <cell r="L1676">
            <v>0.33100779829416471</v>
          </cell>
          <cell r="M1676">
            <v>0.11455142643889712</v>
          </cell>
        </row>
        <row r="1677">
          <cell r="C1677" t="str">
            <v>Year 2</v>
          </cell>
          <cell r="E1677">
            <v>420836000000</v>
          </cell>
          <cell r="F1677">
            <v>284681000000</v>
          </cell>
          <cell r="H1677">
            <v>0</v>
          </cell>
          <cell r="I1677">
            <v>17182000000</v>
          </cell>
          <cell r="L1677">
            <v>0.32353458354323295</v>
          </cell>
          <cell r="M1677">
            <v>0.10045956144436312</v>
          </cell>
        </row>
        <row r="1678">
          <cell r="C1678" t="str">
            <v>Year 3</v>
          </cell>
          <cell r="E1678">
            <v>394105000000</v>
          </cell>
          <cell r="F1678">
            <v>266831000000</v>
          </cell>
          <cell r="H1678">
            <v>0</v>
          </cell>
          <cell r="I1678">
            <v>17297000000</v>
          </cell>
          <cell r="L1678">
            <v>0.3229443929917154</v>
          </cell>
          <cell r="M1678">
            <v>9.0714403521904061E-2</v>
          </cell>
        </row>
        <row r="1679">
          <cell r="C1679" t="str">
            <v>Year 4</v>
          </cell>
          <cell r="E1679">
            <v>259488000000</v>
          </cell>
          <cell r="F1679">
            <v>165590000000</v>
          </cell>
          <cell r="H1679">
            <v>0</v>
          </cell>
          <cell r="I1679">
            <v>18048000000</v>
          </cell>
          <cell r="L1679">
            <v>0.36185873720557404</v>
          </cell>
          <cell r="M1679">
            <v>5.551701812800592E-2</v>
          </cell>
        </row>
        <row r="1680">
          <cell r="C1680" t="str">
            <v>Year 1</v>
          </cell>
          <cell r="E1680">
            <v>2928429000</v>
          </cell>
          <cell r="F1680">
            <v>1372042000</v>
          </cell>
          <cell r="H1680">
            <v>0</v>
          </cell>
          <cell r="I1680">
            <v>0</v>
          </cell>
          <cell r="L1680">
            <v>0.53147506734839745</v>
          </cell>
          <cell r="M1680">
            <v>0.13920637993955121</v>
          </cell>
        </row>
        <row r="1681">
          <cell r="C1681" t="str">
            <v>Year 2</v>
          </cell>
          <cell r="E1681">
            <v>2950800000</v>
          </cell>
          <cell r="F1681">
            <v>1373400000</v>
          </cell>
          <cell r="H1681">
            <v>0</v>
          </cell>
          <cell r="I1681">
            <v>0</v>
          </cell>
          <cell r="L1681">
            <v>0.53456689711264738</v>
          </cell>
          <cell r="M1681">
            <v>0.14660431069540464</v>
          </cell>
        </row>
        <row r="1682">
          <cell r="C1682" t="str">
            <v>Year 3</v>
          </cell>
          <cell r="E1682">
            <v>2922600000</v>
          </cell>
          <cell r="F1682">
            <v>1322800000</v>
          </cell>
          <cell r="H1682">
            <v>0</v>
          </cell>
          <cell r="I1682">
            <v>0</v>
          </cell>
          <cell r="L1682">
            <v>0.54738931088756582</v>
          </cell>
          <cell r="M1682">
            <v>0.15626496954766303</v>
          </cell>
        </row>
        <row r="1683">
          <cell r="C1683" t="str">
            <v>Year 4</v>
          </cell>
          <cell r="E1683">
            <v>2674300000</v>
          </cell>
          <cell r="F1683">
            <v>1157100000</v>
          </cell>
          <cell r="H1683">
            <v>0</v>
          </cell>
          <cell r="I1683">
            <v>0</v>
          </cell>
          <cell r="L1683">
            <v>0.56732602924129671</v>
          </cell>
          <cell r="M1683">
            <v>0.16449164267284896</v>
          </cell>
        </row>
        <row r="1684">
          <cell r="C1684" t="str">
            <v>Year 1</v>
          </cell>
          <cell r="E1684">
            <v>20421000000</v>
          </cell>
          <cell r="F1684">
            <v>13634000000</v>
          </cell>
          <cell r="H1684">
            <v>655000000</v>
          </cell>
          <cell r="I1684">
            <v>301000000</v>
          </cell>
          <cell r="L1684">
            <v>0.33235394936584883</v>
          </cell>
          <cell r="M1684">
            <v>7.0172861270261011E-2</v>
          </cell>
        </row>
        <row r="1685">
          <cell r="C1685" t="str">
            <v>Year 2</v>
          </cell>
          <cell r="E1685">
            <v>20006000000</v>
          </cell>
          <cell r="F1685">
            <v>13521000000</v>
          </cell>
          <cell r="H1685">
            <v>603000000</v>
          </cell>
          <cell r="I1685">
            <v>305000000</v>
          </cell>
          <cell r="L1685">
            <v>0.32415275417374789</v>
          </cell>
          <cell r="M1685">
            <v>6.7879636109167252E-2</v>
          </cell>
        </row>
        <row r="1686">
          <cell r="C1686" t="str">
            <v>Year 3</v>
          </cell>
          <cell r="E1686">
            <v>19540000000</v>
          </cell>
          <cell r="F1686">
            <v>13294000000</v>
          </cell>
          <cell r="H1686">
            <v>577000000</v>
          </cell>
          <cell r="I1686">
            <v>315000000</v>
          </cell>
          <cell r="L1686">
            <v>0.31965199590583415</v>
          </cell>
          <cell r="M1686">
            <v>6.8270214943705221E-2</v>
          </cell>
        </row>
        <row r="1687">
          <cell r="C1687" t="str">
            <v>Year 4</v>
          </cell>
          <cell r="E1687">
            <v>18045000000</v>
          </cell>
          <cell r="F1687">
            <v>12782000000</v>
          </cell>
          <cell r="H1687">
            <v>563000000</v>
          </cell>
          <cell r="I1687">
            <v>310000000</v>
          </cell>
          <cell r="L1687">
            <v>0.29165973954003876</v>
          </cell>
          <cell r="M1687">
            <v>3.3139373787752842E-2</v>
          </cell>
        </row>
        <row r="1688">
          <cell r="C1688" t="str">
            <v>Year 1</v>
          </cell>
          <cell r="E1688">
            <v>3791000000</v>
          </cell>
          <cell r="F1688">
            <v>2289000000</v>
          </cell>
          <cell r="H1688">
            <v>106000000</v>
          </cell>
          <cell r="I1688">
            <v>0</v>
          </cell>
          <cell r="L1688">
            <v>0.39620152993933</v>
          </cell>
          <cell r="M1688">
            <v>0.12134001582695858</v>
          </cell>
        </row>
        <row r="1689">
          <cell r="C1689" t="str">
            <v>Year 2</v>
          </cell>
          <cell r="E1689">
            <v>3837000000</v>
          </cell>
          <cell r="F1689">
            <v>2338000000</v>
          </cell>
          <cell r="H1689">
            <v>104000000</v>
          </cell>
          <cell r="I1689">
            <v>0</v>
          </cell>
          <cell r="L1689">
            <v>0.39066979410998171</v>
          </cell>
          <cell r="M1689">
            <v>0.1055512118842846</v>
          </cell>
        </row>
        <row r="1690">
          <cell r="C1690" t="str">
            <v>Year 3</v>
          </cell>
          <cell r="E1690">
            <v>3916000000</v>
          </cell>
          <cell r="F1690">
            <v>2403000000</v>
          </cell>
          <cell r="H1690">
            <v>104000000</v>
          </cell>
          <cell r="I1690">
            <v>0</v>
          </cell>
          <cell r="L1690">
            <v>0.38636363636363635</v>
          </cell>
          <cell r="M1690">
            <v>0.12487231869254341</v>
          </cell>
        </row>
        <row r="1691">
          <cell r="C1691" t="str">
            <v>Year 4</v>
          </cell>
          <cell r="E1691">
            <v>3653000000</v>
          </cell>
          <cell r="F1691">
            <v>2249000000</v>
          </cell>
          <cell r="H1691">
            <v>95000000</v>
          </cell>
          <cell r="I1691">
            <v>0</v>
          </cell>
          <cell r="L1691">
            <v>0.38434163701067614</v>
          </cell>
          <cell r="M1691">
            <v>0.12455516014234876</v>
          </cell>
        </row>
        <row r="1692">
          <cell r="C1692" t="str">
            <v>Year 1</v>
          </cell>
          <cell r="E1692">
            <v>4986566000</v>
          </cell>
          <cell r="F1692">
            <v>1620566000</v>
          </cell>
          <cell r="H1692">
            <v>885824000</v>
          </cell>
          <cell r="I1692">
            <v>35819000</v>
          </cell>
          <cell r="L1692">
            <v>0.67501362661198105</v>
          </cell>
          <cell r="M1692">
            <v>0.16094001362861737</v>
          </cell>
        </row>
        <row r="1693">
          <cell r="C1693" t="str">
            <v>Year 2</v>
          </cell>
          <cell r="E1693">
            <v>4680380000</v>
          </cell>
          <cell r="F1693">
            <v>1349380000</v>
          </cell>
          <cell r="H1693">
            <v>957587000</v>
          </cell>
          <cell r="I1693">
            <v>44841000</v>
          </cell>
          <cell r="L1693">
            <v>0.71169434960409195</v>
          </cell>
          <cell r="M1693">
            <v>0.12334404471431806</v>
          </cell>
        </row>
        <row r="1694">
          <cell r="C1694" t="str">
            <v>Year 3</v>
          </cell>
          <cell r="E1694">
            <v>4618133000</v>
          </cell>
          <cell r="F1694">
            <v>1387375000</v>
          </cell>
          <cell r="H1694">
            <v>1156386000</v>
          </cell>
          <cell r="I1694">
            <v>66750000</v>
          </cell>
          <cell r="L1694">
            <v>0.69958097785403761</v>
          </cell>
          <cell r="M1694">
            <v>5.1300384809185876E-2</v>
          </cell>
        </row>
        <row r="1695">
          <cell r="C1695" t="str">
            <v>Year 4</v>
          </cell>
          <cell r="E1695">
            <v>4968301000</v>
          </cell>
          <cell r="F1695">
            <v>2077748000</v>
          </cell>
          <cell r="H1695">
            <v>1177923000</v>
          </cell>
          <cell r="I1695">
            <v>79042000</v>
          </cell>
          <cell r="L1695">
            <v>0.58179908986995754</v>
          </cell>
          <cell r="M1695">
            <v>-2.7158982517363581E-2</v>
          </cell>
        </row>
        <row r="1696">
          <cell r="C1696" t="str">
            <v>Year 1</v>
          </cell>
          <cell r="E1696">
            <v>13633000000</v>
          </cell>
          <cell r="F1696">
            <v>9852000000</v>
          </cell>
          <cell r="H1696">
            <v>0</v>
          </cell>
          <cell r="I1696">
            <v>0</v>
          </cell>
          <cell r="L1696">
            <v>0.2773417442969266</v>
          </cell>
          <cell r="M1696">
            <v>0.17098217560331549</v>
          </cell>
        </row>
        <row r="1697">
          <cell r="C1697" t="str">
            <v>Year 2</v>
          </cell>
          <cell r="E1697">
            <v>13084000000</v>
          </cell>
          <cell r="F1697">
            <v>9501000000</v>
          </cell>
          <cell r="H1697">
            <v>0</v>
          </cell>
          <cell r="I1697">
            <v>0</v>
          </cell>
          <cell r="L1697">
            <v>0.27384591867930297</v>
          </cell>
          <cell r="M1697">
            <v>0.16271782329562826</v>
          </cell>
        </row>
        <row r="1698">
          <cell r="C1698" t="str">
            <v>Year 3</v>
          </cell>
          <cell r="E1698">
            <v>13279000000</v>
          </cell>
          <cell r="F1698">
            <v>9682000000</v>
          </cell>
          <cell r="H1698">
            <v>0</v>
          </cell>
          <cell r="I1698">
            <v>0</v>
          </cell>
          <cell r="L1698">
            <v>0.27087883123729195</v>
          </cell>
          <cell r="M1698">
            <v>0.15754198358310115</v>
          </cell>
        </row>
        <row r="1699">
          <cell r="C1699" t="str">
            <v>Year 4</v>
          </cell>
          <cell r="E1699">
            <v>13105000000</v>
          </cell>
          <cell r="F1699">
            <v>9359000000</v>
          </cell>
          <cell r="H1699">
            <v>0</v>
          </cell>
          <cell r="I1699">
            <v>0</v>
          </cell>
          <cell r="L1699">
            <v>0.28584509729111029</v>
          </cell>
          <cell r="M1699">
            <v>0.15261350629530712</v>
          </cell>
        </row>
        <row r="1700">
          <cell r="C1700" t="str">
            <v>Year 1</v>
          </cell>
          <cell r="E1700">
            <v>4471700000</v>
          </cell>
          <cell r="F1700">
            <v>1125200000</v>
          </cell>
          <cell r="H1700">
            <v>225600000</v>
          </cell>
          <cell r="I1700">
            <v>0</v>
          </cell>
          <cell r="L1700">
            <v>0.74837310195227769</v>
          </cell>
          <cell r="M1700">
            <v>0.29044882259543353</v>
          </cell>
        </row>
        <row r="1701">
          <cell r="C1701" t="str">
            <v>Year 2</v>
          </cell>
          <cell r="E1701">
            <v>4623400000</v>
          </cell>
          <cell r="F1701">
            <v>1266700000</v>
          </cell>
          <cell r="H1701">
            <v>203000000</v>
          </cell>
          <cell r="I1701">
            <v>78500000</v>
          </cell>
          <cell r="L1701">
            <v>0.72602413808020072</v>
          </cell>
          <cell r="M1701">
            <v>0.27661461262274517</v>
          </cell>
        </row>
        <row r="1702">
          <cell r="C1702" t="str">
            <v>Year 3</v>
          </cell>
          <cell r="E1702">
            <v>4673300000</v>
          </cell>
          <cell r="F1702">
            <v>1242800000</v>
          </cell>
          <cell r="H1702">
            <v>187400000</v>
          </cell>
          <cell r="I1702">
            <v>92500000</v>
          </cell>
          <cell r="L1702">
            <v>0.73406372370701645</v>
          </cell>
          <cell r="M1702">
            <v>0.29495217512250443</v>
          </cell>
        </row>
        <row r="1703">
          <cell r="C1703" t="str">
            <v>Year 4</v>
          </cell>
          <cell r="E1703">
            <v>5997800000</v>
          </cell>
          <cell r="F1703">
            <v>1800600000</v>
          </cell>
          <cell r="H1703">
            <v>268800000</v>
          </cell>
          <cell r="I1703">
            <v>337400000</v>
          </cell>
          <cell r="L1703">
            <v>0.69978992297175635</v>
          </cell>
          <cell r="M1703">
            <v>0.21659608523125146</v>
          </cell>
        </row>
        <row r="1704">
          <cell r="C1704" t="str">
            <v>Year 1</v>
          </cell>
          <cell r="E1704">
            <v>2458592000</v>
          </cell>
          <cell r="F1704">
            <v>80146000</v>
          </cell>
          <cell r="H1704">
            <v>0</v>
          </cell>
          <cell r="I1704">
            <v>31237000</v>
          </cell>
          <cell r="L1704">
            <v>0.96740166729575305</v>
          </cell>
          <cell r="M1704">
            <v>0.31245607241868517</v>
          </cell>
        </row>
        <row r="1705">
          <cell r="C1705" t="str">
            <v>Year 2</v>
          </cell>
          <cell r="E1705">
            <v>2278812000</v>
          </cell>
          <cell r="F1705">
            <v>58913000</v>
          </cell>
          <cell r="H1705">
            <v>0</v>
          </cell>
          <cell r="I1705">
            <v>-72761000</v>
          </cell>
          <cell r="L1705">
            <v>0.97414749439620296</v>
          </cell>
          <cell r="M1705">
            <v>0.26004602398091636</v>
          </cell>
        </row>
        <row r="1706">
          <cell r="C1706" t="str">
            <v>Year 3</v>
          </cell>
          <cell r="E1706">
            <v>2361631000</v>
          </cell>
          <cell r="F1706">
            <v>49736000</v>
          </cell>
          <cell r="H1706">
            <v>0</v>
          </cell>
          <cell r="I1706">
            <v>-87159000</v>
          </cell>
          <cell r="L1706">
            <v>0.97893997834547397</v>
          </cell>
          <cell r="M1706">
            <v>0.31532656879927473</v>
          </cell>
        </row>
        <row r="1707">
          <cell r="C1707" t="str">
            <v>Year 4</v>
          </cell>
          <cell r="E1707">
            <v>2210591000</v>
          </cell>
          <cell r="F1707">
            <v>49344000</v>
          </cell>
          <cell r="H1707">
            <v>0</v>
          </cell>
          <cell r="I1707">
            <v>49282000</v>
          </cell>
          <cell r="L1707">
            <v>0.97767836745919978</v>
          </cell>
          <cell r="M1707">
            <v>0.23555963088603907</v>
          </cell>
        </row>
        <row r="1708">
          <cell r="C1708" t="str">
            <v>Year 1</v>
          </cell>
          <cell r="E1708">
            <v>4561000000</v>
          </cell>
          <cell r="F1708">
            <v>1669000000</v>
          </cell>
          <cell r="H1708">
            <v>399000000</v>
          </cell>
          <cell r="I1708">
            <v>60000000</v>
          </cell>
          <cell r="L1708">
            <v>0.63407147555360666</v>
          </cell>
          <cell r="M1708">
            <v>0.17978513483885114</v>
          </cell>
        </row>
        <row r="1709">
          <cell r="C1709" t="str">
            <v>Year 2</v>
          </cell>
          <cell r="E1709">
            <v>4785000000</v>
          </cell>
          <cell r="F1709">
            <v>1717000000</v>
          </cell>
          <cell r="H1709">
            <v>396000000</v>
          </cell>
          <cell r="I1709">
            <v>60000000</v>
          </cell>
          <cell r="L1709">
            <v>0.64117032392894457</v>
          </cell>
          <cell r="M1709">
            <v>0.2025078369905956</v>
          </cell>
        </row>
        <row r="1710">
          <cell r="C1710" t="str">
            <v>Year 3</v>
          </cell>
          <cell r="E1710">
            <v>4765000000</v>
          </cell>
          <cell r="F1710">
            <v>1738000000</v>
          </cell>
          <cell r="H1710">
            <v>364000000</v>
          </cell>
          <cell r="I1710">
            <v>61000000</v>
          </cell>
          <cell r="L1710">
            <v>0.63525708289611749</v>
          </cell>
          <cell r="M1710">
            <v>0.22455403987408185</v>
          </cell>
        </row>
        <row r="1711">
          <cell r="C1711" t="str">
            <v>Year 4</v>
          </cell>
          <cell r="E1711">
            <v>4888000000</v>
          </cell>
          <cell r="F1711">
            <v>1666000000</v>
          </cell>
          <cell r="H1711">
            <v>376000000</v>
          </cell>
          <cell r="I1711">
            <v>85000000</v>
          </cell>
          <cell r="L1711">
            <v>0.6591653027823241</v>
          </cell>
          <cell r="M1711">
            <v>0.28580196399345337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Requena Alcaraz" refreshedDate="45669.489436226853" createdVersion="8" refreshedVersion="8" minRefreshableVersion="3" recordCount="1711" xr:uid="{71C48858-F62B-419D-BBE8-0039DB85E391}">
  <cacheSource type="worksheet">
    <worksheetSource ref="B1:L1048576" sheet="Dataset (NYSE S&amp;P 500)"/>
  </cacheSource>
  <cacheFields count="11">
    <cacheField name="Ticker_Symbol" numFmtId="0">
      <sharedItems containsBlank="1" count="431">
        <s v="COTY"/>
        <s v="EXR"/>
        <s v="MAA"/>
        <s v="O"/>
        <s v="ESS"/>
        <s v="FRT"/>
        <s v="UDR"/>
        <s v="TRIP"/>
        <s v="KIM"/>
        <s v="MAC"/>
        <s v="VRSN"/>
        <s v="AIV"/>
        <s v="QRVO"/>
        <s v="COG"/>
        <s v="DLR"/>
        <s v="LLTC"/>
        <s v="KEY"/>
        <s v="SLG"/>
        <s v="IDXX"/>
        <s v="RHT"/>
        <s v="PBCT"/>
        <s v="ETFC"/>
        <s v="RRC"/>
        <s v="AKAM"/>
        <s v="FLIR"/>
        <s v="VRSK"/>
        <s v="ILMN"/>
        <s v="FFIV"/>
        <s v="VRTX"/>
        <s v="ALXN"/>
        <s v="NFX"/>
        <s v="MCHP"/>
        <s v="COO"/>
        <s v="XEC"/>
        <s v="DNB"/>
        <s v="EQR"/>
        <s v="HCN"/>
        <s v="SWKS"/>
        <s v="TSS"/>
        <s v="CXO"/>
        <s v="UA"/>
        <s v="UAA"/>
        <s v="WAT"/>
        <s v="BXP"/>
        <s v="EQT"/>
        <s v="EQIX"/>
        <s v="EW"/>
        <s v="SRCL"/>
        <s v="TDG"/>
        <s v="HCP"/>
        <s v="MLM"/>
        <s v="MNST"/>
        <s v="ALLE"/>
        <s v="EFX"/>
        <s v="AYI"/>
        <s v="PG"/>
        <s v="REGN"/>
        <s v="PKI"/>
        <s v="XLNX"/>
        <s v="KORS"/>
        <s v="ULTA"/>
        <s v="ISRG"/>
        <s v="VNO"/>
        <s v="SNI"/>
        <s v="ADSK"/>
        <s v="KSU"/>
        <s v="GPN"/>
        <s v="MTD"/>
        <s v="GGP"/>
        <s v="CCI"/>
        <s v="USB"/>
        <s v="ZION"/>
        <s v="HOLX"/>
        <s v="VTR"/>
        <s v="ALB"/>
        <s v="VMC"/>
        <s v="ADI"/>
        <s v="TDC"/>
        <s v="CMA"/>
        <s v="GRMN"/>
        <s v="SWN"/>
        <s v="MCO"/>
        <s v="URBN"/>
        <s v="STZ"/>
        <s v="HRB"/>
        <s v="IFF"/>
        <s v="KLAC"/>
        <s v="AWK"/>
        <s v="AMT"/>
        <s v="CERN"/>
        <s v="CTXS"/>
        <s v="CHD"/>
        <s v="XRAY"/>
        <s v="VAR"/>
        <s v="ROP"/>
        <s v="IRM"/>
        <s v="NDAQ"/>
        <s v="HBAN"/>
        <s v="BCR"/>
        <s v="CRM"/>
        <s v="LNT"/>
        <s v="FBHS"/>
        <s v="CMG"/>
        <s v="SNA"/>
        <s v="PNW"/>
        <s v="FAST"/>
        <s v="AME"/>
        <s v="FSLR"/>
        <s v="HP"/>
        <s v="FMC"/>
        <s v="LEG"/>
        <s v="TMK"/>
        <s v="LRCX"/>
        <s v="PDCO"/>
        <s v="ADS"/>
        <s v="XYL"/>
        <s v="TIF"/>
        <s v="EA"/>
        <s v="PBI"/>
        <s v="MJN"/>
        <s v="INTU"/>
        <s v="SIG"/>
        <s v="IVZ"/>
        <s v="ADBE"/>
        <s v="CSRA"/>
        <s v="HAS"/>
        <s v="CINF"/>
        <s v="LKQ"/>
        <s v="MKC"/>
        <s v="SCG"/>
        <s v="TAP"/>
        <s v="RHI"/>
        <s v="CTAS"/>
        <s v="WEC"/>
        <s v="SPG"/>
        <s v="NVDA"/>
        <s v="APH"/>
        <s v="HAR"/>
        <s v="PNR"/>
        <s v="JNPR"/>
        <s v="NFLX"/>
        <s v="FISV"/>
        <s v="ZBH"/>
        <s v="COL"/>
        <s v="WYN"/>
        <s v="ZTS"/>
        <s v="MUR"/>
        <s v="MTB"/>
        <s v="HBI"/>
        <s v="ALK"/>
        <s v="TSCO"/>
        <s v="EXPE"/>
        <s v="ATVI"/>
        <s v="FLS"/>
        <s v="YHOO"/>
        <s v="FTR"/>
        <s v="NBL"/>
        <s v="JBHT"/>
        <s v="HST"/>
        <s v="SE"/>
        <s v="HRS"/>
        <s v="WYNN"/>
        <s v="PCLN"/>
        <s v="TGNA"/>
        <s v="NWL"/>
        <s v="CFG"/>
        <s v="CLX"/>
        <s v="DISCA"/>
        <s v="DISCK"/>
        <s v="HOG"/>
        <s v="WU"/>
        <s v="LH"/>
        <s v="PHM"/>
        <s v="NLSN"/>
        <s v="AEE"/>
        <s v="MHK"/>
        <s v="FIS"/>
        <s v="AVY"/>
        <s v="SJM"/>
        <s v="PWR"/>
        <s v="DRI"/>
        <s v="LEN"/>
        <s v="WY"/>
        <s v="EXPD"/>
        <s v="DPS"/>
        <s v="PVH"/>
        <s v="CF"/>
        <s v="FL"/>
        <s v="ORLY"/>
        <s v="AAP"/>
        <s v="DHI"/>
        <s v="ES"/>
        <s v="NTAP"/>
        <s v="ROK"/>
        <s v="LVLT"/>
        <s v="R"/>
        <s v="MAT"/>
        <s v="CELG"/>
        <s v="CBG"/>
        <s v="CMS"/>
        <s v="HSY"/>
        <s v="MAS"/>
        <s v="AVGO"/>
        <s v="SYMC"/>
        <s v="BIIB"/>
        <s v="RL"/>
        <s v="IPG"/>
        <s v="DOV"/>
        <s v="XL"/>
        <s v="BSX"/>
        <s v="CTSH"/>
        <s v="DGX"/>
        <s v="DLTR"/>
        <s v="BWA"/>
        <s v="CNP"/>
        <s v="WMB"/>
        <s v="AMAT"/>
        <s v="RCL"/>
        <s v="SEE"/>
        <s v="MYL"/>
        <s v="LUK"/>
        <s v="GLW"/>
        <s v="FB"/>
        <s v="CPB"/>
        <s v="BDX"/>
        <s v="EMN"/>
        <s v="CNC"/>
        <s v="CHTR"/>
        <s v="DVA"/>
        <s v="EBAY"/>
        <s v="MA"/>
        <s v="RSG"/>
        <s v="BLL"/>
        <s v="HRL"/>
        <s v="HSIC"/>
        <s v="GWW"/>
        <s v="DFS"/>
        <s v="SYK"/>
        <s v="AIZ"/>
        <s v="MU"/>
        <s v="AZO"/>
        <s v="PFG"/>
        <s v="SHW"/>
        <s v="SRE"/>
        <s v="GILD"/>
        <s v="ROST"/>
        <s v="PEG"/>
        <s v="WRK"/>
        <s v="NEM"/>
        <s v="MOS"/>
        <s v="XEL"/>
        <s v="APD"/>
        <s v="EL"/>
        <s v="OKE"/>
        <s v="AMP"/>
        <s v="ETR"/>
        <s v="DVN"/>
        <s v="LB"/>
        <s v="UNM"/>
        <s v="BBT"/>
        <s v="SYF"/>
        <s v="VFC"/>
        <s v="SWK"/>
        <s v="BBBY"/>
        <s v="KMX"/>
        <s v="PX"/>
        <s v="STI"/>
        <s v="NSC"/>
        <s v="CHRW"/>
        <s v="TEL"/>
        <s v="EOG"/>
        <s v="V"/>
        <s v="MAR"/>
        <s v="JEC"/>
        <s v="ECL"/>
        <s v="EIX"/>
        <s v="MMC"/>
        <s v="MRO"/>
        <s v="CSX"/>
        <s v="PPL"/>
        <s v="JWN"/>
        <s v="TXT"/>
        <s v="HES"/>
        <s v="CHK"/>
        <s v="ED"/>
        <s v="TMO"/>
        <s v="TXN"/>
        <s v="D"/>
        <s v="WFM"/>
        <s v="GPC"/>
        <s v="PH"/>
        <s v="LLL"/>
        <s v="CAG"/>
        <s v="YUM"/>
        <s v="VIAB"/>
        <s v="BAX"/>
        <s v="WM"/>
        <s v="KMI"/>
        <s v="ITW"/>
        <s v="K"/>
        <s v="NEE"/>
        <s v="PPG"/>
        <s v="STX"/>
        <s v="APC"/>
        <s v="MON"/>
        <s v="SBUX"/>
        <s v="AEP"/>
        <s v="DLPH"/>
        <s v="FE"/>
        <s v="OMC"/>
        <s v="WDC"/>
        <s v="CCL"/>
        <s v="PCG"/>
        <s v="GPS"/>
        <s v="DG"/>
        <s v="ETN"/>
        <s v="APA"/>
        <s v="SO"/>
        <s v="PCAR"/>
        <s v="PNC"/>
        <s v="PGR"/>
        <s v="CL"/>
        <s v="NOV"/>
        <s v="CMI"/>
        <s v="AN"/>
        <s v="BMY"/>
        <s v="LUV"/>
        <s v="GIS"/>
        <s v="DUK"/>
        <s v="CB"/>
        <s v="FCX"/>
        <s v="DHR"/>
        <s v="CTL"/>
        <s v="ABBV"/>
        <s v="AMGN"/>
        <s v="WHR"/>
        <s v="ABT"/>
        <s v="KSS"/>
        <s v="NUE"/>
        <s v="GT"/>
        <s v="KMB"/>
        <s v="OXY"/>
        <s v="XRX"/>
        <s v="IP"/>
        <s v="UNP"/>
        <s v="HIG"/>
        <s v="BHI"/>
        <s v="LLY"/>
        <s v="ARNC"/>
        <s v="COF"/>
        <s v="SPLS"/>
        <s v="MO"/>
        <s v="EMR"/>
        <s v="AAL"/>
        <s v="QCOM"/>
        <s v="EXC"/>
        <s v="NKE"/>
        <s v="AFL"/>
        <s v="TJX"/>
        <s v="TRV"/>
        <s v="FLR"/>
        <s v="MCD"/>
        <s v="M"/>
        <s v="DD"/>
        <s v="CI"/>
        <s v="HAL"/>
        <s v="TSO"/>
        <s v="MMM"/>
        <s v="GD"/>
        <s v="HCA"/>
        <s v="ALL"/>
        <s v="AXP"/>
        <s v="TSN"/>
        <s v="MDLZ"/>
        <s v="UAL"/>
        <s v="DAL"/>
        <s v="DE"/>
        <s v="HON"/>
        <s v="HUM"/>
        <s v="FDX"/>
        <s v="SYY"/>
        <s v="DIS"/>
        <s v="LYB"/>
        <s v="LMT"/>
        <s v="BBY"/>
        <s v="MRK"/>
        <s v="KO"/>
        <s v="CSCO"/>
        <s v="LOW"/>
        <s v="INTC"/>
        <s v="UPS"/>
        <s v="PFE"/>
        <s v="HPE"/>
        <s v="CAT"/>
        <s v="UTX"/>
        <s v="ANTM"/>
        <s v="PEP"/>
        <s v="MET"/>
        <s v="AIG"/>
        <s v="TGT"/>
        <s v="AMZN"/>
        <s v="HD"/>
        <s v="MSFT"/>
        <s v="PM"/>
        <s v="MPC"/>
        <s v="PRU"/>
        <s v="BA"/>
        <s v="ABC"/>
        <s v="ADM"/>
        <s v="WFC"/>
        <s v="JPM"/>
        <s v="KR"/>
        <s v="BAC"/>
        <s v="CAH"/>
        <s v="IBM"/>
        <s v="COST"/>
        <s v="HPQ"/>
        <s v="VZ"/>
        <s v="MCK"/>
        <s v="UNH"/>
        <s v="CVS"/>
        <s v="T"/>
        <s v="VLO"/>
        <s v="F"/>
        <s v="GM"/>
        <s v="AAPL"/>
        <s v="PSX"/>
        <s v="CVX"/>
        <s v="XOM"/>
        <s v="WMT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_Ending" numFmtId="0">
      <sharedItems containsBlank="1"/>
    </cacheField>
    <cacheField name=" Total _Revenue " numFmtId="164">
      <sharedItems containsString="0" containsBlank="1" containsNumber="1" containsInteger="1" minValue="1514000" maxValue="485651000000"/>
    </cacheField>
    <cacheField name="COGS " numFmtId="165">
      <sharedItems containsBlank="1" containsMixedTypes="1" containsNumber="1" containsInteger="1" minValue="142000" maxValue="365086000000" count="1651">
        <n v="258000"/>
        <n v="114028000"/>
        <n v="117275000"/>
        <n v="21306000"/>
        <n v="172167000"/>
        <n v="190454000"/>
        <n v="245316000"/>
        <n v="12000000"/>
        <n v="206974000"/>
        <n v="337533000"/>
        <n v="167600000"/>
        <n v="386355000"/>
        <n v="743304000"/>
        <n v="290054000"/>
        <n v="461898000"/>
        <n v="322516000"/>
        <n v="1073447000"/>
        <n v="470243000"/>
        <n v="594190000"/>
        <n v="200600000"/>
        <n v="90800000"/>
        <s v=" -   "/>
        <n v="328784000"/>
        <n v="529900000"/>
        <n v="670174000"/>
        <n v="516708000"/>
        <n v="509291000"/>
        <n v="253047000"/>
        <n v="279885000"/>
        <n v="177556000"/>
        <n v="413000000"/>
        <n v="743164000"/>
        <n v="560917000"/>
        <n v="337903000"/>
        <n v="625507000"/>
        <n v="567989000"/>
        <n v="1025400000"/>
        <n v="1189341000"/>
        <n v="343743000"/>
        <n v="955624000"/>
        <n v="737614000"/>
        <n v="667208000"/>
        <n v="354561000"/>
        <n v="944617000"/>
        <n v="491000000"/>
        <n v="1055844000"/>
        <n v="874838000"/>
        <n v="1704767000"/>
        <n v="995046000"/>
        <n v="1208100000"/>
        <n v="759500000"/>
        <n v="1251500000"/>
        <n v="155355000"/>
        <n v="1143659000"/>
        <n v="737206000"/>
        <n v="875166000"/>
        <n v="1436582000"/>
        <n v="670900000"/>
        <n v="928565000"/>
        <n v="610836000"/>
        <n v="238500000"/>
        <n v="805300000"/>
        <n v="862075000"/>
        <n v="1097041000"/>
        <n v="800336000"/>
        <n v="728989000"/>
        <n v="1589821000"/>
        <n v="80146000"/>
        <n v="1330900000"/>
        <n v="1118240000"/>
        <n v="1620311000"/>
        <n v="2233284000"/>
        <n v="941278000"/>
        <n v="1174000000"/>
        <n v="55000000"/>
        <n v="1277195000"/>
        <n v="245000000"/>
        <n v="795000000"/>
        <n v="1763394000"/>
        <n v="1687800000"/>
        <n v="1123773000"/>
        <n v="1645912000"/>
        <n v="1237452000"/>
        <n v="1329500000"/>
        <n v="722479000"/>
        <n v="514722000"/>
        <n v="502795000"/>
        <n v="1630500000"/>
        <n v="1372042000"/>
        <n v="1693210000"/>
        <n v="1321772000"/>
        <n v="1277113000"/>
        <n v="1446000000"/>
        <n v="162167000"/>
        <n v="1194400000"/>
        <n v="683579000"/>
        <n v="2144200000"/>
        <n v="2093200000"/>
        <n v="2359822000"/>
        <n v="1638900000"/>
        <n v="1879559000"/>
        <n v="1606661000"/>
        <n v="2154132000"/>
        <n v="2515796000"/>
        <n v="1852768000"/>
        <n v="2141600000"/>
        <n v="2718900000"/>
        <n v="1955682000"/>
        <n v="2195857000"/>
        <n v="2446443000"/>
        <n v="2392091000"/>
        <n v="2289000000"/>
        <n v="1630965000"/>
        <n v="1388000000"/>
        <n v="1582398000"/>
        <n v="1503800000"/>
        <n v="527000000"/>
        <n v="2446000000"/>
        <n v="586557000"/>
        <n v="3282301000"/>
        <n v="1671980000"/>
        <n v="3477000000"/>
        <n v="2398790000"/>
        <n v="2457600000"/>
        <n v="2754000000"/>
        <n v="2545600000"/>
        <n v="2522803000"/>
        <n v="2492655000"/>
        <n v="2760500000"/>
        <n v="800380000"/>
        <n v="2053816000"/>
        <n v="2948900000"/>
        <n v="3193722000"/>
        <n v="3040900000"/>
        <n v="1656600000"/>
        <n v="3117203000"/>
        <n v="2564000000"/>
        <n v="1125200000"/>
        <n v="3103000000"/>
        <n v="2093000000"/>
        <n v="1669000000"/>
        <n v="1079136000"/>
        <n v="116586000"/>
        <n v="3016109000"/>
        <n v="2319000000"/>
        <n v="3098066000"/>
        <n v="1038034000"/>
        <n v="1662000000"/>
        <n v="3266524000"/>
        <n v="1620566000"/>
        <n v="844000000"/>
        <n v="3230857000"/>
        <n v="1885000000"/>
        <n v="2417000000"/>
        <n v="3385000000"/>
        <n v="3251575000"/>
        <n v="1177275000"/>
        <n v="2943847000"/>
        <n v="3414400000"/>
        <n v="375000000"/>
        <n v="3142000000"/>
        <n v="1689000000"/>
        <n v="3440623000"/>
        <n v="3194200000"/>
        <n v="3421700000"/>
        <n v="4507196000"/>
        <n v="2398000000"/>
        <n v="4297922000"/>
        <n v="3956200000"/>
        <n v="4335300000"/>
        <n v="3870100000"/>
        <n v="4982562000"/>
        <n v="4616600000"/>
        <n v="4920664000"/>
        <n v="4993000000"/>
        <n v="4156845000"/>
        <n v="2499000000"/>
        <n v="2793800000"/>
        <n v="2990700000"/>
        <n v="4148000000"/>
        <n v="3084766000"/>
        <n v="3106967000"/>
        <n v="4853500000"/>
        <n v="3667434000"/>
        <n v="2571300000"/>
        <n v="3778100000"/>
        <n v="3851000000"/>
        <n v="5099484000"/>
        <n v="3011684000"/>
        <n v="340400000"/>
        <n v="5745428000"/>
        <n v="4562000000"/>
        <n v="3784370000"/>
        <n v="4802000000"/>
        <n v="3271000000"/>
        <n v="1175000000"/>
        <n v="857700000"/>
        <n v="2789000000"/>
        <n v="4376505000"/>
        <n v="5165169000"/>
        <n v="2349000000"/>
        <n v="4278241000"/>
        <n v="4365000000"/>
        <n v="4741800000"/>
        <n v="5879100000"/>
        <n v="4747000000"/>
        <n v="4523000000"/>
        <n v="4518000000"/>
        <n v="5157434000"/>
        <n v="5100900000"/>
        <n v="4191600000"/>
        <n v="7479746000"/>
        <n v="4495000000"/>
        <n v="1875000000"/>
        <n v="5140000000"/>
        <n v="3883000000"/>
        <n v="6340000000"/>
        <n v="6781000000"/>
        <n v="5345000000"/>
        <n v="5583549000"/>
        <n v="1492000000"/>
        <n v="5234700000"/>
        <n v="7174000000"/>
        <n v="7338838000"/>
        <n v="6432454000"/>
        <n v="5033885000"/>
        <n v="845000000"/>
        <n v="3002000000"/>
        <n v="6709936000"/>
        <n v="7226000000"/>
        <n v="4406595000"/>
        <n v="4683600000"/>
        <n v="5328236000"/>
        <n v="6646000000"/>
        <n v="2471000000"/>
        <n v="7011428000"/>
        <n v="6351000000"/>
        <n v="7961500000"/>
        <n v="4334000000"/>
        <n v="7213900000"/>
        <n v="6710036000"/>
        <n v="7472100000"/>
        <n v="2025900000"/>
        <n v="8540319000"/>
        <n v="1899000000"/>
        <n v="6583627000"/>
        <n v="2268000000"/>
        <n v="6073000000"/>
        <n v="7172100000"/>
        <n v="429000000"/>
        <n v="362000000"/>
        <n v="5817880000"/>
        <n v="6985800000"/>
        <n v="6525830000"/>
        <n v="9498456000"/>
        <n v="6396000000"/>
        <n v="4070000000"/>
        <n v="9641542000"/>
        <n v="7739000000"/>
        <n v="1699428000"/>
        <n v="1932000000"/>
        <n v="10190000000"/>
        <n v="9976057000"/>
        <n v="6385400000"/>
        <n v="7747000000"/>
        <n v="2079000000"/>
        <n v="3931000000"/>
        <n v="4876000000"/>
        <n v="7432000000"/>
        <n v="10019000000"/>
        <n v="3535000000"/>
        <n v="7081000000"/>
        <n v="7191000000"/>
        <n v="7214400000"/>
        <n v="6457000000"/>
        <n v="8300000000"/>
        <n v="8288000000"/>
        <n v="9235777000"/>
        <n v="10086675000"/>
        <n v="11799000000"/>
        <n v="10104400000"/>
        <n v="9852000000"/>
        <n v="6799000000"/>
        <n v="6802000000"/>
        <n v="9112000000"/>
        <n v="7365000000"/>
        <n v="8554000000"/>
        <n v="8763000000"/>
        <n v="8276000000"/>
        <n v="8314000000"/>
        <n v="10411000000"/>
        <n v="2942000000"/>
        <n v="7208000000"/>
        <n v="6382300000"/>
        <n v="6395000000"/>
        <n v="12274000000"/>
        <n v="6717000000"/>
        <n v="12602100000"/>
        <n v="10988000000"/>
        <n v="10645000000"/>
        <n v="11759000000"/>
        <n v="9480000000"/>
        <n v="10936727000"/>
        <n v="11448000000"/>
        <n v="3079000000"/>
        <n v="9373000000"/>
        <n v="13908300000"/>
        <n v="386000000"/>
        <n v="15590900000"/>
        <n v="7153000000"/>
        <n v="12151000000"/>
        <n v="13021000000"/>
        <n v="14757700000"/>
        <n v="4610000000"/>
        <n v="8307000000"/>
        <n v="11350200000"/>
        <n v="11235000000"/>
        <n v="12620000000"/>
        <n v="11561000000"/>
        <n v="8846100000"/>
        <n v="7639000000"/>
        <n v="4508000000"/>
        <n v="3346000000"/>
        <n v="15471000000"/>
        <n v="8899000000"/>
        <n v="12289000000"/>
        <n v="17915735000"/>
        <n v="15422000000"/>
        <n v="12952000000"/>
        <n v="6530000000"/>
        <n v="13634000000"/>
        <n v="15287000000"/>
        <n v="5849000000"/>
        <n v="13195000000"/>
        <n v="18553000000"/>
        <n v="4796500000"/>
        <n v="20401000000"/>
        <n v="1403000000"/>
        <n v="17889249000"/>
        <n v="15055000000"/>
        <n v="14717000000"/>
        <n v="10499000000"/>
        <n v="9820000000"/>
        <n v="17994000000"/>
        <n v="14279000000"/>
        <n v="17074000000"/>
        <n v="18521400000"/>
        <n v="13307000000"/>
        <n v="25986382000"/>
        <n v="16750700000"/>
        <n v="16538000000"/>
        <n v="17642000000"/>
        <n v="17900000000"/>
        <n v="24931000000"/>
        <n v="26045000000"/>
        <n v="16106000000"/>
        <n v="25202000000"/>
        <n v="5717000000"/>
        <n v="21618000000"/>
        <n v="480000000"/>
        <n v="32016000000"/>
        <n v="21939000000"/>
        <n v="17820000000"/>
        <n v="20964000000"/>
        <n v="25667300000"/>
        <n v="28364000000"/>
        <n v="32564000000"/>
        <n v="16448000000"/>
        <n v="36414626000"/>
        <n v="25034000000"/>
        <n v="39595000000"/>
        <n v="41171000000"/>
        <n v="34473000000"/>
        <n v="16446000000"/>
        <n v="19053000000"/>
        <n v="19167000000"/>
        <n v="33194000000"/>
        <n v="21187000000"/>
        <n v="13574000000"/>
        <n v="9821000000"/>
        <n v="39486000000"/>
        <n v="41454000000"/>
        <n v="40468000000"/>
        <n v="48213600000"/>
        <n v="31243000000"/>
        <n v="37987000000"/>
        <n v="37745000000"/>
        <n v="50568000000"/>
        <n v="54181000000"/>
        <n v="48912000000"/>
        <n v="20385000000"/>
        <n v="59222000000"/>
        <n v="68948000000"/>
        <n v="66635000000"/>
        <n v="73268000000"/>
        <n v="85451348000"/>
        <n v="86936000000"/>
        <n v="1727000000"/>
        <n v="76726000000"/>
        <n v="3753000000"/>
        <n v="96172000000"/>
        <n v="52513000000"/>
        <n v="91948000000"/>
        <n v="86380000000"/>
        <n v="46275000000"/>
        <n v="115315000000"/>
        <n v="89659000000"/>
        <n v="102978000000"/>
        <n v="55228000000"/>
        <n v="126485000000"/>
        <n v="123050000000"/>
        <n v="137373000000"/>
        <n v="106606000000"/>
        <n v="158446000000"/>
        <n v="163336000000"/>
        <n v="302056000000"/>
        <n v="352297000000"/>
        <n v="142000"/>
        <n v="140012000"/>
        <n v="197336000"/>
        <n v="172050000"/>
        <n v="211923000"/>
        <n v="258612000"/>
        <n v="38851000"/>
        <n v="221498000"/>
        <n v="18000000"/>
        <n v="187013000"/>
        <n v="380051000"/>
        <n v="423256000"/>
        <n v="130277000"/>
        <n v="81100000"/>
        <n v="479665000"/>
        <n v="620940000"/>
        <n v="338580000"/>
        <n v="1200308000"/>
        <n v="555660000"/>
        <n v="759362000"/>
        <n v="232600000"/>
        <n v="511087000"/>
        <n v="622523000"/>
        <n v="662769000"/>
        <n v="1021658000"/>
        <n v="626206000"/>
        <n v="309959000"/>
        <n v="400281000"/>
        <n v="516119000"/>
        <n v="411000000"/>
        <n v="563648000"/>
        <n v="783456000"/>
        <n v="802474000"/>
        <n v="406198000"/>
        <n v="516600000"/>
        <n v="1369438000"/>
        <n v="1264600000"/>
        <n v="717900000"/>
        <n v="771403000"/>
        <n v="1178173000"/>
        <n v="1064403000"/>
        <n v="1791594000"/>
        <n v="1181444000"/>
        <n v="174000000"/>
        <n v="1073497000"/>
        <n v="274300000"/>
        <n v="58913000"/>
        <n v="1268800000"/>
        <n v="787300000"/>
        <n v="953611000"/>
        <n v="455436000"/>
        <n v="1195381000"/>
        <n v="1105032000"/>
        <n v="743253000"/>
        <n v="834228000"/>
        <n v="443974000"/>
        <n v="1414300000"/>
        <n v="1543799000"/>
        <n v="1595700000"/>
        <n v="1127233000"/>
        <n v="815095000"/>
        <n v="1285200000"/>
        <n v="699294000"/>
        <n v="952225000"/>
        <n v="877900000"/>
        <n v="45000000"/>
        <n v="1224551000"/>
        <n v="1729325000"/>
        <n v="1219000000"/>
        <n v="2343829000"/>
        <n v="1212480000"/>
        <n v="205018000"/>
        <n v="1206813000"/>
        <n v="1034585000"/>
        <n v="991017000"/>
        <n v="116241000"/>
        <n v="1289000000"/>
        <n v="1232962000"/>
        <n v="1373400000"/>
        <n v="1668691000"/>
        <n v="822400000"/>
        <n v="1179405000"/>
        <n v="1288878000"/>
        <n v="1748100000"/>
        <n v="1925266000"/>
        <n v="1316000000"/>
        <n v="1929800000"/>
        <n v="620219000"/>
        <n v="1756300000"/>
        <n v="1355200000"/>
        <n v="2272400000"/>
        <n v="2444984000"/>
        <n v="1294700000"/>
        <n v="1258600000"/>
        <n v="859873000"/>
        <n v="328000000"/>
        <n v="604377000"/>
        <n v="2020436000"/>
        <n v="2767300000"/>
        <n v="1759200000"/>
        <n v="1838766000"/>
        <n v="1347000000"/>
        <n v="2566444000"/>
        <n v="2323642000"/>
        <n v="2408500000"/>
        <n v="2006715000"/>
        <n v="1836105000"/>
        <n v="1650622000"/>
        <n v="2338000000"/>
        <n v="1690700000"/>
        <n v="968428000"/>
        <n v="1672901000"/>
        <n v="2990513000"/>
        <n v="1862000000"/>
        <n v="2493300000"/>
        <n v="622080000"/>
        <n v="791000000"/>
        <n v="2444085000"/>
        <n v="1528500000"/>
        <n v="2628700000"/>
        <n v="603000000"/>
        <n v="2513000000"/>
        <n v="3575631000"/>
        <n v="2894917000"/>
        <n v="2987000000"/>
        <n v="2982100000"/>
        <n v="3748000000"/>
        <n v="837946000"/>
        <n v="1531000000"/>
        <n v="2599828000"/>
        <n v="3163900000"/>
        <n v="1266700000"/>
        <n v="1727700000"/>
        <n v="1349380000"/>
        <n v="2772098000"/>
        <n v="1717000000"/>
        <n v="2776000000"/>
        <n v="83692000"/>
        <n v="2876000000"/>
        <n v="3163268000"/>
        <n v="3469000000"/>
        <n v="2394000000"/>
        <n v="3310000000"/>
        <n v="2987126000"/>
        <n v="945000000"/>
        <n v="216000000"/>
        <n v="2355000000"/>
        <n v="3411175000"/>
        <n v="1989000000"/>
        <n v="1252812000"/>
        <n v="3420339000"/>
        <n v="3891816000"/>
        <n v="2954500000"/>
        <n v="3752760000"/>
        <n v="3158000000"/>
        <n v="2707000000"/>
        <n v="3235000000"/>
        <n v="3570801000"/>
        <n v="3482100000"/>
        <n v="3579600000"/>
        <n v="3478822000"/>
        <n v="1179081000"/>
        <n v="3585100000"/>
        <n v="4244479000"/>
        <n v="3490000000"/>
        <n v="3621417000"/>
        <n v="4092700000"/>
        <n v="4197404000"/>
        <n v="2491000000"/>
        <n v="4502300000"/>
        <n v="2124000000"/>
        <n v="4990500000"/>
        <n v="2620000000"/>
        <n v="3685000000"/>
        <n v="2406000000"/>
        <n v="5424644000"/>
        <n v="3006009000"/>
        <n v="3241668000"/>
        <n v="4372000000"/>
        <n v="3869600000"/>
        <n v="5253040000"/>
        <n v="3280236000"/>
        <n v="1077420000"/>
        <n v="4124000000"/>
        <n v="4629600000"/>
        <n v="4946000000"/>
        <n v="2174000000"/>
        <n v="4326000000"/>
        <n v="3865231000"/>
        <n v="5090000000"/>
        <n v="6293699000"/>
        <n v="5716000000"/>
        <n v="1751000000"/>
        <n v="3997940000"/>
        <n v="5427945000"/>
        <n v="3140000000"/>
        <n v="5106489000"/>
        <n v="385900000"/>
        <n v="5062900000"/>
        <n v="4778479000"/>
        <n v="6336272000"/>
        <n v="5050500000"/>
        <n v="5305270000"/>
        <n v="6268600000"/>
        <n v="5755000000"/>
        <n v="3967100000"/>
        <n v="5297000000"/>
        <n v="6548700000"/>
        <n v="5299000000"/>
        <n v="4145000000"/>
        <n v="6875400000"/>
        <n v="291000000"/>
        <n v="1663000000"/>
        <n v="5643100000"/>
        <n v="5265500000"/>
        <n v="7129200000"/>
        <n v="5229000000"/>
        <n v="5973000000"/>
        <n v="7751273000"/>
        <n v="6574000000"/>
        <n v="698000000"/>
        <n v="5251000000"/>
        <n v="5213200000"/>
        <n v="5301275000"/>
        <n v="4540406000"/>
        <n v="7567707000"/>
        <n v="6904633000"/>
        <n v="3319000000"/>
        <n v="1171000000"/>
        <n v="5663000000"/>
        <n v="6423000000"/>
        <n v="5568966000"/>
        <n v="7360924000"/>
        <n v="7038400000"/>
        <n v="8093563000"/>
        <n v="7629900000"/>
        <n v="5231000000"/>
        <n v="301000000"/>
        <n v="7186000000"/>
        <n v="6344000000"/>
        <n v="8995000000"/>
        <n v="7408278000"/>
        <n v="2158200000"/>
        <n v="8986500000"/>
        <n v="2859000000"/>
        <n v="1954000000"/>
        <n v="2156000000"/>
        <n v="7235900000"/>
        <n v="7588885000"/>
        <n v="5931469000"/>
        <n v="10303000000"/>
        <n v="6938381000"/>
        <n v="4201000000"/>
        <n v="8198377000"/>
        <n v="374000000"/>
        <n v="8910800000"/>
        <n v="10222213000"/>
        <n v="3969000000"/>
        <n v="6744000000"/>
        <n v="8001000000"/>
        <n v="10131000000"/>
        <n v="5841000000"/>
        <n v="2153000000"/>
        <n v="7737000000"/>
        <n v="10925598000"/>
        <n v="8364000000"/>
        <n v="4100000000"/>
        <n v="10621373000"/>
        <n v="10915981000"/>
        <n v="11020000000"/>
        <n v="7807000000"/>
        <n v="9501000000"/>
        <n v="7561200000"/>
        <n v="8033000000"/>
        <n v="10188227000"/>
        <n v="7300000000"/>
        <n v="7161200000"/>
        <n v="9878000000"/>
        <n v="6542000000"/>
        <n v="9002000000"/>
        <n v="9857923000"/>
        <n v="9150000000"/>
        <n v="8673000000"/>
        <n v="2066893000"/>
        <n v="2938000000"/>
        <n v="8348000000"/>
        <n v="8689000000"/>
        <n v="6722300000"/>
        <n v="6459000000"/>
        <n v="10770000000"/>
        <n v="12491400000"/>
        <n v="8152000000"/>
        <n v="12471000000"/>
        <n v="7281000000"/>
        <n v="10421000000"/>
        <n v="9855000000"/>
        <n v="8435000000"/>
        <n v="10921000000"/>
        <n v="4619000000"/>
        <n v="6858800000"/>
        <n v="13900700000"/>
        <n v="344000000"/>
        <n v="9817000000"/>
        <n v="12207000000"/>
        <n v="7219000000"/>
        <n v="12068425000"/>
        <n v="9971000000"/>
        <n v="11539800000"/>
        <n v="7507000000"/>
        <n v="13906000000"/>
        <n v="16275100000"/>
        <n v="8941100000"/>
        <n v="3317000000"/>
        <n v="7677000000"/>
        <n v="4581000000"/>
        <n v="12087000000"/>
        <n v="17641421000"/>
        <n v="12930000000"/>
        <n v="16120100000"/>
        <n v="14360000000"/>
        <n v="14117000000"/>
        <n v="12522000000"/>
        <n v="9193000000"/>
        <n v="13041000000"/>
        <n v="16477000000"/>
        <n v="13521000000"/>
        <n v="4422000000"/>
        <n v="6497000000"/>
        <n v="2332000000"/>
        <n v="11048000000"/>
        <n v="14637000000"/>
        <n v="20132544000"/>
        <n v="15369000000"/>
        <n v="13545000000"/>
        <n v="19286000000"/>
        <n v="4908100000"/>
        <n v="17082000000"/>
        <n v="16282000000"/>
        <n v="15341000000"/>
        <n v="6097000000"/>
        <n v="1241000000"/>
        <n v="14009000000"/>
        <n v="19746000000"/>
        <n v="10686000000"/>
        <n v="11019000000"/>
        <n v="13870000000"/>
        <n v="19605037000"/>
        <n v="21571000000"/>
        <n v="15353000000"/>
        <n v="16725000000"/>
        <n v="17203000000"/>
        <n v="17023000000"/>
        <n v="24979000000"/>
        <n v="16447000000"/>
        <n v="20865000000"/>
        <n v="27334000000"/>
        <n v="5970000000"/>
        <n v="19828000000"/>
        <n v="442000000"/>
        <n v="22189000000"/>
        <n v="24775800000"/>
        <n v="34895000000"/>
        <n v="34085000000"/>
        <n v="17192000000"/>
        <n v="35263000000"/>
        <n v="28957000000"/>
        <n v="22967000000"/>
        <n v="31212000000"/>
        <n v="26973000000"/>
        <n v="16954000000"/>
        <n v="37940000000"/>
        <n v="17052000000"/>
        <n v="38335677000"/>
        <n v="18421000000"/>
        <n v="19373000000"/>
        <n v="38166000000"/>
        <n v="26420000000"/>
        <n v="9586000000"/>
        <n v="37168000000"/>
        <n v="34941000000"/>
        <n v="41342000000"/>
        <n v="13703000000"/>
        <n v="20261000000"/>
        <n v="45431000000"/>
        <n v="40898000000"/>
        <n v="31238000000"/>
        <n v="38107000000"/>
        <n v="34660000000"/>
        <n v="56237100000"/>
        <n v="50039000000"/>
        <n v="51897000000"/>
        <n v="60775000000"/>
        <n v="27078000000"/>
        <n v="1337000000"/>
        <n v="62752000000"/>
        <n v="85915000000"/>
        <n v="76752000000"/>
        <n v="85923000000"/>
        <n v="49683000000"/>
        <n v="78138000000"/>
        <n v="87758000000"/>
        <n v="3034000000"/>
        <n v="98458000000"/>
        <n v="116586761000"/>
        <n v="44887000000"/>
        <n v="51191000000"/>
        <n v="93633000000"/>
        <n v="129040000000"/>
        <n v="127316000000"/>
        <n v="114000000000"/>
        <n v="131903000000"/>
        <n v="142121000000"/>
        <n v="152451000000"/>
        <n v="112258000000"/>
        <n v="159323000000"/>
        <n v="284681000000"/>
        <n v="358069000000"/>
        <n v="75508000"/>
        <n v="60987000"/>
        <n v="172416000"/>
        <n v="233417000"/>
        <n v="270741000"/>
        <n v="53871000"/>
        <n v="312546000"/>
        <n v="380964000"/>
        <n v="275379000"/>
        <n v="258617000"/>
        <n v="188425000"/>
        <n v="441929000"/>
        <n v="40000000"/>
        <n v="80900000"/>
        <n v="355727000"/>
        <n v="669691000"/>
        <n v="500126000"/>
        <n v="780281000"/>
        <n v="603321000"/>
        <n v="1354969000"/>
        <n v="716598000"/>
        <n v="273199000"/>
        <n v="726798000"/>
        <n v="332261000"/>
        <n v="523043000"/>
        <n v="610943000"/>
        <n v="824913000"/>
        <n v="605752000"/>
        <n v="1199000000"/>
        <n v="917472000"/>
        <n v="524880000"/>
        <n v="670472000"/>
        <n v="1232611000"/>
        <n v="485000000"/>
        <n v="625600000"/>
        <n v="49736000"/>
        <n v="1562600000"/>
        <n v="708823000"/>
        <n v="806500000"/>
        <n v="1043454000"/>
        <n v="864526000"/>
        <n v="759200000"/>
        <n v="572831000"/>
        <n v="844700000"/>
        <n v="1197885000"/>
        <n v="1674700000"/>
        <n v="1668892000"/>
        <n v="1125057000"/>
        <n v="1011249000"/>
        <n v="342100000"/>
        <n v="783602000"/>
        <n v="1461190000"/>
        <n v="233000000"/>
        <n v="1561173000"/>
        <n v="883564000"/>
        <n v="954990000"/>
        <n v="538374000"/>
        <n v="778896000"/>
        <n v="1272300000"/>
        <n v="1561100000"/>
        <n v="1257270000"/>
        <n v="1253000000"/>
        <n v="1022107000"/>
        <n v="1215229000"/>
        <n v="43000000"/>
        <n v="1266246000"/>
        <n v="1322800000"/>
        <n v="86453000"/>
        <n v="2435591000"/>
        <n v="2406587000"/>
        <n v="1350000000"/>
        <n v="1231104000"/>
        <n v="1572164000"/>
        <n v="1726383000"/>
        <n v="1816400000"/>
        <n v="1344636000"/>
        <n v="1703476000"/>
        <n v="979000000"/>
        <n v="2104582000"/>
        <n v="1703900000"/>
        <n v="2047800000"/>
        <n v="614364000"/>
        <n v="1410205000"/>
        <n v="1844700000"/>
        <n v="1403358000"/>
        <n v="2148147000"/>
        <n v="930300000"/>
        <n v="2317500000"/>
        <n v="1433000000"/>
        <n v="2566246000"/>
        <n v="1301200000"/>
        <n v="1175830000"/>
        <n v="2087854000"/>
        <n v="1306606000"/>
        <n v="1447595000"/>
        <n v="2163500000"/>
        <n v="1774600000"/>
        <n v="1903384000"/>
        <n v="2991900000"/>
        <n v="1680791000"/>
        <n v="1920253000"/>
        <n v="2850316000"/>
        <n v="2403000000"/>
        <n v="727000000"/>
        <n v="2646700000"/>
        <n v="2597017000"/>
        <n v="427000000"/>
        <n v="1094265000"/>
        <n v="392709000"/>
        <n v="695000000"/>
        <n v="1712700000"/>
        <n v="1698372000"/>
        <n v="2559000000"/>
        <n v="1723800000"/>
        <n v="1525000000"/>
        <n v="1700600000"/>
        <n v="750781000"/>
        <n v="2555549000"/>
        <n v="3326936000"/>
        <n v="1429000000"/>
        <n v="3073712000"/>
        <n v="1387375000"/>
        <n v="1768900000"/>
        <n v="1242800000"/>
        <n v="2083000000"/>
        <n v="63083000"/>
        <n v="2964700000"/>
        <n v="1738000000"/>
        <n v="744317000"/>
        <n v="882803000"/>
        <n v="4157000000"/>
        <n v="3331000000"/>
        <n v="3371800000"/>
        <n v="2881000000"/>
        <n v="3348000000"/>
        <n v="2980462000"/>
        <n v="3630000000"/>
        <n v="2974976000"/>
        <n v="2504000000"/>
        <n v="1089888000"/>
        <n v="3643979000"/>
        <n v="160000000"/>
        <n v="3651700000"/>
        <n v="2033000000"/>
        <n v="2325000000"/>
        <n v="1289270000"/>
        <n v="3316311000"/>
        <n v="3297400000"/>
        <n v="3190000000"/>
        <n v="3724000000"/>
        <n v="3761300000"/>
        <n v="3523600000"/>
        <n v="3595217000"/>
        <n v="3662100000"/>
        <n v="2790000000"/>
        <n v="4353850000"/>
        <n v="3808500000"/>
        <n v="3022797000"/>
        <n v="3449400000"/>
        <n v="3586000000"/>
        <n v="2290000000"/>
        <n v="4338193000"/>
        <n v="3898403000"/>
        <n v="2539000000"/>
        <n v="3788023000"/>
        <n v="3604800000"/>
        <n v="4679100000"/>
        <n v="2343000000"/>
        <n v="4328300000"/>
        <n v="4281000000"/>
        <n v="4583294000"/>
        <n v="5086449000"/>
        <n v="4239474000"/>
        <n v="1309559000"/>
        <n v="4088151000"/>
        <n v="5341500000"/>
        <n v="3775000000"/>
        <n v="4591476000"/>
        <n v="4388167000"/>
        <n v="4444900000"/>
        <n v="4576000000"/>
        <n v="4889000000"/>
        <n v="4777000000"/>
        <n v="3507180000"/>
        <n v="4457000000"/>
        <n v="2210000000"/>
        <n v="5763000000"/>
        <n v="4085602000"/>
        <n v="4637000000"/>
        <n v="3242000000"/>
        <n v="4449139000"/>
        <n v="6578435000"/>
        <n v="5649254000"/>
        <n v="1889000000"/>
        <n v="6320100000"/>
        <n v="5306281000"/>
        <n v="5300000000"/>
        <n v="3914500000"/>
        <n v="857841000"/>
        <n v="6903500000"/>
        <n v="1771000000"/>
        <n v="5568200000"/>
        <n v="3185000000"/>
        <n v="235000000"/>
        <n v="7177400000"/>
        <n v="8050222000"/>
        <n v="5458000000"/>
        <n v="5518600000"/>
        <n v="6890000000"/>
        <n v="420100000"/>
        <n v="7455282000"/>
        <n v="7757571000"/>
        <n v="7306000000"/>
        <n v="614000000"/>
        <n v="5707000000"/>
        <n v="6426000000"/>
        <n v="5390248000"/>
        <n v="6939000000"/>
        <n v="3344000000"/>
        <n v="5650711000"/>
        <n v="239000000"/>
        <n v="4860309000"/>
        <n v="6141100000"/>
        <n v="5587000000"/>
        <n v="8666624000"/>
        <n v="7460075000"/>
        <n v="3662000000"/>
        <n v="7722100000"/>
        <n v="8024286000"/>
        <n v="6138000000"/>
        <n v="1240400000"/>
        <n v="2100600000"/>
        <n v="8535700000"/>
        <n v="2246000000"/>
        <n v="7036000000"/>
        <n v="9974000000"/>
        <n v="7689000000"/>
        <n v="7937956000"/>
        <n v="5965049000"/>
        <n v="7099800000"/>
        <n v="7951352000"/>
        <n v="3293000000"/>
        <n v="7261397000"/>
        <n v="9061400000"/>
        <n v="6697700000"/>
        <n v="10146494000"/>
        <n v="10088548000"/>
        <n v="8146000000"/>
        <n v="6962000000"/>
        <n v="6288190000"/>
        <n v="1982000000"/>
        <n v="7881000000"/>
        <n v="8126187000"/>
        <n v="7060000000"/>
        <n v="2511000000"/>
        <n v="9655245000"/>
        <n v="470000000"/>
        <n v="9119305000"/>
        <n v="8231000000"/>
        <n v="5618000000"/>
        <n v="2104000000"/>
        <n v="6868000000"/>
        <n v="9682000000"/>
        <n v="7888000000"/>
        <n v="8742000000"/>
        <n v="11462415000"/>
        <n v="8406000000"/>
        <n v="9930000000"/>
        <n v="11830000000"/>
        <n v="11421000000"/>
        <n v="11413200000"/>
        <n v="12381189000"/>
        <n v="7679100000"/>
        <n v="6452000000"/>
        <n v="10351000000"/>
        <n v="9517000000"/>
        <n v="8206000000"/>
        <n v="6819000000"/>
        <n v="6996000000"/>
        <n v="12155000000"/>
        <n v="10747886000"/>
        <n v="9973000000"/>
        <n v="12671200000"/>
        <n v="9447000000"/>
        <n v="14415000000"/>
        <n v="3932000000"/>
        <n v="10977000000"/>
        <n v="9241000000"/>
        <n v="325000000"/>
        <n v="7685700000"/>
        <n v="10146000000"/>
        <n v="12164000000"/>
        <n v="12678000000"/>
        <n v="12713000000"/>
        <n v="9397600000"/>
        <n v="8751000000"/>
        <n v="7168000000"/>
        <n v="11681100000"/>
        <n v="2867000000"/>
        <n v="7846000000"/>
        <n v="2534389000"/>
        <n v="17019352000"/>
        <n v="11031000000"/>
        <n v="15481600000"/>
        <n v="11967000000"/>
        <n v="10805000000"/>
        <n v="13107081000"/>
        <n v="12098000000"/>
        <n v="14163000000"/>
        <n v="9261400000"/>
        <n v="7787500000"/>
        <n v="13241000000"/>
        <n v="6803000000"/>
        <n v="17297300000"/>
        <n v="13294000000"/>
        <n v="4932500000"/>
        <n v="6025000000"/>
        <n v="4426000000"/>
        <n v="9218000000"/>
        <n v="17600500000"/>
        <n v="17201000000"/>
        <n v="19198615000"/>
        <n v="19504000000"/>
        <n v="15631000000"/>
        <n v="4227000000"/>
        <n v="4434000000"/>
        <n v="16691000000"/>
        <n v="15646000000"/>
        <n v="14373000000"/>
        <n v="16049000000"/>
        <n v="16254000000"/>
        <n v="21113000000"/>
        <n v="1088000000"/>
        <n v="19137000000"/>
        <n v="14323000000"/>
        <n v="14362000000"/>
        <n v="3788000000"/>
        <n v="15112000000"/>
        <n v="10378000000"/>
        <n v="13723000000"/>
        <n v="16985600000"/>
        <n v="16863000000"/>
        <n v="20143200000"/>
        <n v="20776522000"/>
        <n v="21406000000"/>
        <n v="15383000000"/>
        <n v="16534000000"/>
        <n v="25339000000"/>
        <n v="21647000000"/>
        <n v="21334000000"/>
        <n v="21193000000"/>
        <n v="373000000"/>
        <n v="6262000000"/>
        <n v="26747000000"/>
        <n v="16611000000"/>
        <n v="31292000000"/>
        <n v="36044000000"/>
        <n v="35673000000"/>
        <n v="17096000000"/>
        <n v="37456000000"/>
        <n v="16768000000"/>
        <n v="15620000000"/>
        <n v="38939000000"/>
        <n v="17889000000"/>
        <n v="34133000000"/>
        <n v="16984000000"/>
        <n v="40129236000"/>
        <n v="19480000000"/>
        <n v="9577000000"/>
        <n v="35507000000"/>
        <n v="41524000000"/>
        <n v="33560000000"/>
        <n v="44269000000"/>
        <n v="20676000000"/>
        <n v="40431000000"/>
        <n v="36665000000"/>
        <n v="14758000000"/>
        <n v="28731000000"/>
        <n v="33611000000"/>
        <n v="51278000000"/>
        <n v="39102000000"/>
        <n v="56854900000"/>
        <n v="56479000000"/>
        <n v="76433000000"/>
        <n v="54787000000"/>
        <n v="1096000000"/>
        <n v="46386000000"/>
        <n v="33038000000"/>
        <n v="2656000000"/>
        <n v="82088000000"/>
        <n v="84275000000"/>
        <n v="96819000000"/>
        <n v="71651000000"/>
        <n v="85512000000"/>
        <n v="101065000000"/>
        <n v="49931000000"/>
        <n v="118141000000"/>
        <n v="60145000000"/>
        <n v="132432490000"/>
        <n v="131409000000"/>
        <n v="134054000000"/>
        <n v="126762000000"/>
        <n v="103875000000"/>
        <n v="140183000000"/>
        <n v="167634000000"/>
        <n v="144956000000"/>
        <n v="140089000000"/>
        <n v="266831000000"/>
        <n v="365086000000"/>
        <n v="84477000"/>
        <n v="203965000"/>
        <n v="253612000"/>
        <n v="282037000"/>
        <n v="365248000"/>
        <n v="55352000"/>
        <n v="124512000"/>
        <n v="280901000"/>
        <n v="192788000"/>
        <n v="304477000"/>
        <n v="648968000"/>
        <n v="363508000"/>
        <n v="497359000"/>
        <n v="580994000"/>
        <n v="95500000"/>
        <n v="343801000"/>
        <n v="519874000"/>
        <n v="58000000"/>
        <n v="497000000"/>
        <n v="803506000"/>
        <n v="711622000"/>
        <n v="898805000"/>
        <n v="534326000"/>
        <n v="651282000"/>
        <n v="541359000"/>
        <n v="1524907000"/>
        <n v="613909000"/>
        <n v="793735000"/>
        <n v="337205000"/>
        <n v="842672000"/>
        <n v="309629000"/>
        <n v="803274000"/>
        <n v="967870000"/>
        <n v="725620000"/>
        <n v="49344000"/>
        <n v="671907000"/>
        <n v="1465500000"/>
        <n v="1252700000"/>
        <n v="1237859000"/>
        <n v="691100000"/>
        <n v="731925000"/>
        <n v="747276000"/>
        <n v="904336000"/>
        <n v="617200000"/>
        <n v="370700000"/>
        <n v="1024336000"/>
        <n v="1072670000"/>
        <n v="1254000000"/>
        <n v="887400000"/>
        <n v="1157100000"/>
        <n v="814300000"/>
        <n v="1090263000"/>
        <n v="1291506000"/>
        <n v="905168000"/>
        <n v="1855181000"/>
        <n v="832306000"/>
        <n v="1281566000"/>
        <n v="1269400000"/>
        <n v="1147639000"/>
        <n v="1163391000"/>
        <n v="1719723000"/>
        <n v="1290025000"/>
        <n v="987357000"/>
        <n v="1671590000"/>
        <n v="1250320000"/>
        <n v="923336000"/>
        <n v="258000000"/>
        <n v="689000000"/>
        <n v="82175000"/>
        <n v="1404000000"/>
        <n v="1443348000"/>
        <n v="1856500000"/>
        <n v="2171600000"/>
        <n v="2201100000"/>
        <n v="1623800000"/>
        <n v="1855100000"/>
        <n v="1313000000"/>
        <n v="1883000000"/>
        <n v="559541000"/>
        <n v="1194236000"/>
        <n v="2564648000"/>
        <n v="1442073000"/>
        <n v="2243232000"/>
        <n v="976300000"/>
        <n v="1083000000"/>
        <n v="1969675000"/>
        <n v="2817803000"/>
        <n v="1558591000"/>
        <n v="2659728000"/>
        <n v="1417749000"/>
        <n v="615000000"/>
        <n v="2454463000"/>
        <n v="2249000000"/>
        <n v="1321426000"/>
        <n v="1803500000"/>
        <n v="1371700000"/>
        <n v="2016212000"/>
        <n v="1622257000"/>
        <n v="3406170000"/>
        <n v="2994000000"/>
        <n v="2539783000"/>
        <n v="1997259000"/>
        <n v="2057766000"/>
        <n v="2549280000"/>
        <n v="2759908000"/>
        <n v="1455300000"/>
        <n v="2530374000"/>
        <n v="1613600000"/>
        <n v="2761200000"/>
        <n v="2714000000"/>
        <n v="1354000000"/>
        <n v="2579800000"/>
        <n v="1677033000"/>
        <n v="2997500000"/>
        <n v="1585000000"/>
        <n v="730000000"/>
        <n v="1914900000"/>
        <n v="1308868000"/>
        <n v="779116000"/>
        <n v="1779200000"/>
        <n v="299694000"/>
        <n v="3003100000"/>
        <n v="1666000000"/>
        <n v="2775588000"/>
        <n v="2077748000"/>
        <n v="73814000"/>
        <n v="2199000000"/>
        <n v="4195000000"/>
        <n v="2335000000"/>
        <n v="3089723000"/>
        <n v="2909000000"/>
        <n v="3642000000"/>
        <n v="960192000"/>
        <n v="237000000"/>
        <n v="4063955000"/>
        <n v="2012000000"/>
        <n v="3199400000"/>
        <n v="1694000000"/>
        <n v="2700000000"/>
        <n v="2173000000"/>
        <n v="3789200000"/>
        <n v="1935000000"/>
        <n v="2896255000"/>
        <n v="3163000000"/>
        <n v="819908000"/>
        <n v="3404000000"/>
        <n v="3266971000"/>
        <n v="3611100000"/>
        <n v="3949400000"/>
        <n v="4321100000"/>
        <n v="3619612000"/>
        <n v="1800600000"/>
        <n v="3752151000"/>
        <n v="3501000000"/>
        <n v="3665578000"/>
        <n v="4083333000"/>
        <n v="2607000000"/>
        <n v="2065000000"/>
        <n v="4010000000"/>
        <n v="4482700000"/>
        <n v="2582000000"/>
        <n v="4263200000"/>
        <n v="2432000000"/>
        <n v="3606100000"/>
        <n v="4109800000"/>
        <n v="4393200000"/>
        <n v="4428855000"/>
        <n v="3323000000"/>
        <n v="1654548000"/>
        <n v="4246700000"/>
        <n v="5285568000"/>
        <n v="4322373000"/>
        <n v="4818585000"/>
        <n v="5392400000"/>
        <n v="5694000000"/>
        <n v="6352800000"/>
        <n v="4359104000"/>
        <n v="4901000000"/>
        <n v="3434000000"/>
        <n v="5109000000"/>
        <n v="4003951000"/>
        <n v="3218000000"/>
        <n v="4907000000"/>
        <n v="5132000000"/>
        <n v="4657000000"/>
        <n v="5251228000"/>
        <n v="6648771000"/>
        <n v="5728662000"/>
        <n v="1718000000"/>
        <n v="4312000000"/>
        <n v="5641052000"/>
        <n v="4843400000"/>
        <n v="2900000000"/>
        <n v="4416194000"/>
        <n v="5181000000"/>
        <n v="3804031000"/>
        <n v="6460300000"/>
        <n v="3858700000"/>
        <n v="5660877000"/>
        <n v="4265000000"/>
        <n v="5099393000"/>
        <n v="219000000"/>
        <n v="5776800000"/>
        <n v="2177757000"/>
        <n v="1596698000"/>
        <n v="6029901000"/>
        <n v="2007000000"/>
        <n v="7137900000"/>
        <n v="632180000"/>
        <n v="6199645000"/>
        <n v="5764000000"/>
        <n v="5644000000"/>
        <n v="7365049000"/>
        <n v="6402700000"/>
        <n v="7068000000"/>
        <n v="5314246000"/>
        <n v="3045000000"/>
        <n v="5822000000"/>
        <n v="5741956000"/>
        <n v="623000000"/>
        <n v="7677233000"/>
        <n v="6648000000"/>
        <n v="6239000000"/>
        <n v="9576000000"/>
        <n v="7617460000"/>
        <n v="5026940000"/>
        <n v="7209400000"/>
        <n v="5960000000"/>
        <n v="6314000000"/>
        <n v="9716541000"/>
        <n v="8923519000"/>
        <n v="9196326000"/>
        <n v="7033633000"/>
        <n v="2782000000"/>
        <n v="8545000000"/>
        <n v="438000000"/>
        <n v="2181100000"/>
        <n v="3830000000"/>
        <n v="5780078000"/>
        <n v="8823384000"/>
        <n v="7139700000"/>
        <n v="1478700000"/>
        <n v="7449273000"/>
        <n v="7256000000"/>
        <n v="8552100000"/>
        <n v="6201000000"/>
        <n v="8576873000"/>
        <n v="6357000000"/>
        <n v="7483577000"/>
        <n v="6950000000"/>
        <n v="9502600000"/>
        <n v="1582000000"/>
        <n v="2261000000"/>
        <n v="8205000000"/>
        <n v="6393800000"/>
        <n v="6913200000"/>
        <n v="9894000000"/>
        <n v="7440200000"/>
        <n v="5804000000"/>
        <n v="6492000000"/>
        <n v="6684000000"/>
        <n v="10295000000"/>
        <n v="9559000000"/>
        <n v="5440000000"/>
        <n v="5801000000"/>
        <n v="9359000000"/>
        <n v="10979000000"/>
        <n v="11207604000"/>
        <n v="6485000000"/>
        <n v="8844000000"/>
        <n v="7223500000"/>
        <n v="7896000000"/>
        <n v="8486000000"/>
        <n v="607000000"/>
        <n v="9824834000"/>
        <n v="9168000000"/>
        <n v="12363000000"/>
        <n v="8260000000"/>
        <n v="8063000000"/>
        <n v="11694000000"/>
        <n v="6173000000"/>
        <n v="2226000000"/>
        <n v="13130915000"/>
        <n v="10972000000"/>
        <n v="10724192000"/>
        <n v="10841700000"/>
        <n v="10313000000"/>
        <n v="10077000000"/>
        <n v="28524000000"/>
        <n v="15023000000"/>
        <n v="6635000000"/>
        <n v="403000000"/>
        <n v="9383000000"/>
        <n v="14858014000"/>
        <n v="7433500000"/>
        <n v="3909000000"/>
        <n v="10733600000"/>
        <n v="13107000000"/>
        <n v="9209500000"/>
        <n v="8596000000"/>
        <n v="9811000000"/>
        <n v="13057000000"/>
        <n v="12734000000"/>
        <n v="7778000000"/>
        <n v="12782000000"/>
        <n v="11551000000"/>
        <n v="10775000000"/>
        <n v="15292100000"/>
        <n v="12968000000"/>
        <n v="18246209000"/>
        <n v="12265000000"/>
        <n v="3747000000"/>
        <n v="5037200000"/>
        <n v="14062471000"/>
        <n v="8747000000"/>
        <n v="6132000000"/>
        <n v="9800600000"/>
        <n v="17036000000"/>
        <n v="18705900000"/>
        <n v="14292000000"/>
        <n v="13049000000"/>
        <n v="15545000000"/>
        <n v="8511100000"/>
        <n v="18295800000"/>
        <n v="15468000000"/>
        <n v="18069000000"/>
        <n v="17242000000"/>
        <n v="4500000000"/>
        <n v="4162000000"/>
        <n v="13728000000"/>
        <n v="9749000000"/>
        <n v="14469000000"/>
        <n v="1091000000"/>
        <n v="15623800000"/>
        <n v="14320000000"/>
        <n v="18248900000"/>
        <n v="16496000000"/>
        <n v="15070000000"/>
        <n v="3789000000"/>
        <n v="22466000000"/>
        <n v="18655000000"/>
        <n v="18124000000"/>
        <n v="15040000000"/>
        <n v="22034523000"/>
        <n v="25104000000"/>
        <n v="22688000000"/>
        <n v="17405000000"/>
        <n v="4006000000"/>
        <n v="25683000000"/>
        <n v="475000000"/>
        <n v="22837000000"/>
        <n v="32184000000"/>
        <n v="12130000000"/>
        <n v="23290000000"/>
        <n v="28905000000"/>
        <n v="27150000000"/>
        <n v="14934000000"/>
        <n v="30337000000"/>
        <n v="15940000000"/>
        <n v="6638000000"/>
        <n v="11096000000"/>
        <n v="17482000000"/>
        <n v="42186000000"/>
        <n v="39240000000"/>
        <n v="9648000000"/>
        <n v="18287000000"/>
        <n v="17327000000"/>
        <n v="41326447000"/>
        <n v="45007000000"/>
        <n v="29993000000"/>
        <n v="32747000000"/>
        <n v="41460000000"/>
        <n v="36581000000"/>
        <n v="12947000000"/>
        <n v="38504000000"/>
        <n v="23196000000"/>
        <n v="28209000000"/>
        <n v="63682000000"/>
        <n v="38714000000"/>
        <n v="55891000000"/>
        <n v="51997000000"/>
        <n v="57659000000"/>
        <n v="61116900000"/>
        <n v="41057000000"/>
        <n v="32780000000"/>
        <n v="74651000000"/>
        <n v="58254000000"/>
        <n v="963000000"/>
        <n v="2204000000"/>
        <n v="80790000000"/>
        <n v="77693000000"/>
        <n v="85496000000"/>
        <n v="102901000000"/>
        <n v="115003000000"/>
        <n v="92785000000"/>
        <n v="52557000000"/>
        <n v="88265000000"/>
        <n v="67046000000"/>
        <n v="142577080000"/>
        <n v="135488000000"/>
        <n v="145125000000"/>
        <n v="148669000000"/>
        <n v="117038000000"/>
        <n v="179468000000"/>
        <n v="131376000000"/>
        <n v="165590000000"/>
        <n v="360984000000"/>
        <m/>
      </sharedItems>
    </cacheField>
    <cacheField name=" Sales, General and Admin. " numFmtId="165">
      <sharedItems containsBlank="1" containsMixedTypes="1" containsNumber="1" containsInteger="1" minValue="-487000000" maxValue="97041000000"/>
    </cacheField>
    <cacheField name="R&amp;D" numFmtId="165">
      <sharedItems containsBlank="1" containsMixedTypes="1" containsNumber="1" containsInteger="1" minValue="30000" maxValue="12740000000"/>
    </cacheField>
    <cacheField name="_1" numFmtId="165">
      <sharedItems containsBlank="1" containsMixedTypes="1" containsNumber="1" containsInteger="1" minValue="30000" maxValue="12740000000"/>
    </cacheField>
    <cacheField name="_2" numFmtId="165">
      <sharedItems containsBlank="1" containsMixedTypes="1" containsNumber="1" containsInteger="1" minValue="30000" maxValue="12740000000"/>
    </cacheField>
    <cacheField name=" Other_Operating_expense" numFmtId="165">
      <sharedItems containsBlank="1" containsMixedTypes="1" containsNumber="1" containsInteger="1" minValue="-87159000" maxValue="54872000000"/>
    </cacheField>
    <cacheField name="GICS_Sector" numFmtId="0">
      <sharedItems containsBlank="1" count="12">
        <s v="Consumer Staples"/>
        <s v="Real Estate"/>
        <s v="Consumer Discretionary"/>
        <s v="Information Technology"/>
        <s v="Energy"/>
        <s v="Financials"/>
        <s v="Health Care"/>
        <s v="Industrials"/>
        <s v="Materials"/>
        <s v="Utilities"/>
        <s v="Telecommunications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Requena Alcaraz" refreshedDate="45669.743756828706" createdVersion="8" refreshedVersion="8" minRefreshableVersion="3" recordCount="249" xr:uid="{1C614824-C237-4CB8-9186-63D1ED6B4377}">
  <cacheSource type="worksheet">
    <worksheetSource ref="A1:A1048576" sheet="Lista_PL"/>
  </cacheSource>
  <cacheFields count="1">
    <cacheField name="TICKER" numFmtId="0">
      <sharedItems containsBlank="1" count="63">
        <s v="AAL"/>
        <s v="ALK"/>
        <s v="ALLE"/>
        <s v="AME"/>
        <s v="ARNC"/>
        <s v="AYI"/>
        <s v="BA"/>
        <s v="CAT"/>
        <s v="CHRW"/>
        <s v="CMI"/>
        <s v="COL"/>
        <s v="CSX"/>
        <s v="CTAS"/>
        <s v="DAL"/>
        <s v="DE"/>
        <s v="DHR"/>
        <s v="DNB"/>
        <s v="DOV"/>
        <s v="EFX"/>
        <s v="EMR"/>
        <s v="ETN"/>
        <s v="EXPD"/>
        <s v="FAST"/>
        <s v="FBHS"/>
        <s v="FDX"/>
        <s v="FLR"/>
        <s v="FLS"/>
        <s v="GD"/>
        <s v="GWW"/>
        <s v="HON"/>
        <s v="ITW"/>
        <s v="JBHT"/>
        <s v="JEC"/>
        <s v="KSU"/>
        <s v="LEG"/>
        <s v="LLL"/>
        <s v="LMT"/>
        <s v="LUV"/>
        <s v="MAS"/>
        <s v="MMM"/>
        <s v="NLSN"/>
        <s v="NSC"/>
        <s v="PBI"/>
        <s v="PCAR"/>
        <s v="PH"/>
        <s v="PNR"/>
        <s v="PWR"/>
        <s v="R"/>
        <s v="RHI"/>
        <s v="ROK"/>
        <s v="ROP"/>
        <s v="RSG"/>
        <s v="SRCL"/>
        <s v="TDG"/>
        <s v="TXT"/>
        <s v="UAL"/>
        <s v="UNP"/>
        <s v="UPS"/>
        <s v="UTX"/>
        <s v="VRSK"/>
        <s v="WM"/>
        <s v="XY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s v="6/30/2003"/>
    <n v="1577000"/>
    <x v="0"/>
    <n v="2410000"/>
    <n v="65000"/>
    <n v="65000"/>
    <n v="65000"/>
    <s v=" -   "/>
    <x v="0"/>
  </r>
  <r>
    <x v="1"/>
    <x v="0"/>
    <s v="12/31/2012"/>
    <n v="409396000"/>
    <x v="1"/>
    <n v="58323000"/>
    <s v=" -   "/>
    <s v=" -   "/>
    <s v="    "/>
    <n v="74453000"/>
    <x v="1"/>
  </r>
  <r>
    <x v="2"/>
    <x v="0"/>
    <s v="12/31/2012"/>
    <n v="475888000"/>
    <x v="2"/>
    <n v="47115000"/>
    <s v=" -   "/>
    <s v=" -   "/>
    <s v="    "/>
    <n v="121211000"/>
    <x v="1"/>
  </r>
  <r>
    <x v="3"/>
    <x v="0"/>
    <s v="12/31/2012"/>
    <n v="484581000"/>
    <x v="3"/>
    <n v="38123000"/>
    <s v=" -   "/>
    <s v=" -   "/>
    <s v="    "/>
    <n v="147515000"/>
    <x v="1"/>
  </r>
  <r>
    <x v="4"/>
    <x v="0"/>
    <s v="12/31/2012"/>
    <n v="535153000"/>
    <x v="4"/>
    <n v="24573000"/>
    <s v=" -   "/>
    <s v=" -   "/>
    <s v="    "/>
    <n v="169173000"/>
    <x v="1"/>
  </r>
  <r>
    <x v="5"/>
    <x v="0"/>
    <s v="12/31/2013"/>
    <n v="637413000"/>
    <x v="5"/>
    <n v="31970000"/>
    <s v=" -   "/>
    <s v=" -   "/>
    <s v="    "/>
    <n v="160828000"/>
    <x v="1"/>
  </r>
  <r>
    <x v="6"/>
    <x v="0"/>
    <s v="12/31/2012"/>
    <n v="716612000"/>
    <x v="6"/>
    <n v="58005000"/>
    <s v=" -   "/>
    <s v=" -   "/>
    <s v="    "/>
    <n v="346031000"/>
    <x v="1"/>
  </r>
  <r>
    <x v="7"/>
    <x v="0"/>
    <s v="12/31/2012"/>
    <n v="763000000"/>
    <x v="7"/>
    <n v="429000000"/>
    <s v=" -   "/>
    <s v=" -   "/>
    <s v="    "/>
    <n v="26000000"/>
    <x v="2"/>
  </r>
  <r>
    <x v="8"/>
    <x v="0"/>
    <s v="12/31/2012"/>
    <n v="793373000"/>
    <x v="8"/>
    <n v="123524000"/>
    <s v=" -   "/>
    <s v=" -   "/>
    <s v="    "/>
    <n v="214827000"/>
    <x v="1"/>
  </r>
  <r>
    <x v="9"/>
    <x v="0"/>
    <s v="12/31/2012"/>
    <n v="797517000"/>
    <x v="9"/>
    <n v="20412000"/>
    <s v=" -   "/>
    <s v=" -   "/>
    <s v="    "/>
    <n v="277621000"/>
    <x v="1"/>
  </r>
  <r>
    <x v="10"/>
    <x v="0"/>
    <s v="12/31/2012"/>
    <n v="873592000"/>
    <x v="10"/>
    <n v="186971000"/>
    <n v="61694000"/>
    <n v="61694000"/>
    <n v="61694000"/>
    <s v=" -   "/>
    <x v="3"/>
  </r>
  <r>
    <x v="11"/>
    <x v="0"/>
    <s v="12/31/2012"/>
    <n v="958511000"/>
    <x v="11"/>
    <n v="61732000"/>
    <s v=" -   "/>
    <s v=" -   "/>
    <s v="    "/>
    <n v="325173000"/>
    <x v="1"/>
  </r>
  <r>
    <x v="12"/>
    <x v="0"/>
    <s v="3/29/2014"/>
    <n v="1148231000"/>
    <x v="12"/>
    <n v="180317000"/>
    <n v="197269000"/>
    <n v="197269000"/>
    <n v="197269000"/>
    <s v=" -   "/>
    <x v="3"/>
  </r>
  <r>
    <x v="13"/>
    <x v="0"/>
    <s v="12/31/2012"/>
    <n v="1204546000"/>
    <x v="13"/>
    <n v="170113000"/>
    <s v=" -   "/>
    <s v=" -   "/>
    <s v="    "/>
    <n v="451405000"/>
    <x v="4"/>
  </r>
  <r>
    <x v="14"/>
    <x v="0"/>
    <s v="12/31/2012"/>
    <n v="1279067000"/>
    <x v="14"/>
    <n v="68538000"/>
    <s v=" -   "/>
    <s v=" -   "/>
    <s v="    "/>
    <n v="382553000"/>
    <x v="1"/>
  </r>
  <r>
    <x v="15"/>
    <x v="0"/>
    <s v="6/30/2013"/>
    <n v="1282236000"/>
    <x v="15"/>
    <n v="151382000"/>
    <n v="235184000"/>
    <n v="235184000"/>
    <n v="235184000"/>
    <s v=" -   "/>
    <x v="3"/>
  </r>
  <r>
    <x v="16"/>
    <x v="0"/>
    <s v="9/30/2013"/>
    <n v="1287577000"/>
    <x v="16"/>
    <n v="174085000"/>
    <s v=" -   "/>
    <s v=" -   "/>
    <s v="    "/>
    <n v="12784000"/>
    <x v="5"/>
  </r>
  <r>
    <x v="17"/>
    <x v="0"/>
    <s v="12/31/2012"/>
    <n v="1290052000"/>
    <x v="17"/>
    <n v="120310000"/>
    <s v=" -   "/>
    <s v=" -   "/>
    <s v="    "/>
    <n v="330418000"/>
    <x v="1"/>
  </r>
  <r>
    <x v="18"/>
    <x v="0"/>
    <s v="12/31/2012"/>
    <n v="1293338000"/>
    <x v="18"/>
    <n v="354571000"/>
    <n v="82014000"/>
    <n v="82014000"/>
    <n v="82014000"/>
    <s v=" -   "/>
    <x v="6"/>
  </r>
  <r>
    <x v="19"/>
    <x v="0"/>
    <s v="2/28/2013"/>
    <n v="1328817000"/>
    <x v="19"/>
    <n v="660887000"/>
    <n v="263150000"/>
    <n v="263150000"/>
    <n v="263150000"/>
    <s v=" -   "/>
    <x v="3"/>
  </r>
  <r>
    <x v="20"/>
    <x v="0"/>
    <s v="12/31/2012"/>
    <n v="1355300000"/>
    <x v="20"/>
    <n v="803800000"/>
    <s v=" -   "/>
    <s v=" -   "/>
    <s v="    "/>
    <n v="76000000"/>
    <x v="5"/>
  </r>
  <r>
    <x v="21"/>
    <x v="0"/>
    <s v="12/31/2012"/>
    <n v="1365000000"/>
    <x v="21"/>
    <n v="921000000"/>
    <s v=" -   "/>
    <s v=" -   "/>
    <s v="    "/>
    <n v="471000000"/>
    <x v="5"/>
  </r>
  <r>
    <x v="22"/>
    <x v="0"/>
    <s v="12/31/2012"/>
    <n v="1367135000"/>
    <x v="22"/>
    <n v="248136000"/>
    <s v=" -   "/>
    <s v=" -   "/>
    <s v="    "/>
    <n v="445228000"/>
    <x v="4"/>
  </r>
  <r>
    <x v="23"/>
    <x v="0"/>
    <s v="12/31/2012"/>
    <n v="1373947000"/>
    <x v="23"/>
    <n v="433448000"/>
    <n v="74744000"/>
    <n v="74744000"/>
    <n v="74744000"/>
    <n v="20962000"/>
    <x v="3"/>
  </r>
  <r>
    <x v="24"/>
    <x v="0"/>
    <s v="12/31/2012"/>
    <n v="1405358000"/>
    <x v="24"/>
    <n v="292500000"/>
    <n v="137354000"/>
    <n v="137354000"/>
    <n v="137354000"/>
    <s v=" -   "/>
    <x v="3"/>
  </r>
  <r>
    <x v="25"/>
    <x v="0"/>
    <s v="12/31/2012"/>
    <n v="1407848000"/>
    <x v="25"/>
    <n v="220068000"/>
    <s v=" -   "/>
    <s v=" -   "/>
    <s v="    "/>
    <n v="98844000"/>
    <x v="7"/>
  </r>
  <r>
    <x v="26"/>
    <x v="0"/>
    <s v="12/29/2013"/>
    <n v="1421178000"/>
    <x v="26"/>
    <n v="397285000"/>
    <n v="276743000"/>
    <n v="276743000"/>
    <n v="276743000"/>
    <s v=" -   "/>
    <x v="6"/>
  </r>
  <r>
    <x v="27"/>
    <x v="0"/>
    <s v="9/30/2013"/>
    <n v="1481314000"/>
    <x v="27"/>
    <n v="587835000"/>
    <n v="209614000"/>
    <n v="209614000"/>
    <n v="209614000"/>
    <s v=" -   "/>
    <x v="3"/>
  </r>
  <r>
    <x v="28"/>
    <x v="0"/>
    <s v="12/31/2012"/>
    <n v="1527042000"/>
    <x v="28"/>
    <n v="432681000"/>
    <n v="765905000"/>
    <n v="765905000"/>
    <n v="765905000"/>
    <s v=" -   "/>
    <x v="6"/>
  </r>
  <r>
    <x v="29"/>
    <x v="0"/>
    <s v="12/31/2013"/>
    <n v="1551346000"/>
    <x v="29"/>
    <n v="493726000"/>
    <n v="317093000"/>
    <n v="317093000"/>
    <n v="317093000"/>
    <n v="417000"/>
    <x v="6"/>
  </r>
  <r>
    <x v="30"/>
    <x v="0"/>
    <s v="12/31/2012"/>
    <n v="1562000000"/>
    <x v="30"/>
    <n v="311000000"/>
    <s v=" -   "/>
    <s v=" -   "/>
    <s v="    "/>
    <n v="704000000"/>
    <x v="4"/>
  </r>
  <r>
    <x v="31"/>
    <x v="0"/>
    <s v="3/31/2013"/>
    <n v="1581623000"/>
    <x v="31"/>
    <n v="261471000"/>
    <n v="254723000"/>
    <n v="254723000"/>
    <n v="254723000"/>
    <n v="111537000"/>
    <x v="3"/>
  </r>
  <r>
    <x v="32"/>
    <x v="0"/>
    <s v="10/31/2013"/>
    <n v="1587725000"/>
    <x v="32"/>
    <n v="610735000"/>
    <n v="58827000"/>
    <n v="58827000"/>
    <n v="58827000"/>
    <n v="30239000"/>
    <x v="6"/>
  </r>
  <r>
    <x v="33"/>
    <x v="0"/>
    <s v="12/31/2012"/>
    <n v="1623938000"/>
    <x v="33"/>
    <n v="188302000"/>
    <s v=" -   "/>
    <s v=" -   "/>
    <s v="    "/>
    <n v="513916000"/>
    <x v="4"/>
  </r>
  <r>
    <x v="34"/>
    <x v="0"/>
    <s v="12/31/2012"/>
    <n v="1663000000"/>
    <x v="21"/>
    <n v="1123200000"/>
    <s v=" -   "/>
    <s v=" -   "/>
    <s v="    "/>
    <n v="78300000"/>
    <x v="7"/>
  </r>
  <r>
    <x v="35"/>
    <x v="0"/>
    <s v="12/31/2012"/>
    <n v="1747502000"/>
    <x v="34"/>
    <n v="47233000"/>
    <s v=" -   "/>
    <s v=" -   "/>
    <s v="    "/>
    <n v="560669000"/>
    <x v="1"/>
  </r>
  <r>
    <x v="36"/>
    <x v="0"/>
    <s v="12/31/2012"/>
    <n v="1765979000"/>
    <x v="35"/>
    <n v="158950000"/>
    <s v=" -   "/>
    <s v=" -   "/>
    <s v="    "/>
    <n v="506220000"/>
    <x v="1"/>
  </r>
  <r>
    <x v="37"/>
    <x v="0"/>
    <s v="9/27/2013"/>
    <n v="1792000000"/>
    <x v="36"/>
    <n v="159700000"/>
    <n v="226300000"/>
    <n v="226300000"/>
    <n v="226300000"/>
    <n v="29100000"/>
    <x v="3"/>
  </r>
  <r>
    <x v="38"/>
    <x v="0"/>
    <s v="12/31/2012"/>
    <n v="1793557000"/>
    <x v="37"/>
    <n v="247597000"/>
    <s v=" -   "/>
    <s v=" -   "/>
    <s v="    "/>
    <s v=" -   "/>
    <x v="3"/>
  </r>
  <r>
    <x v="39"/>
    <x v="0"/>
    <s v="12/31/2012"/>
    <n v="1819814000"/>
    <x v="38"/>
    <n v="133796000"/>
    <s v=" -   "/>
    <s v=" -   "/>
    <s v="    "/>
    <n v="579315000"/>
    <x v="4"/>
  </r>
  <r>
    <x v="40"/>
    <x v="0"/>
    <s v="12/31/2012"/>
    <n v="1834921000"/>
    <x v="39"/>
    <n v="670602000"/>
    <s v=" -   "/>
    <s v=" -   "/>
    <s v="    "/>
    <s v=" -   "/>
    <x v="2"/>
  </r>
  <r>
    <x v="41"/>
    <x v="0"/>
    <s v="12/31/2012"/>
    <n v="1834921000"/>
    <x v="39"/>
    <n v="670602000"/>
    <s v=" -   "/>
    <s v=" -   "/>
    <s v="    "/>
    <s v=" -   "/>
    <x v="2"/>
  </r>
  <r>
    <x v="42"/>
    <x v="0"/>
    <s v="12/31/2012"/>
    <n v="1843641000"/>
    <x v="40"/>
    <n v="477270000"/>
    <n v="96004000"/>
    <n v="96004000"/>
    <n v="96004000"/>
    <n v="13829000"/>
    <x v="6"/>
  </r>
  <r>
    <x v="43"/>
    <x v="0"/>
    <s v="12/31/2012"/>
    <n v="1847186000"/>
    <x v="41"/>
    <n v="93782000"/>
    <s v=" -   "/>
    <s v=" -   "/>
    <s v="    "/>
    <n v="445875000"/>
    <x v="1"/>
  </r>
  <r>
    <x v="44"/>
    <x v="0"/>
    <s v="12/31/2013"/>
    <n v="1859177000"/>
    <x v="42"/>
    <n v="200849000"/>
    <s v=" -   "/>
    <s v=" -   "/>
    <s v="    "/>
    <n v="653132000"/>
    <x v="4"/>
  </r>
  <r>
    <x v="45"/>
    <x v="0"/>
    <s v="12/31/2012"/>
    <n v="1887376000"/>
    <x v="43"/>
    <n v="531180000"/>
    <s v=" -   "/>
    <s v=" -   "/>
    <s v="    "/>
    <s v=" -   "/>
    <x v="1"/>
  </r>
  <r>
    <x v="46"/>
    <x v="0"/>
    <s v="12/31/2012"/>
    <n v="1899600000"/>
    <x v="44"/>
    <n v="697400000"/>
    <n v="291300000"/>
    <n v="291300000"/>
    <n v="291300000"/>
    <s v=" -   "/>
    <x v="6"/>
  </r>
  <r>
    <x v="47"/>
    <x v="0"/>
    <s v="12/31/2012"/>
    <n v="1913149000"/>
    <x v="45"/>
    <n v="356817000"/>
    <s v=" -   "/>
    <s v=" -   "/>
    <s v="    "/>
    <n v="31652000"/>
    <x v="7"/>
  </r>
  <r>
    <x v="48"/>
    <x v="0"/>
    <s v="9/30/2013"/>
    <n v="1924400000"/>
    <x v="46"/>
    <n v="254468000"/>
    <s v=" -   "/>
    <s v=" -   "/>
    <s v="    "/>
    <n v="45639000"/>
    <x v="7"/>
  </r>
  <r>
    <x v="49"/>
    <x v="0"/>
    <s v="12/31/2013"/>
    <n v="2013719000"/>
    <x v="21"/>
    <n v="401324000"/>
    <s v=" -   "/>
    <s v=" -   "/>
    <s v="    "/>
    <n v="423312000"/>
    <x v="1"/>
  </r>
  <r>
    <x v="50"/>
    <x v="0"/>
    <s v="12/31/2012"/>
    <n v="2031901000"/>
    <x v="47"/>
    <n v="135824000"/>
    <s v=" -   "/>
    <s v=" -   "/>
    <s v="    "/>
    <s v=" -   "/>
    <x v="8"/>
  </r>
  <r>
    <x v="51"/>
    <x v="0"/>
    <s v="12/31/2012"/>
    <n v="2060702000"/>
    <x v="48"/>
    <s v=" -   "/>
    <s v=" -   "/>
    <s v=" -   "/>
    <s v="    "/>
    <s v=" -   "/>
    <x v="0"/>
  </r>
  <r>
    <x v="52"/>
    <x v="0"/>
    <s v="12/31/2013"/>
    <n v="2069600000"/>
    <x v="49"/>
    <n v="483100000"/>
    <s v=" -   "/>
    <s v=" -   "/>
    <s v="    "/>
    <s v=" -   "/>
    <x v="7"/>
  </r>
  <r>
    <x v="53"/>
    <x v="0"/>
    <s v="12/31/2012"/>
    <n v="2073000000"/>
    <x v="50"/>
    <n v="673500000"/>
    <s v=" -   "/>
    <s v=" -   "/>
    <s v="    "/>
    <n v="160000000"/>
    <x v="7"/>
  </r>
  <r>
    <x v="54"/>
    <x v="0"/>
    <s v="8/31/2013"/>
    <n v="2089100000"/>
    <x v="51"/>
    <n v="607600000"/>
    <s v=" -   "/>
    <s v=" -   "/>
    <s v="    "/>
    <s v=" -   "/>
    <x v="7"/>
  </r>
  <r>
    <x v="55"/>
    <x v="0"/>
    <s v="12/31/2013"/>
    <n v="2104745000"/>
    <x v="52"/>
    <n v="346393000"/>
    <n v="859947000"/>
    <n v="859947000"/>
    <n v="859947000"/>
    <s v=" -   "/>
    <x v="0"/>
  </r>
  <r>
    <x v="56"/>
    <x v="0"/>
    <s v="12/31/2013"/>
    <n v="2104745000"/>
    <x v="52"/>
    <n v="346393000"/>
    <n v="859947000"/>
    <n v="859947000"/>
    <n v="859947000"/>
    <s v=" -   "/>
    <x v="6"/>
  </r>
  <r>
    <x v="57"/>
    <x v="0"/>
    <s v="12/30/2012"/>
    <n v="2105188000"/>
    <x v="53"/>
    <n v="627370000"/>
    <n v="131835000"/>
    <n v="131835000"/>
    <n v="131835000"/>
    <s v=" -   "/>
    <x v="6"/>
  </r>
  <r>
    <x v="58"/>
    <x v="0"/>
    <s v="3/30/2013"/>
    <n v="2168652000"/>
    <x v="54"/>
    <n v="365684000"/>
    <n v="475522000"/>
    <n v="475522000"/>
    <n v="475522000"/>
    <n v="9508000"/>
    <x v="3"/>
  </r>
  <r>
    <x v="59"/>
    <x v="0"/>
    <s v="3/30/2013"/>
    <n v="2181732000"/>
    <x v="55"/>
    <n v="621536000"/>
    <s v=" -   "/>
    <s v=" -   "/>
    <s v="    "/>
    <n v="54291000"/>
    <x v="2"/>
  </r>
  <r>
    <x v="60"/>
    <x v="0"/>
    <s v="02-02-2013"/>
    <n v="2220256000"/>
    <x v="56"/>
    <n v="488880000"/>
    <s v=" -   "/>
    <s v=" -   "/>
    <s v="    "/>
    <s v=" -   "/>
    <x v="2"/>
  </r>
  <r>
    <x v="61"/>
    <x v="0"/>
    <s v="12/31/2013"/>
    <n v="2265100000"/>
    <x v="57"/>
    <n v="574000000"/>
    <n v="167700000"/>
    <n v="167700000"/>
    <n v="167700000"/>
    <s v=" -   "/>
    <x v="6"/>
  </r>
  <r>
    <x v="62"/>
    <x v="0"/>
    <s v="12/31/2013"/>
    <n v="2299176000"/>
    <x v="58"/>
    <n v="177366000"/>
    <n v="32210000"/>
    <n v="32210000"/>
    <n v="32210000"/>
    <n v="461627000"/>
    <x v="1"/>
  </r>
  <r>
    <x v="63"/>
    <x v="0"/>
    <s v="12/31/2012"/>
    <n v="2307182000"/>
    <x v="59"/>
    <n v="655473000"/>
    <s v=" -   "/>
    <s v=" -   "/>
    <s v="    "/>
    <n v="107591000"/>
    <x v="2"/>
  </r>
  <r>
    <x v="64"/>
    <x v="0"/>
    <s v="1/31/2013"/>
    <n v="2312200000"/>
    <x v="60"/>
    <n v="1081800000"/>
    <n v="600000000"/>
    <n v="600000000"/>
    <n v="600000000"/>
    <n v="42100000"/>
    <x v="3"/>
  </r>
  <r>
    <x v="65"/>
    <x v="0"/>
    <s v="12/31/2013"/>
    <n v="2369300000"/>
    <x v="61"/>
    <n v="602100000"/>
    <s v=" -   "/>
    <s v=" -   "/>
    <s v="    "/>
    <n v="223300000"/>
    <x v="7"/>
  </r>
  <r>
    <x v="66"/>
    <x v="0"/>
    <s v="5/31/2013"/>
    <n v="2375923000"/>
    <x v="62"/>
    <n v="1156635000"/>
    <s v=" -   "/>
    <s v=" -   "/>
    <s v="    "/>
    <s v=" -   "/>
    <x v="3"/>
  </r>
  <r>
    <x v="67"/>
    <x v="0"/>
    <s v="12/31/2013"/>
    <n v="2378972000"/>
    <x v="63"/>
    <n v="692693000"/>
    <n v="116346000"/>
    <n v="116346000"/>
    <n v="116346000"/>
    <n v="24539000"/>
    <x v="6"/>
  </r>
  <r>
    <x v="68"/>
    <x v="0"/>
    <s v="12/31/2012"/>
    <n v="2426301000"/>
    <x v="64"/>
    <n v="72163000"/>
    <s v=" -   "/>
    <s v=" -   "/>
    <s v="    "/>
    <n v="768820000"/>
    <x v="1"/>
  </r>
  <r>
    <x v="69"/>
    <x v="0"/>
    <s v="12/31/2012"/>
    <n v="2432680000"/>
    <x v="65"/>
    <n v="212572000"/>
    <s v=" -   "/>
    <s v=" -   "/>
    <s v="    "/>
    <n v="622592000"/>
    <x v="1"/>
  </r>
  <r>
    <x v="70"/>
    <x v="0"/>
    <s v="7/31/2013"/>
    <n v="2436948000"/>
    <x v="66"/>
    <n v="441168000"/>
    <n v="62630000"/>
    <n v="62630000"/>
    <n v="62630000"/>
    <s v=" -   "/>
    <x v="5"/>
  </r>
  <r>
    <x v="71"/>
    <x v="0"/>
    <s v="12/31/2012"/>
    <n v="2458592000"/>
    <x v="67"/>
    <n v="1579007000"/>
    <s v=" -   "/>
    <s v=" -   "/>
    <s v="    "/>
    <n v="31237000"/>
    <x v="5"/>
  </r>
  <r>
    <x v="72"/>
    <x v="0"/>
    <s v="9/28/2013"/>
    <n v="2492300000"/>
    <x v="68"/>
    <n v="661100000"/>
    <n v="197600000"/>
    <n v="197600000"/>
    <n v="197600000"/>
    <n v="112600000"/>
    <x v="6"/>
  </r>
  <r>
    <x v="73"/>
    <x v="0"/>
    <s v="12/31/2013"/>
    <n v="2514595000"/>
    <x v="69"/>
    <n v="132447000"/>
    <s v=" -   "/>
    <s v=" -   "/>
    <s v="    "/>
    <n v="629908000"/>
    <x v="1"/>
  </r>
  <r>
    <x v="74"/>
    <x v="0"/>
    <s v="12/31/2012"/>
    <n v="2519154000"/>
    <x v="70"/>
    <n v="308456000"/>
    <n v="78919000"/>
    <n v="78919000"/>
    <n v="78919000"/>
    <s v=" -   "/>
    <x v="8"/>
  </r>
  <r>
    <x v="75"/>
    <x v="0"/>
    <s v="12/31/2012"/>
    <n v="2567310000"/>
    <x v="71"/>
    <n v="308143000"/>
    <s v=" -   "/>
    <s v=" -   "/>
    <s v="    "/>
    <s v=" -   "/>
    <x v="8"/>
  </r>
  <r>
    <x v="76"/>
    <x v="0"/>
    <s v="11-02-2013"/>
    <n v="2633689000"/>
    <x v="72"/>
    <n v="396233000"/>
    <n v="513035000"/>
    <n v="513035000"/>
    <n v="513035000"/>
    <n v="220000"/>
    <x v="3"/>
  </r>
  <r>
    <x v="77"/>
    <x v="0"/>
    <s v="12/31/2012"/>
    <n v="2665000000"/>
    <x v="73"/>
    <n v="728000000"/>
    <n v="183000000"/>
    <n v="183000000"/>
    <n v="183000000"/>
    <s v=" -   "/>
    <x v="3"/>
  </r>
  <r>
    <x v="78"/>
    <x v="0"/>
    <s v="12/31/2013"/>
    <n v="2666000000"/>
    <x v="74"/>
    <n v="1670000000"/>
    <s v=" -   "/>
    <s v=" -   "/>
    <s v="    "/>
    <n v="46000000"/>
    <x v="5"/>
  </r>
  <r>
    <x v="79"/>
    <x v="0"/>
    <s v="12/29/2012"/>
    <n v="2715675000"/>
    <x v="75"/>
    <n v="508547000"/>
    <n v="325773000"/>
    <n v="325773000"/>
    <n v="325773000"/>
    <s v=" -   "/>
    <x v="2"/>
  </r>
  <r>
    <x v="80"/>
    <x v="0"/>
    <s v="12/31/2012"/>
    <n v="2730000000"/>
    <x v="76"/>
    <n v="835000000"/>
    <s v=" -   "/>
    <s v=" -   "/>
    <s v="    "/>
    <n v="811000000"/>
    <x v="4"/>
  </r>
  <r>
    <x v="81"/>
    <x v="0"/>
    <s v="12/31/2012"/>
    <n v="2730300000"/>
    <x v="77"/>
    <n v="752200000"/>
    <s v=" -   "/>
    <s v=" -   "/>
    <s v="    "/>
    <n v="93500000"/>
    <x v="5"/>
  </r>
  <r>
    <x v="82"/>
    <x v="0"/>
    <s v="1/31/2013"/>
    <n v="2794925000"/>
    <x v="78"/>
    <n v="657246000"/>
    <s v=" -   "/>
    <s v=" -   "/>
    <s v="    "/>
    <s v=" -   "/>
    <x v="2"/>
  </r>
  <r>
    <x v="83"/>
    <x v="0"/>
    <s v="2/28/2013"/>
    <n v="2796100000"/>
    <x v="79"/>
    <n v="585400000"/>
    <s v=" -   "/>
    <s v=" -   "/>
    <s v="    "/>
    <s v=" -   "/>
    <x v="0"/>
  </r>
  <r>
    <x v="84"/>
    <x v="0"/>
    <s v="4/30/2013"/>
    <n v="2807114000"/>
    <x v="80"/>
    <n v="828095000"/>
    <s v=" -   "/>
    <s v=" -   "/>
    <s v="    "/>
    <n v="92407000"/>
    <x v="5"/>
  </r>
  <r>
    <x v="85"/>
    <x v="0"/>
    <s v="12/31/2012"/>
    <n v="2821446000"/>
    <x v="81"/>
    <n v="453535000"/>
    <n v="233713000"/>
    <n v="233713000"/>
    <n v="233713000"/>
    <s v=" -   "/>
    <x v="8"/>
  </r>
  <r>
    <x v="86"/>
    <x v="0"/>
    <s v="6/30/2013"/>
    <n v="2842781000"/>
    <x v="82"/>
    <n v="387812000"/>
    <n v="487832000"/>
    <n v="487832000"/>
    <n v="487832000"/>
    <s v=" -   "/>
    <x v="3"/>
  </r>
  <r>
    <x v="87"/>
    <x v="0"/>
    <s v="12/31/2012"/>
    <n v="2853926000"/>
    <x v="83"/>
    <n v="220758000"/>
    <s v=" -   "/>
    <s v=" -   "/>
    <s v="    "/>
    <n v="380402000"/>
    <x v="9"/>
  </r>
  <r>
    <x v="88"/>
    <x v="0"/>
    <s v="12/31/2012"/>
    <n v="2875960000"/>
    <x v="84"/>
    <n v="389486000"/>
    <s v=" -   "/>
    <s v=" -   "/>
    <s v="    "/>
    <n v="644276000"/>
    <x v="1"/>
  </r>
  <r>
    <x v="89"/>
    <x v="0"/>
    <s v="12/28/2013"/>
    <n v="2910748000"/>
    <x v="85"/>
    <n v="1468434000"/>
    <n v="338786000"/>
    <n v="338786000"/>
    <n v="338786000"/>
    <n v="12794000"/>
    <x v="6"/>
  </r>
  <r>
    <x v="90"/>
    <x v="0"/>
    <s v="12/31/2013"/>
    <n v="2918434000"/>
    <x v="86"/>
    <n v="1476916000"/>
    <n v="516338000"/>
    <n v="516338000"/>
    <n v="516338000"/>
    <n v="41668000"/>
    <x v="3"/>
  </r>
  <r>
    <x v="91"/>
    <x v="0"/>
    <s v="12/31/2012"/>
    <n v="2921900000"/>
    <x v="87"/>
    <n v="746300000"/>
    <s v=" -   "/>
    <s v=" -   "/>
    <s v="    "/>
    <s v=" -   "/>
    <x v="0"/>
  </r>
  <r>
    <x v="92"/>
    <x v="0"/>
    <s v="12/31/2012"/>
    <n v="2928429000"/>
    <x v="88"/>
    <n v="1148731000"/>
    <s v=" -   "/>
    <s v=" -   "/>
    <s v="    "/>
    <s v=" -   "/>
    <x v="6"/>
  </r>
  <r>
    <x v="93"/>
    <x v="0"/>
    <s v="9/27/2013"/>
    <n v="2942897000"/>
    <x v="89"/>
    <n v="432589000"/>
    <n v="208208000"/>
    <n v="208208000"/>
    <n v="208208000"/>
    <s v=" -   "/>
    <x v="6"/>
  </r>
  <r>
    <x v="94"/>
    <x v="0"/>
    <s v="12/31/2012"/>
    <n v="2993489000"/>
    <x v="90"/>
    <n v="914130000"/>
    <s v=" -   "/>
    <s v=" -   "/>
    <s v="    "/>
    <s v=" -   "/>
    <x v="7"/>
  </r>
  <r>
    <x v="95"/>
    <x v="0"/>
    <s v="12/31/2012"/>
    <n v="3003955000"/>
    <x v="91"/>
    <n v="850371000"/>
    <s v=" -   "/>
    <s v=" -   "/>
    <s v="    "/>
    <n v="316344000"/>
    <x v="1"/>
  </r>
  <r>
    <x v="96"/>
    <x v="0"/>
    <s v="12/31/2012"/>
    <n v="3023000000"/>
    <x v="92"/>
    <n v="832000000"/>
    <s v=" -   "/>
    <s v=" -   "/>
    <s v="    "/>
    <n v="104000000"/>
    <x v="5"/>
  </r>
  <r>
    <x v="97"/>
    <x v="0"/>
    <s v="12/31/2012"/>
    <n v="3036584000"/>
    <x v="93"/>
    <n v="1789327000"/>
    <s v=" -   "/>
    <s v=" -   "/>
    <s v="    "/>
    <n v="193937000"/>
    <x v="5"/>
  </r>
  <r>
    <x v="98"/>
    <x v="0"/>
    <s v="12/31/2013"/>
    <n v="3049500000"/>
    <x v="94"/>
    <n v="920300000"/>
    <n v="295700000"/>
    <n v="295700000"/>
    <n v="295700000"/>
    <s v=" -   "/>
    <x v="6"/>
  </r>
  <r>
    <x v="99"/>
    <x v="0"/>
    <s v="1/31/2013"/>
    <n v="3050195000"/>
    <x v="95"/>
    <n v="2047847000"/>
    <n v="429479000"/>
    <n v="429479000"/>
    <n v="429479000"/>
    <s v=" -   "/>
    <x v="3"/>
  </r>
  <r>
    <x v="100"/>
    <x v="0"/>
    <s v="12/31/2012"/>
    <n v="3094500000"/>
    <x v="96"/>
    <n v="98200000"/>
    <s v=" -   "/>
    <s v=" -   "/>
    <s v="    "/>
    <n v="332400000"/>
    <x v="9"/>
  </r>
  <r>
    <x v="101"/>
    <x v="0"/>
    <s v="12/31/2012"/>
    <n v="3134800000"/>
    <x v="97"/>
    <n v="873100000"/>
    <s v=" -   "/>
    <s v=" -   "/>
    <s v="    "/>
    <n v="7400000"/>
    <x v="7"/>
  </r>
  <r>
    <x v="102"/>
    <x v="0"/>
    <s v="12/31/2013"/>
    <n v="3214591000"/>
    <x v="98"/>
    <n v="203733000"/>
    <s v=" -   "/>
    <s v=" -   "/>
    <s v="    "/>
    <n v="96054000"/>
    <x v="2"/>
  </r>
  <r>
    <x v="103"/>
    <x v="0"/>
    <s v="12/31/2013"/>
    <n v="3237500000"/>
    <x v="99"/>
    <n v="1012400000"/>
    <s v=" -   "/>
    <s v=" -   "/>
    <s v="    "/>
    <s v=" -   "/>
    <x v="2"/>
  </r>
  <r>
    <x v="104"/>
    <x v="0"/>
    <s v="12/31/2012"/>
    <n v="3301804000"/>
    <x v="100"/>
    <n v="166154000"/>
    <s v=" -   "/>
    <s v=" -   "/>
    <s v="    "/>
    <n v="404336000"/>
    <x v="9"/>
  </r>
  <r>
    <x v="105"/>
    <x v="0"/>
    <s v="12/31/2013"/>
    <n v="3326106000"/>
    <x v="101"/>
    <n v="1007431000"/>
    <s v=" -   "/>
    <s v=" -   "/>
    <s v="    "/>
    <s v=" -   "/>
    <x v="7"/>
  </r>
  <r>
    <x v="106"/>
    <x v="0"/>
    <s v="12/31/2012"/>
    <n v="3334213000"/>
    <x v="102"/>
    <n v="380532000"/>
    <s v=" -   "/>
    <s v=" -   "/>
    <s v="    "/>
    <n v="53677000"/>
    <x v="7"/>
  </r>
  <r>
    <x v="107"/>
    <x v="0"/>
    <s v="12/31/2012"/>
    <n v="3368545000"/>
    <x v="103"/>
    <n v="280928000"/>
    <n v="132460000"/>
    <n v="132460000"/>
    <n v="132460000"/>
    <s v=" -   "/>
    <x v="3"/>
  </r>
  <r>
    <x v="108"/>
    <x v="0"/>
    <s v="9/30/2013"/>
    <n v="3387614000"/>
    <x v="104"/>
    <n v="126250000"/>
    <n v="15235000"/>
    <n v="15235000"/>
    <n v="15235000"/>
    <n v="455623000"/>
    <x v="4"/>
  </r>
  <r>
    <x v="109"/>
    <x v="0"/>
    <s v="12/31/2012"/>
    <n v="3409900000"/>
    <x v="105"/>
    <n v="489700000"/>
    <n v="112000000"/>
    <n v="112000000"/>
    <n v="112000000"/>
    <s v=" -   "/>
    <x v="8"/>
  </r>
  <r>
    <x v="110"/>
    <x v="0"/>
    <s v="12/31/2012"/>
    <n v="3414500000"/>
    <x v="106"/>
    <n v="346100000"/>
    <s v=" -   "/>
    <s v=" -   "/>
    <s v="    "/>
    <n v="25100000"/>
    <x v="7"/>
  </r>
  <r>
    <x v="111"/>
    <x v="0"/>
    <s v="12/31/2012"/>
    <n v="3589516000"/>
    <x v="107"/>
    <s v=" -   "/>
    <s v=" -   "/>
    <s v=" -   "/>
    <s v="    "/>
    <n v="787329000"/>
    <x v="5"/>
  </r>
  <r>
    <x v="112"/>
    <x v="0"/>
    <s v="6/30/2013"/>
    <n v="3598916000"/>
    <x v="108"/>
    <n v="601300000"/>
    <n v="683688000"/>
    <n v="683688000"/>
    <n v="683688000"/>
    <s v=" -   "/>
    <x v="3"/>
  </r>
  <r>
    <x v="113"/>
    <x v="0"/>
    <s v="4/27/2013"/>
    <n v="3637212000"/>
    <x v="109"/>
    <s v=" -   "/>
    <s v=" -   "/>
    <s v=" -   "/>
    <s v="    "/>
    <s v=" -   "/>
    <x v="6"/>
  </r>
  <r>
    <x v="114"/>
    <x v="0"/>
    <s v="12/31/2012"/>
    <n v="3641390000"/>
    <x v="110"/>
    <n v="108059000"/>
    <s v=" -   "/>
    <s v=" -   "/>
    <s v="    "/>
    <n v="166876000"/>
    <x v="3"/>
  </r>
  <r>
    <x v="115"/>
    <x v="0"/>
    <s v="12/31/2012"/>
    <n v="3791000000"/>
    <x v="111"/>
    <n v="936000000"/>
    <n v="106000000"/>
    <n v="106000000"/>
    <n v="106000000"/>
    <s v=" -   "/>
    <x v="7"/>
  </r>
  <r>
    <x v="116"/>
    <x v="0"/>
    <s v="1/31/2013"/>
    <n v="3794249000"/>
    <x v="112"/>
    <n v="1466067000"/>
    <s v=" -   "/>
    <s v=" -   "/>
    <s v="    "/>
    <s v=" -   "/>
    <x v="2"/>
  </r>
  <r>
    <x v="117"/>
    <x v="0"/>
    <s v="3/31/2013"/>
    <n v="3797000000"/>
    <x v="113"/>
    <n v="1078000000"/>
    <n v="1153000000"/>
    <n v="1153000000"/>
    <n v="1153000000"/>
    <n v="30000000"/>
    <x v="3"/>
  </r>
  <r>
    <x v="118"/>
    <x v="0"/>
    <s v="12/31/2012"/>
    <n v="3823713000"/>
    <x v="114"/>
    <n v="1489735000"/>
    <n v="114250000"/>
    <n v="114250000"/>
    <n v="114250000"/>
    <s v=" -   "/>
    <x v="7"/>
  </r>
  <r>
    <x v="119"/>
    <x v="0"/>
    <s v="12/31/2012"/>
    <n v="3901300000"/>
    <x v="115"/>
    <n v="1457300000"/>
    <n v="100100000"/>
    <n v="100100000"/>
    <n v="100100000"/>
    <s v=" -   "/>
    <x v="0"/>
  </r>
  <r>
    <x v="120"/>
    <x v="0"/>
    <s v="7/31/2013"/>
    <n v="3946000000"/>
    <x v="116"/>
    <n v="1534000000"/>
    <n v="647000000"/>
    <n v="647000000"/>
    <n v="647000000"/>
    <n v="30000000"/>
    <x v="3"/>
  </r>
  <r>
    <x v="121"/>
    <x v="0"/>
    <s v="02-02-2013"/>
    <n v="3983400000"/>
    <x v="117"/>
    <n v="976900000"/>
    <s v=" -   "/>
    <s v=" -   "/>
    <s v="    "/>
    <s v=" -   "/>
    <x v="2"/>
  </r>
  <r>
    <x v="122"/>
    <x v="0"/>
    <s v="12/31/2012"/>
    <n v="4050400000"/>
    <x v="21"/>
    <n v="3207800000"/>
    <s v=" -   "/>
    <s v=" -   "/>
    <s v="    "/>
    <s v=" -   "/>
    <x v="5"/>
  </r>
  <r>
    <x v="123"/>
    <x v="0"/>
    <s v="11/29/2013"/>
    <n v="4055240000"/>
    <x v="118"/>
    <n v="2140578000"/>
    <n v="826631000"/>
    <n v="826631000"/>
    <n v="826631000"/>
    <n v="52254000"/>
    <x v="3"/>
  </r>
  <r>
    <x v="124"/>
    <x v="0"/>
    <s v="04-03-2015"/>
    <n v="4069746000"/>
    <x v="119"/>
    <n v="194207000"/>
    <s v=" -   "/>
    <s v=" -   "/>
    <s v="    "/>
    <n v="137058000"/>
    <x v="3"/>
  </r>
  <r>
    <x v="125"/>
    <x v="0"/>
    <s v="12/31/2012"/>
    <n v="4088983000"/>
    <x v="120"/>
    <n v="1269586000"/>
    <n v="201197000"/>
    <n v="201197000"/>
    <n v="201197000"/>
    <n v="92369000"/>
    <x v="2"/>
  </r>
  <r>
    <x v="126"/>
    <x v="0"/>
    <s v="12/31/2012"/>
    <n v="4111000000"/>
    <x v="121"/>
    <s v=" -   "/>
    <s v=" -   "/>
    <s v=" -   "/>
    <s v="    "/>
    <n v="14000000"/>
    <x v="5"/>
  </r>
  <r>
    <x v="127"/>
    <x v="0"/>
    <s v="12/31/2012"/>
    <n v="4122930000"/>
    <x v="122"/>
    <n v="1219343000"/>
    <s v=" -   "/>
    <s v=" -   "/>
    <s v="    "/>
    <n v="64093000"/>
    <x v="2"/>
  </r>
  <r>
    <x v="128"/>
    <x v="0"/>
    <s v="11/30/2013"/>
    <n v="4123400000"/>
    <x v="123"/>
    <n v="1090300000"/>
    <s v=" -   "/>
    <s v=" -   "/>
    <s v="    "/>
    <s v=" -   "/>
    <x v="0"/>
  </r>
  <r>
    <x v="129"/>
    <x v="0"/>
    <s v="12/31/2012"/>
    <n v="4176000000"/>
    <x v="124"/>
    <n v="207000000"/>
    <s v=" -   "/>
    <s v=" -   "/>
    <s v="    "/>
    <n v="356000000"/>
    <x v="9"/>
  </r>
  <r>
    <x v="130"/>
    <x v="0"/>
    <s v="12/31/2013"/>
    <n v="4206100000"/>
    <x v="125"/>
    <n v="1193800000"/>
    <s v=" -   "/>
    <s v=" -   "/>
    <s v="    "/>
    <s v=" -   "/>
    <x v="0"/>
  </r>
  <r>
    <x v="131"/>
    <x v="0"/>
    <s v="12/31/2013"/>
    <n v="4245895000"/>
    <x v="126"/>
    <n v="1324815000"/>
    <s v=" -   "/>
    <s v=" -   "/>
    <s v="    "/>
    <n v="1700000"/>
    <x v="7"/>
  </r>
  <r>
    <x v="132"/>
    <x v="0"/>
    <s v="5/31/2013"/>
    <n v="4245964000"/>
    <x v="127"/>
    <n v="1187331000"/>
    <s v=" -   "/>
    <s v=" -   "/>
    <s v="    "/>
    <s v=" -   "/>
    <x v="7"/>
  </r>
  <r>
    <x v="133"/>
    <x v="0"/>
    <s v="12/31/2012"/>
    <n v="4246400000"/>
    <x v="128"/>
    <n v="121400000"/>
    <s v=" -   "/>
    <s v=" -   "/>
    <s v="    "/>
    <n v="364200000"/>
    <x v="9"/>
  </r>
  <r>
    <x v="134"/>
    <x v="0"/>
    <s v="12/31/2012"/>
    <n v="4256157000"/>
    <x v="129"/>
    <n v="376687000"/>
    <s v=" -   "/>
    <s v=" -   "/>
    <s v="    "/>
    <n v="1068382000"/>
    <x v="1"/>
  </r>
  <r>
    <x v="135"/>
    <x v="0"/>
    <s v="1/27/2013"/>
    <n v="4280159000"/>
    <x v="130"/>
    <n v="430822000"/>
    <n v="1147282000"/>
    <n v="1147282000"/>
    <n v="1147282000"/>
    <s v=" -   "/>
    <x v="3"/>
  </r>
  <r>
    <x v="136"/>
    <x v="0"/>
    <s v="12/31/2012"/>
    <n v="4292100000"/>
    <x v="131"/>
    <n v="512900000"/>
    <s v=" -   "/>
    <s v=" -   "/>
    <s v="    "/>
    <s v=" -   "/>
    <x v="3"/>
  </r>
  <r>
    <x v="137"/>
    <x v="0"/>
    <s v="6/30/2013"/>
    <n v="4297842000"/>
    <x v="132"/>
    <n v="902869000"/>
    <s v=" -   "/>
    <s v=" -   "/>
    <s v="    "/>
    <s v=" -   "/>
    <x v="2"/>
  </r>
  <r>
    <x v="138"/>
    <x v="0"/>
    <s v="12/31/2012"/>
    <n v="4306800000"/>
    <x v="133"/>
    <n v="1117700000"/>
    <n v="92300000"/>
    <n v="92300000"/>
    <n v="92300000"/>
    <s v=" -   "/>
    <x v="7"/>
  </r>
  <r>
    <x v="139"/>
    <x v="0"/>
    <s v="12/31/2012"/>
    <n v="4365400000"/>
    <x v="134"/>
    <n v="1252300000"/>
    <n v="1101600000"/>
    <n v="1101600000"/>
    <n v="1101600000"/>
    <s v=" -   "/>
    <x v="3"/>
  </r>
  <r>
    <x v="140"/>
    <x v="0"/>
    <s v="12/31/2013"/>
    <n v="4374562000"/>
    <x v="135"/>
    <n v="650243000"/>
    <n v="378769000"/>
    <n v="378769000"/>
    <n v="378769000"/>
    <s v=" -   "/>
    <x v="3"/>
  </r>
  <r>
    <x v="141"/>
    <x v="0"/>
    <s v="12/31/2012"/>
    <n v="4436000000"/>
    <x v="136"/>
    <n v="824000000"/>
    <s v=" -   "/>
    <s v=" -   "/>
    <s v="    "/>
    <s v=" -   "/>
    <x v="3"/>
  </r>
  <r>
    <x v="142"/>
    <x v="0"/>
    <s v="12/31/2012"/>
    <n v="4471700000"/>
    <x v="137"/>
    <n v="1822100000"/>
    <n v="225600000"/>
    <n v="225600000"/>
    <n v="225600000"/>
    <s v=" -   "/>
    <x v="6"/>
  </r>
  <r>
    <x v="143"/>
    <x v="0"/>
    <s v="9/30/2013"/>
    <n v="4474000000"/>
    <x v="138"/>
    <n v="495000000"/>
    <s v=" -   "/>
    <s v=" -   "/>
    <s v="    "/>
    <s v=" -   "/>
    <x v="7"/>
  </r>
  <r>
    <x v="144"/>
    <x v="0"/>
    <s v="12/31/2012"/>
    <n v="4534000000"/>
    <x v="139"/>
    <n v="1389000000"/>
    <s v=" -   "/>
    <s v=" -   "/>
    <s v="    "/>
    <n v="185000000"/>
    <x v="2"/>
  </r>
  <r>
    <x v="145"/>
    <x v="0"/>
    <s v="12/31/2013"/>
    <n v="4561000000"/>
    <x v="140"/>
    <n v="1613000000"/>
    <n v="399000000"/>
    <n v="399000000"/>
    <n v="399000000"/>
    <n v="60000000"/>
    <x v="6"/>
  </r>
  <r>
    <x v="146"/>
    <x v="0"/>
    <s v="12/31/2012"/>
    <n v="4608563000"/>
    <x v="141"/>
    <n v="285144000"/>
    <s v=" -   "/>
    <s v=" -   "/>
    <s v="    "/>
    <n v="1291456000"/>
    <x v="4"/>
  </r>
  <r>
    <x v="147"/>
    <x v="0"/>
    <s v="12/31/2012"/>
    <n v="4608955000"/>
    <x v="142"/>
    <n v="2448629000"/>
    <s v=" -   "/>
    <s v=" -   "/>
    <s v="    "/>
    <n v="264631000"/>
    <x v="5"/>
  </r>
  <r>
    <x v="148"/>
    <x v="0"/>
    <s v="12/28/2013"/>
    <n v="4627802000"/>
    <x v="143"/>
    <n v="1096507000"/>
    <s v=" -   "/>
    <s v=" -   "/>
    <s v="    "/>
    <s v=" -   "/>
    <x v="2"/>
  </r>
  <r>
    <x v="149"/>
    <x v="0"/>
    <s v="12/31/2012"/>
    <n v="4657000000"/>
    <x v="144"/>
    <n v="1542000000"/>
    <s v=" -   "/>
    <s v=" -   "/>
    <s v="    "/>
    <n v="264000000"/>
    <x v="7"/>
  </r>
  <r>
    <x v="150"/>
    <x v="0"/>
    <s v="12/29/2012"/>
    <n v="4664120000"/>
    <x v="145"/>
    <n v="1040287000"/>
    <s v=" -   "/>
    <s v=" -   "/>
    <s v="    "/>
    <n v="88975000"/>
    <x v="2"/>
  </r>
  <r>
    <x v="151"/>
    <x v="0"/>
    <s v="12/31/2013"/>
    <n v="4771259000"/>
    <x v="146"/>
    <n v="3151043000"/>
    <s v=" -   "/>
    <s v=" -   "/>
    <s v="    "/>
    <n v="71731000"/>
    <x v="2"/>
  </r>
  <r>
    <x v="152"/>
    <x v="0"/>
    <s v="12/31/2012"/>
    <n v="4856000000"/>
    <x v="147"/>
    <n v="1139000000"/>
    <n v="604000000"/>
    <n v="604000000"/>
    <n v="604000000"/>
    <s v=" -   "/>
    <x v="3"/>
  </r>
  <r>
    <x v="153"/>
    <x v="0"/>
    <s v="12/31/2013"/>
    <n v="4954619000"/>
    <x v="148"/>
    <n v="966829000"/>
    <s v=" -   "/>
    <s v=" -   "/>
    <s v="    "/>
    <s v=" -   "/>
    <x v="7"/>
  </r>
  <r>
    <x v="154"/>
    <x v="0"/>
    <s v="12/31/2012"/>
    <n v="4986566000"/>
    <x v="149"/>
    <n v="1641819000"/>
    <n v="885824000"/>
    <n v="885824000"/>
    <n v="885824000"/>
    <n v="35819000"/>
    <x v="3"/>
  </r>
  <r>
    <x v="155"/>
    <x v="0"/>
    <s v="12/31/2012"/>
    <n v="5011853000"/>
    <x v="21"/>
    <n v="2676141000"/>
    <s v=" -   "/>
    <s v=" -   "/>
    <s v="    "/>
    <n v="1266807000"/>
    <x v="10"/>
  </r>
  <r>
    <x v="156"/>
    <x v="0"/>
    <s v="12/31/2013"/>
    <n v="5015000000"/>
    <x v="150"/>
    <n v="446000000"/>
    <s v=" -   "/>
    <s v=" -   "/>
    <s v="    "/>
    <n v="1568000000"/>
    <x v="4"/>
  </r>
  <r>
    <x v="157"/>
    <x v="0"/>
    <s v="12/31/2012"/>
    <n v="5054980000"/>
    <x v="151"/>
    <n v="1064757000"/>
    <s v=" -   "/>
    <s v=" -   "/>
    <s v="    "/>
    <n v="229166000"/>
    <x v="7"/>
  </r>
  <r>
    <x v="158"/>
    <x v="0"/>
    <s v="12/31/2012"/>
    <n v="5059000000"/>
    <x v="152"/>
    <n v="2101000000"/>
    <s v=" -   "/>
    <s v=" -   "/>
    <s v="    "/>
    <n v="722000000"/>
    <x v="1"/>
  </r>
  <r>
    <x v="159"/>
    <x v="0"/>
    <s v="12/31/2012"/>
    <n v="5075000000"/>
    <x v="153"/>
    <n v="337000000"/>
    <s v=" -   "/>
    <s v=" -   "/>
    <s v="    "/>
    <n v="746000000"/>
    <x v="4"/>
  </r>
  <r>
    <x v="160"/>
    <x v="0"/>
    <s v="6/28/2013"/>
    <n v="5112000000"/>
    <x v="154"/>
    <n v="914000000"/>
    <s v=" -   "/>
    <s v=" -   "/>
    <s v="    "/>
    <s v=" -   "/>
    <x v="3"/>
  </r>
  <r>
    <x v="161"/>
    <x v="0"/>
    <s v="12/31/2012"/>
    <n v="5154284000"/>
    <x v="155"/>
    <n v="481677000"/>
    <s v=" -   "/>
    <s v=" -   "/>
    <s v="    "/>
    <n v="373199000"/>
    <x v="2"/>
  </r>
  <r>
    <x v="162"/>
    <x v="0"/>
    <s v="12/31/2012"/>
    <n v="5260956000"/>
    <x v="156"/>
    <n v="2188747000"/>
    <s v=" -   "/>
    <s v=" -   "/>
    <s v="    "/>
    <n v="65141000"/>
    <x v="2"/>
  </r>
  <r>
    <x v="163"/>
    <x v="0"/>
    <s v="12/30/2012"/>
    <n v="5353197000"/>
    <x v="157"/>
    <n v="1303427000"/>
    <s v=" -   "/>
    <s v=" -   "/>
    <s v="    "/>
    <n v="194039000"/>
    <x v="2"/>
  </r>
  <r>
    <x v="164"/>
    <x v="0"/>
    <s v="12/31/2012"/>
    <n v="5508500000"/>
    <x v="158"/>
    <n v="1403500000"/>
    <s v=" -   "/>
    <s v=" -   "/>
    <s v="    "/>
    <s v=" -   "/>
    <x v="2"/>
  </r>
  <r>
    <x v="165"/>
    <x v="0"/>
    <s v="12/31/2012"/>
    <n v="5513000000"/>
    <x v="159"/>
    <n v="3380000000"/>
    <s v=" -   "/>
    <s v=" -   "/>
    <s v="    "/>
    <n v="490000000"/>
    <x v="5"/>
  </r>
  <r>
    <x v="166"/>
    <x v="0"/>
    <s v="6/30/2013"/>
    <n v="5533000000"/>
    <x v="160"/>
    <n v="1291000000"/>
    <n v="130000000"/>
    <n v="130000000"/>
    <n v="130000000"/>
    <s v=" -   "/>
    <x v="0"/>
  </r>
  <r>
    <x v="167"/>
    <x v="0"/>
    <s v="12/31/2013"/>
    <n v="5535000000"/>
    <x v="161"/>
    <n v="1598000000"/>
    <s v=" -   "/>
    <s v=" -   "/>
    <s v="    "/>
    <n v="276000000"/>
    <x v="2"/>
  </r>
  <r>
    <x v="168"/>
    <x v="0"/>
    <s v="12/31/2013"/>
    <n v="5535000000"/>
    <x v="161"/>
    <n v="1598000000"/>
    <s v=" -   "/>
    <s v=" -   "/>
    <s v="    "/>
    <n v="276000000"/>
    <x v="2"/>
  </r>
  <r>
    <x v="169"/>
    <x v="0"/>
    <s v="12/31/2012"/>
    <n v="5580506000"/>
    <x v="162"/>
    <n v="1111232000"/>
    <s v=" -   "/>
    <s v=" -   "/>
    <s v="    "/>
    <s v=" -   "/>
    <x v="2"/>
  </r>
  <r>
    <x v="170"/>
    <x v="0"/>
    <s v="12/31/2012"/>
    <n v="5664800000"/>
    <x v="163"/>
    <n v="1140600000"/>
    <s v=" -   "/>
    <s v=" -   "/>
    <s v="    "/>
    <s v=" -   "/>
    <x v="3"/>
  </r>
  <r>
    <x v="171"/>
    <x v="0"/>
    <s v="12/31/2012"/>
    <n v="5671400000"/>
    <x v="164"/>
    <n v="1114600000"/>
    <s v=" -   "/>
    <s v=" -   "/>
    <s v="    "/>
    <n v="86300000"/>
    <x v="6"/>
  </r>
  <r>
    <x v="172"/>
    <x v="0"/>
    <s v="12/31/2013"/>
    <n v="5679595000"/>
    <x v="165"/>
    <n v="568500000"/>
    <s v=" -   "/>
    <s v=" -   "/>
    <s v="    "/>
    <s v=" -   "/>
    <x v="2"/>
  </r>
  <r>
    <x v="173"/>
    <x v="0"/>
    <s v="12/31/2013"/>
    <n v="5703000000"/>
    <x v="166"/>
    <n v="1815000000"/>
    <s v=" -   "/>
    <s v=" -   "/>
    <s v="    "/>
    <n v="510000000"/>
    <x v="7"/>
  </r>
  <r>
    <x v="174"/>
    <x v="0"/>
    <s v="12/31/2012"/>
    <n v="5781000000"/>
    <x v="121"/>
    <n v="443000000"/>
    <s v=" -   "/>
    <s v=" -   "/>
    <s v="    "/>
    <n v="673000000"/>
    <x v="9"/>
  </r>
  <r>
    <x v="175"/>
    <x v="0"/>
    <s v="12/31/2012"/>
    <n v="5787980000"/>
    <x v="167"/>
    <n v="1110550000"/>
    <s v=" -   "/>
    <s v=" -   "/>
    <s v="    "/>
    <s v=" -   "/>
    <x v="2"/>
  </r>
  <r>
    <x v="176"/>
    <x v="0"/>
    <s v="12/31/2012"/>
    <n v="5795800000"/>
    <x v="168"/>
    <n v="763300000"/>
    <s v=" -   "/>
    <s v=" -   "/>
    <s v="    "/>
    <s v=" -   "/>
    <x v="3"/>
  </r>
  <r>
    <x v="177"/>
    <x v="0"/>
    <s v="12/31/2012"/>
    <n v="5863500000"/>
    <x v="169"/>
    <n v="1148900000"/>
    <s v=" -   "/>
    <s v=" -   "/>
    <s v="    "/>
    <s v=" -   "/>
    <x v="8"/>
  </r>
  <r>
    <x v="178"/>
    <x v="0"/>
    <s v="4/30/2013"/>
    <n v="5897700000"/>
    <x v="170"/>
    <n v="1020400000"/>
    <s v=" -   "/>
    <s v=" -   "/>
    <s v="    "/>
    <n v="96800000"/>
    <x v="0"/>
  </r>
  <r>
    <x v="179"/>
    <x v="0"/>
    <s v="12/31/2012"/>
    <n v="5920269000"/>
    <x v="171"/>
    <n v="434894000"/>
    <s v=" -   "/>
    <s v=" -   "/>
    <s v="    "/>
    <n v="37691000"/>
    <x v="7"/>
  </r>
  <r>
    <x v="180"/>
    <x v="0"/>
    <s v="5/26/2013"/>
    <n v="5921000000"/>
    <x v="172"/>
    <n v="625200000"/>
    <s v=" -   "/>
    <s v=" -   "/>
    <s v="    "/>
    <n v="278300000"/>
    <x v="2"/>
  </r>
  <r>
    <x v="181"/>
    <x v="0"/>
    <s v="11/30/2013"/>
    <n v="5935095000"/>
    <x v="173"/>
    <n v="328595000"/>
    <s v=" -   "/>
    <s v=" -   "/>
    <s v="    "/>
    <s v=" -   "/>
    <x v="2"/>
  </r>
  <r>
    <x v="182"/>
    <x v="0"/>
    <s v="12/31/2012"/>
    <n v="5989000000"/>
    <x v="174"/>
    <n v="320000000"/>
    <n v="32000000"/>
    <n v="32000000"/>
    <n v="32000000"/>
    <s v=" -   "/>
    <x v="1"/>
  </r>
  <r>
    <x v="183"/>
    <x v="0"/>
    <s v="12/31/2012"/>
    <n v="5992215000"/>
    <x v="175"/>
    <n v="1264632000"/>
    <s v=" -   "/>
    <s v=" -   "/>
    <s v="    "/>
    <n v="39940000"/>
    <x v="7"/>
  </r>
  <r>
    <x v="184"/>
    <x v="0"/>
    <s v="12/31/2013"/>
    <n v="5997000000"/>
    <x v="176"/>
    <n v="2337000000"/>
    <s v=" -   "/>
    <s v=" -   "/>
    <s v="    "/>
    <n v="115000000"/>
    <x v="0"/>
  </r>
  <r>
    <x v="185"/>
    <x v="0"/>
    <s v="02-03-2013"/>
    <n v="6043000000"/>
    <x v="177"/>
    <n v="2594300000"/>
    <s v=" -   "/>
    <s v=" -   "/>
    <s v="    "/>
    <s v=" -   "/>
    <x v="2"/>
  </r>
  <r>
    <x v="186"/>
    <x v="0"/>
    <s v="12/31/2012"/>
    <n v="6104000000"/>
    <x v="178"/>
    <n v="200900000"/>
    <s v=" -   "/>
    <s v=" -   "/>
    <s v="    "/>
    <s v=" -   "/>
    <x v="8"/>
  </r>
  <r>
    <x v="187"/>
    <x v="0"/>
    <s v="02-02-2013"/>
    <n v="6182000000"/>
    <x v="179"/>
    <n v="1294000000"/>
    <s v=" -   "/>
    <s v=" -   "/>
    <s v="    "/>
    <n v="118000000"/>
    <x v="2"/>
  </r>
  <r>
    <x v="188"/>
    <x v="0"/>
    <s v="12/31/2012"/>
    <n v="6182184000"/>
    <x v="180"/>
    <n v="2120025000"/>
    <s v=" -   "/>
    <s v=" -   "/>
    <s v="    "/>
    <s v=" -   "/>
    <x v="2"/>
  </r>
  <r>
    <x v="189"/>
    <x v="0"/>
    <s v="12/29/2012"/>
    <n v="6205003000"/>
    <x v="181"/>
    <n v="2440721000"/>
    <s v=" -   "/>
    <s v=" -   "/>
    <s v="    "/>
    <s v=" -   "/>
    <x v="2"/>
  </r>
  <r>
    <x v="190"/>
    <x v="0"/>
    <s v="9/30/2013"/>
    <n v="6259300000"/>
    <x v="182"/>
    <n v="649900000"/>
    <s v=" -   "/>
    <s v=" -   "/>
    <s v="    "/>
    <s v=" -   "/>
    <x v="2"/>
  </r>
  <r>
    <x v="191"/>
    <x v="0"/>
    <s v="12/31/2012"/>
    <n v="6273787000"/>
    <x v="183"/>
    <n v="747356000"/>
    <s v=" -   "/>
    <s v=" -   "/>
    <s v="    "/>
    <n v="740791000"/>
    <x v="9"/>
  </r>
  <r>
    <x v="192"/>
    <x v="0"/>
    <s v="4/26/2013"/>
    <n v="6332400000"/>
    <x v="184"/>
    <n v="2247400000"/>
    <n v="904200000"/>
    <n v="904200000"/>
    <n v="904200000"/>
    <s v=" -   "/>
    <x v="3"/>
  </r>
  <r>
    <x v="193"/>
    <x v="0"/>
    <s v="9/30/2013"/>
    <n v="6351900000"/>
    <x v="185"/>
    <n v="1537700000"/>
    <s v=" -   "/>
    <s v=" -   "/>
    <s v="    "/>
    <s v=" -   "/>
    <x v="7"/>
  </r>
  <r>
    <x v="194"/>
    <x v="0"/>
    <s v="12/31/2012"/>
    <n v="6376000000"/>
    <x v="186"/>
    <n v="1201000000"/>
    <s v=" -   "/>
    <s v=" -   "/>
    <s v="    "/>
    <n v="749000000"/>
    <x v="10"/>
  </r>
  <r>
    <x v="195"/>
    <x v="0"/>
    <s v="12/31/2013"/>
    <n v="6419285000"/>
    <x v="187"/>
    <n v="922340000"/>
    <s v=" -   "/>
    <s v=" -   "/>
    <s v="    "/>
    <s v=" -   "/>
    <x v="7"/>
  </r>
  <r>
    <x v="196"/>
    <x v="0"/>
    <s v="12/31/2012"/>
    <n v="6420881000"/>
    <x v="188"/>
    <n v="2388182000"/>
    <s v=" -   "/>
    <s v=" -   "/>
    <s v="    "/>
    <s v=" -   "/>
    <x v="2"/>
  </r>
  <r>
    <x v="197"/>
    <x v="0"/>
    <s v="12/31/2013"/>
    <n v="6493900000"/>
    <x v="189"/>
    <n v="1684500000"/>
    <n v="2226200000"/>
    <n v="2226200000"/>
    <n v="2226200000"/>
    <n v="262800000"/>
    <x v="6"/>
  </r>
  <r>
    <x v="198"/>
    <x v="0"/>
    <s v="12/31/2012"/>
    <n v="6514099000"/>
    <x v="190"/>
    <s v=" -   "/>
    <s v=" -   "/>
    <s v=" -   "/>
    <s v="    "/>
    <n v="169645000"/>
    <x v="1"/>
  </r>
  <r>
    <x v="199"/>
    <x v="0"/>
    <s v="12/31/2013"/>
    <n v="6566000000"/>
    <x v="191"/>
    <n v="234000000"/>
    <s v=" -   "/>
    <s v=" -   "/>
    <s v="    "/>
    <n v="628000000"/>
    <x v="9"/>
  </r>
  <r>
    <x v="200"/>
    <x v="0"/>
    <s v="12/31/2012"/>
    <n v="6644252000"/>
    <x v="192"/>
    <n v="1703796000"/>
    <s v=" -   "/>
    <s v=" -   "/>
    <s v="    "/>
    <s v=" -   "/>
    <x v="0"/>
  </r>
  <r>
    <x v="201"/>
    <x v="0"/>
    <s v="12/31/2013"/>
    <n v="6761000000"/>
    <x v="193"/>
    <n v="1347000000"/>
    <s v=" -   "/>
    <s v=" -   "/>
    <s v="    "/>
    <s v=" -   "/>
    <x v="7"/>
  </r>
  <r>
    <x v="202"/>
    <x v="0"/>
    <s v="11-01-2015"/>
    <n v="6824000000"/>
    <x v="194"/>
    <n v="486000000"/>
    <n v="1049000000"/>
    <n v="1049000000"/>
    <n v="1049000000"/>
    <n v="249000000"/>
    <x v="3"/>
  </r>
  <r>
    <x v="203"/>
    <x v="0"/>
    <s v="3/29/2013"/>
    <n v="6906000000"/>
    <x v="195"/>
    <n v="3236000000"/>
    <n v="1026000000"/>
    <n v="1026000000"/>
    <n v="1026000000"/>
    <n v="286000000"/>
    <x v="3"/>
  </r>
  <r>
    <x v="204"/>
    <x v="0"/>
    <s v="12/31/2013"/>
    <n v="6932200000"/>
    <x v="196"/>
    <n v="1797000000"/>
    <n v="1444100000"/>
    <n v="1444100000"/>
    <n v="1444100000"/>
    <n v="342900000"/>
    <x v="6"/>
  </r>
  <r>
    <x v="205"/>
    <x v="0"/>
    <s v="3/30/2013"/>
    <n v="6945000000"/>
    <x v="197"/>
    <n v="2971000000"/>
    <s v=" -   "/>
    <s v=" -   "/>
    <s v="    "/>
    <n v="27000000"/>
    <x v="2"/>
  </r>
  <r>
    <x v="206"/>
    <x v="0"/>
    <s v="12/31/2012"/>
    <n v="6956200000"/>
    <x v="21"/>
    <n v="6279100000"/>
    <s v=" -   "/>
    <s v=" -   "/>
    <s v="    "/>
    <s v=" -   "/>
    <x v="2"/>
  </r>
  <r>
    <x v="207"/>
    <x v="0"/>
    <s v="12/31/2013"/>
    <n v="7155096000"/>
    <x v="198"/>
    <n v="1616921000"/>
    <s v=" -   "/>
    <s v=" -   "/>
    <s v="    "/>
    <s v=" -   "/>
    <x v="7"/>
  </r>
  <r>
    <x v="208"/>
    <x v="0"/>
    <s v="12/31/2012"/>
    <n v="7232397000"/>
    <x v="199"/>
    <s v=" -   "/>
    <s v=" -   "/>
    <s v=" -   "/>
    <s v="    "/>
    <n v="1173955000"/>
    <x v="5"/>
  </r>
  <r>
    <x v="209"/>
    <x v="0"/>
    <s v="12/31/2012"/>
    <n v="7249000000"/>
    <x v="200"/>
    <n v="2529000000"/>
    <n v="886000000"/>
    <n v="886000000"/>
    <n v="886000000"/>
    <n v="395000000"/>
    <x v="6"/>
  </r>
  <r>
    <x v="210"/>
    <x v="0"/>
    <s v="12/31/2012"/>
    <n v="7346472000"/>
    <x v="201"/>
    <n v="1557646000"/>
    <s v=" -   "/>
    <s v=" -   "/>
    <s v="    "/>
    <n v="149089000"/>
    <x v="3"/>
  </r>
  <r>
    <x v="211"/>
    <x v="0"/>
    <s v="12/31/2012"/>
    <n v="7383000000"/>
    <x v="202"/>
    <n v="1742000000"/>
    <s v=" -   "/>
    <s v=" -   "/>
    <s v="    "/>
    <n v="75000000"/>
    <x v="6"/>
  </r>
  <r>
    <x v="212"/>
    <x v="0"/>
    <s v="02-02-2013"/>
    <n v="7394500000"/>
    <x v="203"/>
    <n v="1732600000"/>
    <s v=" -   "/>
    <s v=" -   "/>
    <s v="    "/>
    <s v=" -   "/>
    <x v="2"/>
  </r>
  <r>
    <x v="213"/>
    <x v="0"/>
    <s v="12/31/2013"/>
    <n v="7436600000"/>
    <x v="204"/>
    <n v="702300000"/>
    <s v=" -   "/>
    <s v=" -   "/>
    <s v="    "/>
    <s v=" -   "/>
    <x v="2"/>
  </r>
  <r>
    <x v="214"/>
    <x v="0"/>
    <s v="12/31/2012"/>
    <n v="7452000000"/>
    <x v="205"/>
    <n v="365000000"/>
    <s v=" -   "/>
    <s v=" -   "/>
    <s v="    "/>
    <n v="1050000000"/>
    <x v="9"/>
  </r>
  <r>
    <x v="215"/>
    <x v="0"/>
    <s v="12/31/2012"/>
    <n v="7486000000"/>
    <x v="206"/>
    <n v="595000000"/>
    <s v=" -   "/>
    <s v=" -   "/>
    <s v="    "/>
    <n v="756000000"/>
    <x v="4"/>
  </r>
  <r>
    <x v="216"/>
    <x v="0"/>
    <s v="10/27/2013"/>
    <n v="7509000000"/>
    <x v="207"/>
    <n v="898000000"/>
    <n v="1320000000"/>
    <n v="1320000000"/>
    <n v="1320000000"/>
    <s v=" -   "/>
    <x v="3"/>
  </r>
  <r>
    <x v="217"/>
    <x v="0"/>
    <s v="12/31/2012"/>
    <n v="7688024000"/>
    <x v="208"/>
    <n v="1011543000"/>
    <s v=" -   "/>
    <s v=" -   "/>
    <s v="    "/>
    <n v="730493000"/>
    <x v="2"/>
  </r>
  <r>
    <x v="218"/>
    <x v="0"/>
    <s v="12/31/2013"/>
    <n v="7690800000"/>
    <x v="209"/>
    <n v="1788300000"/>
    <s v=" -   "/>
    <s v=" -   "/>
    <s v="    "/>
    <n v="123200000"/>
    <x v="8"/>
  </r>
  <r>
    <x v="219"/>
    <x v="0"/>
    <s v="12/31/2014"/>
    <n v="7719600000"/>
    <x v="210"/>
    <n v="1545700000"/>
    <n v="581800000"/>
    <n v="581800000"/>
    <n v="581800000"/>
    <s v=" -   "/>
    <x v="6"/>
  </r>
  <r>
    <x v="220"/>
    <x v="0"/>
    <s v="12/31/2012"/>
    <n v="7810610000"/>
    <x v="211"/>
    <n v="360586000"/>
    <s v=" -   "/>
    <s v=" -   "/>
    <s v="    "/>
    <n v="116388000"/>
    <x v="5"/>
  </r>
  <r>
    <x v="221"/>
    <x v="0"/>
    <s v="12/31/2013"/>
    <n v="7819000000"/>
    <x v="212"/>
    <n v="1126000000"/>
    <n v="710000000"/>
    <n v="710000000"/>
    <n v="710000000"/>
    <n v="31000000"/>
    <x v="3"/>
  </r>
  <r>
    <x v="222"/>
    <x v="0"/>
    <s v="12/31/2013"/>
    <n v="7872000000"/>
    <x v="213"/>
    <n v="1778000000"/>
    <n v="1415000000"/>
    <n v="1415000000"/>
    <n v="1415000000"/>
    <s v=" -   "/>
    <x v="3"/>
  </r>
  <r>
    <x v="223"/>
    <x v="0"/>
    <s v="7/28/2013"/>
    <n v="8052000000"/>
    <x v="214"/>
    <n v="1653000000"/>
    <n v="128000000"/>
    <n v="128000000"/>
    <n v="128000000"/>
    <s v=" -   "/>
    <x v="0"/>
  </r>
  <r>
    <x v="224"/>
    <x v="0"/>
    <s v="9/30/2013"/>
    <n v="8054000000"/>
    <x v="215"/>
    <n v="2422000000"/>
    <n v="494000000"/>
    <n v="494000000"/>
    <n v="494000000"/>
    <s v=" -   "/>
    <x v="6"/>
  </r>
  <r>
    <x v="225"/>
    <x v="0"/>
    <s v="12/31/2012"/>
    <n v="8102000000"/>
    <x v="216"/>
    <n v="644000000"/>
    <n v="198000000"/>
    <n v="198000000"/>
    <n v="198000000"/>
    <s v=" -   "/>
    <x v="8"/>
  </r>
  <r>
    <x v="226"/>
    <x v="0"/>
    <s v="12/31/2012"/>
    <n v="8110000000"/>
    <x v="217"/>
    <n v="1105000000"/>
    <s v=" -   "/>
    <s v=" -   "/>
    <s v="    "/>
    <n v="88000000"/>
    <x v="6"/>
  </r>
  <r>
    <x v="227"/>
    <x v="0"/>
    <s v="12/31/2013"/>
    <n v="8155000000"/>
    <x v="218"/>
    <n v="47000000"/>
    <s v=" -   "/>
    <s v=" -   "/>
    <s v="    "/>
    <n v="1854000000"/>
    <x v="2"/>
  </r>
  <r>
    <x v="228"/>
    <x v="0"/>
    <s v="12/31/2012"/>
    <n v="8186280000"/>
    <x v="219"/>
    <n v="889879000"/>
    <s v=" -   "/>
    <s v=" -   "/>
    <s v="    "/>
    <n v="341969000"/>
    <x v="6"/>
  </r>
  <r>
    <x v="229"/>
    <x v="0"/>
    <s v="12/31/2013"/>
    <n v="8257000000"/>
    <x v="220"/>
    <n v="3260000000"/>
    <n v="915000000"/>
    <n v="915000000"/>
    <n v="915000000"/>
    <n v="136000000"/>
    <x v="3"/>
  </r>
  <r>
    <x v="230"/>
    <x v="0"/>
    <s v="12/31/2013"/>
    <n v="8312000000"/>
    <x v="21"/>
    <n v="3456000000"/>
    <s v=" -   "/>
    <s v=" -   "/>
    <s v="    "/>
    <n v="258000000"/>
    <x v="3"/>
  </r>
  <r>
    <x v="231"/>
    <x v="0"/>
    <s v="12/31/2013"/>
    <n v="8417200000"/>
    <x v="221"/>
    <n v="1088100000"/>
    <s v=" -   "/>
    <s v=" -   "/>
    <s v="    "/>
    <n v="877400000"/>
    <x v="7"/>
  </r>
  <r>
    <x v="232"/>
    <x v="0"/>
    <s v="12/31/2012"/>
    <n v="8735700000"/>
    <x v="222"/>
    <n v="488300000"/>
    <s v=" -   "/>
    <s v=" -   "/>
    <s v="    "/>
    <n v="282900000"/>
    <x v="8"/>
  </r>
  <r>
    <x v="233"/>
    <x v="0"/>
    <s v="10/27/2013"/>
    <n v="8751654000"/>
    <x v="223"/>
    <n v="627340000"/>
    <s v=" -   "/>
    <s v=" -   "/>
    <s v="    "/>
    <s v=" -   "/>
    <x v="0"/>
  </r>
  <r>
    <x v="234"/>
    <x v="0"/>
    <s v="12/29/2012"/>
    <n v="8939967000"/>
    <x v="224"/>
    <n v="1873360000"/>
    <s v=" -   "/>
    <s v=" -   "/>
    <s v="    "/>
    <s v=" -   "/>
    <x v="6"/>
  </r>
  <r>
    <x v="235"/>
    <x v="0"/>
    <s v="12/31/2012"/>
    <n v="8950045000"/>
    <x v="225"/>
    <n v="2785035000"/>
    <s v=" -   "/>
    <s v=" -   "/>
    <s v="    "/>
    <s v=" -   "/>
    <x v="7"/>
  </r>
  <r>
    <x v="236"/>
    <x v="0"/>
    <s v="11/30/2012"/>
    <n v="8984000000"/>
    <x v="226"/>
    <n v="3052000000"/>
    <s v=" -   "/>
    <s v=" -   "/>
    <s v="    "/>
    <n v="848000000"/>
    <x v="5"/>
  </r>
  <r>
    <x v="237"/>
    <x v="0"/>
    <s v="12/31/2013"/>
    <n v="9021000000"/>
    <x v="227"/>
    <n v="4089000000"/>
    <n v="536000000"/>
    <n v="536000000"/>
    <n v="536000000"/>
    <n v="138000000"/>
    <x v="6"/>
  </r>
  <r>
    <x v="238"/>
    <x v="0"/>
    <s v="12/31/2013"/>
    <n v="9047657000"/>
    <x v="228"/>
    <s v=" -   "/>
    <s v=" -   "/>
    <s v=" -   "/>
    <s v="    "/>
    <n v="1470287000"/>
    <x v="5"/>
  </r>
  <r>
    <x v="239"/>
    <x v="0"/>
    <s v="8/29/2013"/>
    <n v="9073000000"/>
    <x v="229"/>
    <n v="554000000"/>
    <n v="931000000"/>
    <n v="931000000"/>
    <n v="931000000"/>
    <s v=" -   "/>
    <x v="3"/>
  </r>
  <r>
    <x v="240"/>
    <x v="0"/>
    <s v="8/31/2013"/>
    <n v="9147530000"/>
    <x v="230"/>
    <n v="2967837000"/>
    <s v=" -   "/>
    <s v=" -   "/>
    <s v="    "/>
    <s v=" -   "/>
    <x v="2"/>
  </r>
  <r>
    <x v="241"/>
    <x v="0"/>
    <s v="12/31/2013"/>
    <n v="9289500000"/>
    <x v="231"/>
    <n v="189000000"/>
    <s v=" -   "/>
    <s v=" -   "/>
    <s v="    "/>
    <n v="3292900000"/>
    <x v="5"/>
  </r>
  <r>
    <x v="242"/>
    <x v="0"/>
    <s v="12/31/2012"/>
    <n v="9534462000"/>
    <x v="232"/>
    <n v="3264896000"/>
    <s v=" -   "/>
    <s v=" -   "/>
    <s v="    "/>
    <s v=" -   "/>
    <x v="8"/>
  </r>
  <r>
    <x v="243"/>
    <x v="0"/>
    <s v="12/31/2012"/>
    <n v="9647000000"/>
    <x v="233"/>
    <n v="359000000"/>
    <s v=" -   "/>
    <s v=" -   "/>
    <s v="    "/>
    <n v="1090000000"/>
    <x v="9"/>
  </r>
  <r>
    <x v="244"/>
    <x v="0"/>
    <s v="12/31/2012"/>
    <n v="9702000000"/>
    <x v="234"/>
    <n v="1461000000"/>
    <n v="1760000000"/>
    <n v="1760000000"/>
    <n v="1760000000"/>
    <s v=" -   "/>
    <x v="6"/>
  </r>
  <r>
    <x v="245"/>
    <x v="0"/>
    <s v="02-02-2013"/>
    <n v="9721065000"/>
    <x v="235"/>
    <n v="1437886000"/>
    <s v=" -   "/>
    <s v=" -   "/>
    <s v="    "/>
    <s v=" -   "/>
    <x v="2"/>
  </r>
  <r>
    <x v="246"/>
    <x v="0"/>
    <s v="12/31/2012"/>
    <n v="9781000000"/>
    <x v="236"/>
    <n v="98000000"/>
    <s v=" -   "/>
    <s v=" -   "/>
    <s v="    "/>
    <n v="1054000000"/>
    <x v="9"/>
  </r>
  <r>
    <x v="247"/>
    <x v="0"/>
    <s v="9/30/2014"/>
    <n v="9895100000"/>
    <x v="237"/>
    <n v="937600000"/>
    <s v=" -   "/>
    <s v=" -   "/>
    <s v="    "/>
    <n v="86000000"/>
    <x v="8"/>
  </r>
  <r>
    <x v="248"/>
    <x v="0"/>
    <s v="12/31/2012"/>
    <n v="9964000000"/>
    <x v="238"/>
    <n v="757000000"/>
    <n v="704000000"/>
    <n v="704000000"/>
    <n v="704000000"/>
    <n v="1032000000"/>
    <x v="8"/>
  </r>
  <r>
    <x v="249"/>
    <x v="0"/>
    <s v="5/31/2013"/>
    <n v="9974100000"/>
    <x v="239"/>
    <n v="550600000"/>
    <s v=" -   "/>
    <s v=" -   "/>
    <s v="    "/>
    <s v=" -   "/>
    <x v="8"/>
  </r>
  <r>
    <x v="250"/>
    <x v="0"/>
    <s v="12/31/2012"/>
    <n v="10128223000"/>
    <x v="240"/>
    <n v="669451000"/>
    <s v=" -   "/>
    <s v=" -   "/>
    <s v="    "/>
    <n v="926053000"/>
    <x v="9"/>
  </r>
  <r>
    <x v="251"/>
    <x v="0"/>
    <s v="9/30/2013"/>
    <n v="10180400000"/>
    <x v="241"/>
    <n v="1018600000"/>
    <n v="133700000"/>
    <n v="133700000"/>
    <n v="133700000"/>
    <s v=" -   "/>
    <x v="8"/>
  </r>
  <r>
    <x v="252"/>
    <x v="0"/>
    <s v="6/30/2013"/>
    <n v="10181700000"/>
    <x v="242"/>
    <n v="6597000000"/>
    <s v=" -   "/>
    <s v=" -   "/>
    <s v="    "/>
    <s v=" -   "/>
    <x v="0"/>
  </r>
  <r>
    <x v="253"/>
    <x v="0"/>
    <s v="12/31/2012"/>
    <n v="10184121000"/>
    <x v="243"/>
    <n v="491725000"/>
    <s v=" -   "/>
    <s v=" -   "/>
    <s v="    "/>
    <n v="205334000"/>
    <x v="4"/>
  </r>
  <r>
    <x v="254"/>
    <x v="0"/>
    <s v="12/31/2012"/>
    <n v="10259000000"/>
    <x v="244"/>
    <n v="3927000000"/>
    <s v=" -   "/>
    <s v=" -   "/>
    <s v="    "/>
    <n v="2877000000"/>
    <x v="5"/>
  </r>
  <r>
    <x v="255"/>
    <x v="0"/>
    <s v="12/31/2012"/>
    <n v="10302079000"/>
    <x v="245"/>
    <n v="917162000"/>
    <s v=" -   "/>
    <s v=" -   "/>
    <s v="    "/>
    <n v="1144585000"/>
    <x v="9"/>
  </r>
  <r>
    <x v="256"/>
    <x v="0"/>
    <s v="12/31/2013"/>
    <n v="10397000000"/>
    <x v="246"/>
    <n v="2743000000"/>
    <s v=" -   "/>
    <s v=" -   "/>
    <s v="    "/>
    <n v="2780000000"/>
    <x v="4"/>
  </r>
  <r>
    <x v="257"/>
    <x v="0"/>
    <s v="02-02-2013"/>
    <n v="10459000000"/>
    <x v="247"/>
    <n v="2720000000"/>
    <s v=" -   "/>
    <s v=" -   "/>
    <s v="    "/>
    <s v=" -   "/>
    <x v="2"/>
  </r>
  <r>
    <x v="258"/>
    <x v="0"/>
    <s v="12/31/2012"/>
    <n v="10515400000"/>
    <x v="248"/>
    <n v="786800000"/>
    <s v=" -   "/>
    <s v=" -   "/>
    <s v="    "/>
    <n v="1161600000"/>
    <x v="5"/>
  </r>
  <r>
    <x v="259"/>
    <x v="0"/>
    <s v="12/31/2012"/>
    <n v="10737000000"/>
    <x v="249"/>
    <n v="5650000000"/>
    <s v=" -   "/>
    <s v=" -   "/>
    <s v="    "/>
    <n v="1167000000"/>
    <x v="5"/>
  </r>
  <r>
    <x v="260"/>
    <x v="0"/>
    <s v="12/31/2012"/>
    <n v="10793000000"/>
    <x v="250"/>
    <n v="2123000000"/>
    <s v=" -   "/>
    <s v=" -   "/>
    <s v="    "/>
    <n v="4549000000"/>
    <x v="5"/>
  </r>
  <r>
    <x v="261"/>
    <x v="0"/>
    <s v="12/31/2012"/>
    <n v="10879855000"/>
    <x v="251"/>
    <n v="3596708000"/>
    <s v=" -   "/>
    <s v=" -   "/>
    <s v="    "/>
    <s v=" -   "/>
    <x v="2"/>
  </r>
  <r>
    <x v="262"/>
    <x v="0"/>
    <s v="12/28/2013"/>
    <n v="10889500000"/>
    <x v="252"/>
    <n v="2960300000"/>
    <s v=" -   "/>
    <s v=" -   "/>
    <s v="    "/>
    <s v=" -   "/>
    <x v="2"/>
  </r>
  <r>
    <x v="263"/>
    <x v="0"/>
    <s v="03-02-2013"/>
    <n v="10914585000"/>
    <x v="253"/>
    <n v="2750537000"/>
    <s v=" -   "/>
    <s v=" -   "/>
    <s v="    "/>
    <s v=" -   "/>
    <x v="2"/>
  </r>
  <r>
    <x v="264"/>
    <x v="0"/>
    <s v="2/28/2013"/>
    <n v="10962818000"/>
    <x v="254"/>
    <n v="731767000"/>
    <s v=" -   "/>
    <s v=" -   "/>
    <s v="    "/>
    <s v=" -   "/>
    <x v="2"/>
  </r>
  <r>
    <x v="265"/>
    <x v="0"/>
    <s v="12/31/2012"/>
    <n v="11224000000"/>
    <x v="255"/>
    <n v="1227000000"/>
    <n v="98000000"/>
    <n v="98000000"/>
    <n v="98000000"/>
    <n v="1001000000"/>
    <x v="8"/>
  </r>
  <r>
    <x v="266"/>
    <x v="0"/>
    <s v="12/31/2012"/>
    <n v="11240000000"/>
    <x v="249"/>
    <n v="6073000000"/>
    <s v=" -   "/>
    <s v=" -   "/>
    <s v="    "/>
    <n v="1441000000"/>
    <x v="5"/>
  </r>
  <r>
    <x v="267"/>
    <x v="0"/>
    <s v="12/31/2013"/>
    <n v="11245000000"/>
    <x v="256"/>
    <n v="3002000000"/>
    <s v=" -   "/>
    <s v=" -   "/>
    <s v="    "/>
    <n v="916000000"/>
    <x v="7"/>
  </r>
  <r>
    <x v="268"/>
    <x v="0"/>
    <s v="12/31/2012"/>
    <n v="11359113000"/>
    <x v="257"/>
    <n v="1042251000"/>
    <s v=" -   "/>
    <s v=" -   "/>
    <s v="    "/>
    <s v=" -   "/>
    <x v="7"/>
  </r>
  <r>
    <x v="269"/>
    <x v="0"/>
    <s v="9/27/2013"/>
    <n v="11390000000"/>
    <x v="258"/>
    <n v="1440000000"/>
    <n v="590000000"/>
    <n v="590000000"/>
    <n v="590000000"/>
    <s v=" -   "/>
    <x v="3"/>
  </r>
  <r>
    <x v="270"/>
    <x v="0"/>
    <s v="12/31/2012"/>
    <n v="11682636000"/>
    <x v="259"/>
    <n v="3862434000"/>
    <s v=" -   "/>
    <s v=" -   "/>
    <s v="    "/>
    <n v="3169703000"/>
    <x v="4"/>
  </r>
  <r>
    <x v="271"/>
    <x v="0"/>
    <s v="9/30/2013"/>
    <n v="11778000000"/>
    <x v="260"/>
    <n v="2207000000"/>
    <s v=" -   "/>
    <s v=" -   "/>
    <s v="    "/>
    <n v="397000000"/>
    <x v="3"/>
  </r>
  <r>
    <x v="272"/>
    <x v="0"/>
    <s v="12/31/2012"/>
    <n v="11814000000"/>
    <x v="261"/>
    <n v="582000000"/>
    <s v=" -   "/>
    <s v=" -   "/>
    <s v="    "/>
    <n v="102000000"/>
    <x v="2"/>
  </r>
  <r>
    <x v="273"/>
    <x v="0"/>
    <s v="9/27/2013"/>
    <n v="11818376000"/>
    <x v="262"/>
    <n v="1173340000"/>
    <s v=" -   "/>
    <s v=" -   "/>
    <s v="    "/>
    <s v=" -   "/>
    <x v="7"/>
  </r>
  <r>
    <x v="274"/>
    <x v="0"/>
    <s v="12/31/2012"/>
    <n v="11838700000"/>
    <x v="263"/>
    <n v="4018300000"/>
    <s v=" -   "/>
    <s v=" -   "/>
    <s v="    "/>
    <s v=" -   "/>
    <x v="8"/>
  </r>
  <r>
    <x v="275"/>
    <x v="0"/>
    <s v="12/31/2012"/>
    <n v="11862000000"/>
    <x v="264"/>
    <n v="296000000"/>
    <s v=" -   "/>
    <s v=" -   "/>
    <s v="    "/>
    <n v="1562000000"/>
    <x v="9"/>
  </r>
  <r>
    <x v="276"/>
    <x v="0"/>
    <s v="12/31/2012"/>
    <n v="11924000000"/>
    <x v="21"/>
    <n v="7134000000"/>
    <s v=" -   "/>
    <s v=" -   "/>
    <s v="    "/>
    <n v="2961000000"/>
    <x v="5"/>
  </r>
  <r>
    <x v="277"/>
    <x v="0"/>
    <s v="12/31/2012"/>
    <n v="11966000000"/>
    <x v="265"/>
    <n v="4017000000"/>
    <s v=" -   "/>
    <s v=" -   "/>
    <s v="    "/>
    <n v="2008000000"/>
    <x v="4"/>
  </r>
  <r>
    <x v="278"/>
    <x v="0"/>
    <s v="12/31/2013"/>
    <n v="12026000000"/>
    <x v="266"/>
    <n v="3518000000"/>
    <s v=" -   "/>
    <s v=" -   "/>
    <s v="    "/>
    <n v="1104000000"/>
    <x v="7"/>
  </r>
  <r>
    <x v="279"/>
    <x v="0"/>
    <s v="12/31/2012"/>
    <n v="12132000000"/>
    <x v="267"/>
    <n v="3143000000"/>
    <s v=" -   "/>
    <s v=" -   "/>
    <s v="    "/>
    <n v="1087000000"/>
    <x v="9"/>
  </r>
  <r>
    <x v="280"/>
    <x v="0"/>
    <s v="02-02-2013"/>
    <n v="12134000000"/>
    <x v="268"/>
    <n v="3357000000"/>
    <s v=" -   "/>
    <s v=" -   "/>
    <s v="    "/>
    <s v=" -   "/>
    <x v="2"/>
  </r>
  <r>
    <x v="281"/>
    <x v="0"/>
    <s v="12/29/2012"/>
    <n v="12237000000"/>
    <x v="269"/>
    <n v="1165000000"/>
    <s v=" -   "/>
    <s v=" -   "/>
    <s v="    "/>
    <s v=" -   "/>
    <x v="7"/>
  </r>
  <r>
    <x v="282"/>
    <x v="0"/>
    <s v="12/31/2012"/>
    <n v="12245000000"/>
    <x v="270"/>
    <n v="1126000000"/>
    <s v=" -   "/>
    <s v=" -   "/>
    <s v="    "/>
    <n v="2866000000"/>
    <x v="4"/>
  </r>
  <r>
    <x v="283"/>
    <x v="0"/>
    <s v="12/31/2012"/>
    <n v="12316000000"/>
    <x v="271"/>
    <n v="723000000"/>
    <s v=" -   "/>
    <s v=" -   "/>
    <s v="    "/>
    <n v="2811000000"/>
    <x v="4"/>
  </r>
  <r>
    <x v="284"/>
    <x v="0"/>
    <s v="12/31/2013"/>
    <n v="12354000000"/>
    <x v="272"/>
    <n v="1895000000"/>
    <s v=" -   "/>
    <s v=" -   "/>
    <s v="    "/>
    <n v="1024000000"/>
    <x v="9"/>
  </r>
  <r>
    <x v="285"/>
    <x v="0"/>
    <s v="12/31/2012"/>
    <n v="12509900000"/>
    <x v="273"/>
    <n v="3354900000"/>
    <n v="376400000"/>
    <n v="376400000"/>
    <n v="376400000"/>
    <s v=" -   "/>
    <x v="6"/>
  </r>
  <r>
    <x v="286"/>
    <x v="0"/>
    <s v="12/31/2012"/>
    <n v="12825000000"/>
    <x v="274"/>
    <n v="1804000000"/>
    <n v="1877000000"/>
    <n v="1877000000"/>
    <n v="1877000000"/>
    <s v=" -   "/>
    <x v="3"/>
  </r>
  <r>
    <x v="287"/>
    <x v="0"/>
    <s v="12/31/2012"/>
    <n v="12835000000"/>
    <x v="275"/>
    <n v="550000000"/>
    <s v=" -   "/>
    <s v=" -   "/>
    <s v="    "/>
    <n v="1127000000"/>
    <x v="9"/>
  </r>
  <r>
    <x v="288"/>
    <x v="0"/>
    <s v="9/29/2013"/>
    <n v="12917000000"/>
    <x v="276"/>
    <n v="3682000000"/>
    <s v=" -   "/>
    <s v=" -   "/>
    <s v="    "/>
    <s v=" -   "/>
    <x v="0"/>
  </r>
  <r>
    <x v="289"/>
    <x v="0"/>
    <s v="12/31/2012"/>
    <n v="13013868000"/>
    <x v="277"/>
    <n v="2656530000"/>
    <s v=" -   "/>
    <s v=" -   "/>
    <s v="    "/>
    <n v="98383000"/>
    <x v="2"/>
  </r>
  <r>
    <x v="290"/>
    <x v="0"/>
    <s v="6/30/2013"/>
    <n v="13015704000"/>
    <x v="278"/>
    <n v="1554973000"/>
    <s v=" -   "/>
    <s v=" -   "/>
    <s v="    "/>
    <s v=" -   "/>
    <x v="7"/>
  </r>
  <r>
    <x v="291"/>
    <x v="0"/>
    <s v="12/31/2012"/>
    <n v="13107000000"/>
    <x v="279"/>
    <s v=" -   "/>
    <s v=" -   "/>
    <s v=" -   "/>
    <s v="    "/>
    <s v=" -   "/>
    <x v="7"/>
  </r>
  <r>
    <x v="292"/>
    <x v="0"/>
    <s v="5/26/2013"/>
    <n v="13469300000"/>
    <x v="280"/>
    <n v="2065900000"/>
    <s v=" -   "/>
    <s v=" -   "/>
    <s v="    "/>
    <s v=" -   "/>
    <x v="0"/>
  </r>
  <r>
    <x v="293"/>
    <x v="0"/>
    <s v="12/29/2012"/>
    <n v="13633000000"/>
    <x v="281"/>
    <n v="1450000000"/>
    <s v=" -   "/>
    <s v=" -   "/>
    <s v="    "/>
    <s v=" -   "/>
    <x v="2"/>
  </r>
  <r>
    <x v="294"/>
    <x v="0"/>
    <s v="9/30/2013"/>
    <n v="13794000000"/>
    <x v="282"/>
    <n v="2829000000"/>
    <s v=" -   "/>
    <s v=" -   "/>
    <s v="    "/>
    <n v="237000000"/>
    <x v="2"/>
  </r>
  <r>
    <x v="295"/>
    <x v="0"/>
    <s v="12/31/2012"/>
    <n v="13936000000"/>
    <x v="283"/>
    <n v="3283000000"/>
    <n v="1081000000"/>
    <n v="1081000000"/>
    <n v="1081000000"/>
    <s v=" -   "/>
    <x v="6"/>
  </r>
  <r>
    <x v="296"/>
    <x v="0"/>
    <s v="12/31/2013"/>
    <n v="13983000000"/>
    <x v="284"/>
    <n v="1468000000"/>
    <s v=" -   "/>
    <s v=" -   "/>
    <s v="    "/>
    <n v="1333000000"/>
    <x v="7"/>
  </r>
  <r>
    <x v="297"/>
    <x v="0"/>
    <s v="12/31/2013"/>
    <n v="14070000000"/>
    <x v="285"/>
    <n v="1007000000"/>
    <s v=" -   "/>
    <s v=" -   "/>
    <s v="    "/>
    <n v="1806000000"/>
    <x v="4"/>
  </r>
  <r>
    <x v="298"/>
    <x v="0"/>
    <s v="12/31/2013"/>
    <n v="14135000000"/>
    <x v="286"/>
    <n v="2815000000"/>
    <s v=" -   "/>
    <s v=" -   "/>
    <s v="    "/>
    <n v="250000000"/>
    <x v="7"/>
  </r>
  <r>
    <x v="299"/>
    <x v="0"/>
    <s v="12/29/2012"/>
    <n v="14197000000"/>
    <x v="287"/>
    <n v="3872000000"/>
    <s v=" -   "/>
    <s v=" -   "/>
    <s v="    "/>
    <s v=" -   "/>
    <x v="0"/>
  </r>
  <r>
    <x v="300"/>
    <x v="0"/>
    <s v="12/31/2012"/>
    <n v="14256000000"/>
    <x v="288"/>
    <n v="1186000000"/>
    <s v=" -   "/>
    <s v=" -   "/>
    <s v="    "/>
    <n v="1518000000"/>
    <x v="9"/>
  </r>
  <r>
    <x v="301"/>
    <x v="0"/>
    <s v="12/31/2013"/>
    <n v="14265000000"/>
    <x v="289"/>
    <n v="3486000000"/>
    <n v="463000000"/>
    <n v="463000000"/>
    <n v="463000000"/>
    <n v="452000000"/>
    <x v="8"/>
  </r>
  <r>
    <x v="302"/>
    <x v="0"/>
    <s v="6/28/2013"/>
    <n v="14351000000"/>
    <x v="290"/>
    <n v="635000000"/>
    <n v="1133000000"/>
    <n v="1133000000"/>
    <n v="1133000000"/>
    <n v="79000000"/>
    <x v="3"/>
  </r>
  <r>
    <x v="303"/>
    <x v="0"/>
    <s v="12/31/2013"/>
    <n v="14581000000"/>
    <x v="291"/>
    <n v="2256000000"/>
    <s v=" -   "/>
    <s v=" -   "/>
    <s v="    "/>
    <n v="3927000000"/>
    <x v="4"/>
  </r>
  <r>
    <x v="304"/>
    <x v="0"/>
    <s v="8/31/2013"/>
    <n v="14861000000"/>
    <x v="292"/>
    <n v="2550000000"/>
    <n v="1533000000"/>
    <n v="1533000000"/>
    <n v="1533000000"/>
    <s v=" -   "/>
    <x v="8"/>
  </r>
  <r>
    <x v="305"/>
    <x v="0"/>
    <s v="9/29/2013"/>
    <n v="14866800000"/>
    <x v="293"/>
    <n v="5655800000"/>
    <s v=" -   "/>
    <s v=" -   "/>
    <s v="    "/>
    <n v="621400000"/>
    <x v="2"/>
  </r>
  <r>
    <x v="306"/>
    <x v="0"/>
    <s v="12/31/2012"/>
    <n v="14945000000"/>
    <x v="294"/>
    <n v="3812000000"/>
    <s v=" -   "/>
    <s v=" -   "/>
    <s v="    "/>
    <n v="1782000000"/>
    <x v="9"/>
  </r>
  <r>
    <x v="307"/>
    <x v="0"/>
    <s v="12/31/2013"/>
    <n v="15051000000"/>
    <x v="295"/>
    <n v="916000000"/>
    <s v=" -   "/>
    <s v=" -   "/>
    <s v="    "/>
    <n v="97000000"/>
    <x v="2"/>
  </r>
  <r>
    <x v="308"/>
    <x v="0"/>
    <s v="12/31/2012"/>
    <n v="15255000000"/>
    <x v="296"/>
    <n v="5353000000"/>
    <s v=" -   "/>
    <s v=" -   "/>
    <s v="    "/>
    <n v="1051000000"/>
    <x v="9"/>
  </r>
  <r>
    <x v="309"/>
    <x v="0"/>
    <s v="12/31/2014"/>
    <n v="15317800000"/>
    <x v="297"/>
    <n v="477200000"/>
    <s v=" -   "/>
    <s v=" -   "/>
    <s v="    "/>
    <n v="294400000"/>
    <x v="2"/>
  </r>
  <r>
    <x v="310"/>
    <x v="0"/>
    <s v="6/28/2013"/>
    <n v="15351000000"/>
    <x v="298"/>
    <n v="1525000000"/>
    <n v="1572000000"/>
    <n v="1572000000"/>
    <n v="1572000000"/>
    <s v=" -   "/>
    <x v="3"/>
  </r>
  <r>
    <x v="311"/>
    <x v="0"/>
    <s v="11/30/2013"/>
    <n v="15456000000"/>
    <x v="299"/>
    <n v="1879000000"/>
    <s v=" -   "/>
    <s v=" -   "/>
    <s v="    "/>
    <n v="1590000000"/>
    <x v="2"/>
  </r>
  <r>
    <x v="312"/>
    <x v="0"/>
    <s v="12/31/2013"/>
    <n v="15598000000"/>
    <x v="300"/>
    <s v=" -   "/>
    <s v=" -   "/>
    <s v=" -   "/>
    <s v="    "/>
    <n v="2077000000"/>
    <x v="9"/>
  </r>
  <r>
    <x v="313"/>
    <x v="0"/>
    <s v="02-02-2013"/>
    <n v="15651000000"/>
    <x v="301"/>
    <s v=" -   "/>
    <s v=" -   "/>
    <s v=" -   "/>
    <s v="    "/>
    <s v=" -   "/>
    <x v="2"/>
  </r>
  <r>
    <x v="314"/>
    <x v="0"/>
    <s v="02-01-2013"/>
    <n v="16022128000"/>
    <x v="302"/>
    <n v="3430125000"/>
    <s v=" -   "/>
    <s v=" -   "/>
    <s v="    "/>
    <s v=" -   "/>
    <x v="2"/>
  </r>
  <r>
    <x v="315"/>
    <x v="0"/>
    <s v="12/31/2012"/>
    <n v="16311000000"/>
    <x v="303"/>
    <n v="2894000000"/>
    <n v="439000000"/>
    <n v="439000000"/>
    <n v="439000000"/>
    <s v=" -   "/>
    <x v="7"/>
  </r>
  <r>
    <x v="316"/>
    <x v="0"/>
    <s v="12/31/2012"/>
    <n v="16428000000"/>
    <x v="304"/>
    <n v="1333000000"/>
    <s v=" -   "/>
    <s v=" -   "/>
    <s v="    "/>
    <n v="6881000000"/>
    <x v="4"/>
  </r>
  <r>
    <x v="317"/>
    <x v="0"/>
    <s v="12/31/2012"/>
    <n v="16537000000"/>
    <x v="305"/>
    <n v="914000000"/>
    <s v=" -   "/>
    <s v=" -   "/>
    <s v="    "/>
    <n v="1787000000"/>
    <x v="9"/>
  </r>
  <r>
    <x v="318"/>
    <x v="0"/>
    <s v="12/31/2012"/>
    <n v="16596800000"/>
    <x v="306"/>
    <n v="571600000"/>
    <n v="279300000"/>
    <n v="279300000"/>
    <n v="279300000"/>
    <n v="517400000"/>
    <x v="7"/>
  </r>
  <r>
    <x v="319"/>
    <x v="0"/>
    <s v="12/31/2012"/>
    <n v="16606000000"/>
    <x v="307"/>
    <n v="10486000000"/>
    <s v=" -   "/>
    <s v=" -   "/>
    <s v="    "/>
    <n v="987000000"/>
    <x v="5"/>
  </r>
  <r>
    <x v="320"/>
    <x v="0"/>
    <s v="12/31/2012"/>
    <n v="17083900000"/>
    <x v="308"/>
    <n v="15400000"/>
    <s v=" -   "/>
    <s v=" -   "/>
    <s v="    "/>
    <n v="36100000"/>
    <x v="5"/>
  </r>
  <r>
    <x v="321"/>
    <x v="0"/>
    <s v="12/31/2012"/>
    <n v="17085000000"/>
    <x v="309"/>
    <n v="6043000000"/>
    <s v=" -   "/>
    <s v=" -   "/>
    <s v="    "/>
    <s v=" -   "/>
    <x v="0"/>
  </r>
  <r>
    <x v="322"/>
    <x v="0"/>
    <s v="12/31/2012"/>
    <n v="17194000000"/>
    <x v="310"/>
    <n v="1654000000"/>
    <s v=" -   "/>
    <s v=" -   "/>
    <s v="    "/>
    <s v=" -   "/>
    <x v="4"/>
  </r>
  <r>
    <x v="323"/>
    <x v="0"/>
    <s v="12/31/2013"/>
    <n v="17301000000"/>
    <x v="311"/>
    <n v="1827000000"/>
    <n v="713000000"/>
    <n v="713000000"/>
    <n v="713000000"/>
    <s v=" -   "/>
    <x v="7"/>
  </r>
  <r>
    <x v="324"/>
    <x v="0"/>
    <s v="12/31/2013"/>
    <n v="17517600000"/>
    <x v="312"/>
    <n v="1924300000"/>
    <s v=" -   "/>
    <s v=" -   "/>
    <s v="    "/>
    <n v="95300000"/>
    <x v="2"/>
  </r>
  <r>
    <x v="325"/>
    <x v="0"/>
    <s v="12/31/2012"/>
    <n v="17621000000"/>
    <x v="313"/>
    <n v="5017000000"/>
    <n v="3904000000"/>
    <n v="3904000000"/>
    <n v="3904000000"/>
    <s v=" -   "/>
    <x v="6"/>
  </r>
  <r>
    <x v="326"/>
    <x v="0"/>
    <s v="12/31/2013"/>
    <n v="17699000000"/>
    <x v="314"/>
    <n v="7161000000"/>
    <s v=" -   "/>
    <s v=" -   "/>
    <s v="    "/>
    <n v="867000000"/>
    <x v="7"/>
  </r>
  <r>
    <x v="327"/>
    <x v="0"/>
    <s v="5/26/2013"/>
    <n v="17774100000"/>
    <x v="315"/>
    <n v="3552300000"/>
    <s v=" -   "/>
    <s v=" -   "/>
    <s v="    "/>
    <s v=" -   "/>
    <x v="0"/>
  </r>
  <r>
    <x v="328"/>
    <x v="0"/>
    <s v="12/31/2012"/>
    <n v="17912000000"/>
    <x v="316"/>
    <n v="965000000"/>
    <s v=" -   "/>
    <s v=" -   "/>
    <s v="    "/>
    <n v="2145000000"/>
    <x v="9"/>
  </r>
  <r>
    <x v="329"/>
    <x v="0"/>
    <s v="12/31/2012"/>
    <n v="17936000000"/>
    <x v="317"/>
    <n v="2096000000"/>
    <s v=" -   "/>
    <s v=" -   "/>
    <s v="    "/>
    <n v="-6000000"/>
    <x v="5"/>
  </r>
  <r>
    <x v="330"/>
    <x v="0"/>
    <s v="12/31/2012"/>
    <n v="18010000000"/>
    <x v="318"/>
    <n v="431000000"/>
    <n v="285000000"/>
    <n v="285000000"/>
    <n v="285000000"/>
    <s v=" -   "/>
    <x v="8"/>
  </r>
  <r>
    <x v="331"/>
    <x v="0"/>
    <s v="12/31/2012"/>
    <n v="18260400000"/>
    <x v="319"/>
    <n v="5181200000"/>
    <n v="1137900000"/>
    <n v="1137900000"/>
    <n v="1137900000"/>
    <s v=" -   "/>
    <x v="7"/>
  </r>
  <r>
    <x v="332"/>
    <x v="0"/>
    <s v="12/31/2012"/>
    <n v="18376000000"/>
    <x v="320"/>
    <n v="3244000000"/>
    <s v=" -   "/>
    <s v=" -   "/>
    <s v="    "/>
    <n v="4780000000"/>
    <x v="10"/>
  </r>
  <r>
    <x v="333"/>
    <x v="0"/>
    <s v="12/31/2012"/>
    <n v="18380000000"/>
    <x v="321"/>
    <n v="4989000000"/>
    <n v="2778000000"/>
    <n v="2778000000"/>
    <n v="2778000000"/>
    <s v=" -   "/>
    <x v="6"/>
  </r>
  <r>
    <x v="334"/>
    <x v="0"/>
    <s v="12/31/2013"/>
    <n v="18676000000"/>
    <x v="322"/>
    <n v="5380000000"/>
    <n v="4083000000"/>
    <n v="4083000000"/>
    <n v="4083000000"/>
    <s v=" -   "/>
    <x v="6"/>
  </r>
  <r>
    <x v="335"/>
    <x v="0"/>
    <s v="12/31/2013"/>
    <n v="18769000000"/>
    <x v="323"/>
    <n v="1828000000"/>
    <s v=" -   "/>
    <s v=" -   "/>
    <s v="    "/>
    <n v="25000000"/>
    <x v="2"/>
  </r>
  <r>
    <x v="336"/>
    <x v="0"/>
    <s v="12/31/2012"/>
    <n v="19050000000"/>
    <x v="324"/>
    <n v="6735000000"/>
    <n v="1461000000"/>
    <n v="1461000000"/>
    <n v="1461000000"/>
    <n v="595000000"/>
    <x v="6"/>
  </r>
  <r>
    <x v="337"/>
    <x v="0"/>
    <s v="02-02-2013"/>
    <n v="19279000000"/>
    <x v="325"/>
    <n v="4267000000"/>
    <s v=" -   "/>
    <s v=" -   "/>
    <s v="    "/>
    <n v="833000000"/>
    <x v="2"/>
  </r>
  <r>
    <x v="338"/>
    <x v="0"/>
    <s v="12/31/2012"/>
    <n v="19429273000"/>
    <x v="326"/>
    <n v="454900000"/>
    <s v=" -   "/>
    <s v=" -   "/>
    <s v="    "/>
    <s v=" -   "/>
    <x v="8"/>
  </r>
  <r>
    <x v="339"/>
    <x v="0"/>
    <s v="12/31/2013"/>
    <n v="19540000000"/>
    <x v="327"/>
    <n v="2816000000"/>
    <s v=" -   "/>
    <s v=" -   "/>
    <s v="    "/>
    <s v=" -   "/>
    <x v="2"/>
  </r>
  <r>
    <x v="340"/>
    <x v="0"/>
    <s v="12/31/2013"/>
    <n v="19561000000"/>
    <x v="328"/>
    <n v="3706000000"/>
    <s v=" -   "/>
    <s v=" -   "/>
    <s v="    "/>
    <s v=" -   "/>
    <x v="0"/>
  </r>
  <r>
    <x v="341"/>
    <x v="0"/>
    <s v="12/31/2012"/>
    <n v="20100000000"/>
    <x v="329"/>
    <n v="1879000000"/>
    <s v=" -   "/>
    <s v=" -   "/>
    <s v="    "/>
    <n v="3585000000"/>
    <x v="4"/>
  </r>
  <r>
    <x v="342"/>
    <x v="0"/>
    <s v="12/31/2012"/>
    <n v="20421000000"/>
    <x v="330"/>
    <n v="4398000000"/>
    <n v="655000000"/>
    <n v="655000000"/>
    <n v="655000000"/>
    <n v="301000000"/>
    <x v="3"/>
  </r>
  <r>
    <x v="343"/>
    <x v="0"/>
    <s v="12/31/2012"/>
    <n v="21852000000"/>
    <x v="331"/>
    <n v="3303000000"/>
    <s v=" -   "/>
    <s v=" -   "/>
    <s v="    "/>
    <n v="1473000000"/>
    <x v="8"/>
  </r>
  <r>
    <x v="344"/>
    <x v="0"/>
    <s v="12/31/2013"/>
    <n v="21963000000"/>
    <x v="332"/>
    <n v="6891000000"/>
    <s v=" -   "/>
    <s v=" -   "/>
    <s v="    "/>
    <n v="1777000000"/>
    <x v="7"/>
  </r>
  <r>
    <x v="345"/>
    <x v="0"/>
    <s v="12/31/2012"/>
    <n v="22086000000"/>
    <x v="333"/>
    <s v=" -   "/>
    <s v=" -   "/>
    <s v=" -   "/>
    <s v="    "/>
    <n v="7080000000"/>
    <x v="5"/>
  </r>
  <r>
    <x v="346"/>
    <x v="0"/>
    <s v="12/31/2013"/>
    <n v="22364000000"/>
    <x v="334"/>
    <n v="1306000000"/>
    <n v="556000000"/>
    <n v="556000000"/>
    <n v="556000000"/>
    <s v=" -   "/>
    <x v="4"/>
  </r>
  <r>
    <x v="347"/>
    <x v="0"/>
    <s v="12/31/2012"/>
    <n v="22603400000"/>
    <x v="335"/>
    <n v="6839500000"/>
    <n v="5278100000"/>
    <n v="5278100000"/>
    <n v="5278100000"/>
    <s v=" -   "/>
    <x v="6"/>
  </r>
  <r>
    <x v="348"/>
    <x v="0"/>
    <s v="12/31/2012"/>
    <n v="23700000000"/>
    <x v="336"/>
    <n v="997000000"/>
    <n v="197000000"/>
    <n v="197000000"/>
    <n v="197000000"/>
    <n v="1460000000"/>
    <x v="7"/>
  </r>
  <r>
    <x v="349"/>
    <x v="0"/>
    <s v="12/31/2012"/>
    <n v="23771000000"/>
    <x v="337"/>
    <n v="11188000000"/>
    <s v=" -   "/>
    <s v=" -   "/>
    <s v="    "/>
    <n v="5024000000"/>
    <x v="5"/>
  </r>
  <r>
    <x v="350"/>
    <x v="0"/>
    <s v="02-02-2013"/>
    <n v="24380510000"/>
    <x v="338"/>
    <n v="4884284000"/>
    <s v=" -   "/>
    <s v=" -   "/>
    <s v="    "/>
    <n v="78900000"/>
    <x v="2"/>
  </r>
  <r>
    <x v="351"/>
    <x v="0"/>
    <s v="12/31/2012"/>
    <n v="24618000000"/>
    <x v="339"/>
    <n v="2249000000"/>
    <s v=" -   "/>
    <s v=" -   "/>
    <s v="    "/>
    <s v=" -   "/>
    <x v="0"/>
  </r>
  <r>
    <x v="352"/>
    <x v="0"/>
    <s v="9/30/2013"/>
    <n v="24669000000"/>
    <x v="340"/>
    <n v="6010000000"/>
    <s v=" -   "/>
    <s v=" -   "/>
    <s v="    "/>
    <s v=" -   "/>
    <x v="7"/>
  </r>
  <r>
    <x v="353"/>
    <x v="0"/>
    <s v="12/31/2012"/>
    <n v="24855000000"/>
    <x v="341"/>
    <n v="12977000000"/>
    <s v=" -   "/>
    <s v=" -   "/>
    <s v="    "/>
    <n v="845000000"/>
    <x v="7"/>
  </r>
  <r>
    <x v="354"/>
    <x v="0"/>
    <s v="9/29/2013"/>
    <n v="24866000000"/>
    <x v="342"/>
    <n v="2849000000"/>
    <n v="4967000000"/>
    <n v="4967000000"/>
    <n v="4967000000"/>
    <s v=" -   "/>
    <x v="3"/>
  </r>
  <r>
    <x v="355"/>
    <x v="0"/>
    <s v="12/31/2013"/>
    <n v="24888000000"/>
    <x v="343"/>
    <n v="1095000000"/>
    <s v=" -   "/>
    <s v=" -   "/>
    <s v="    "/>
    <n v="2153000000"/>
    <x v="9"/>
  </r>
  <r>
    <x v="356"/>
    <x v="0"/>
    <s v="5/31/2013"/>
    <n v="25313000000"/>
    <x v="344"/>
    <n v="7796000000"/>
    <s v=" -   "/>
    <s v=" -   "/>
    <s v="    "/>
    <s v=" -   "/>
    <x v="2"/>
  </r>
  <r>
    <x v="357"/>
    <x v="0"/>
    <s v="12/31/2012"/>
    <n v="25364000000"/>
    <x v="345"/>
    <s v=" -   "/>
    <s v=" -   "/>
    <s v=" -   "/>
    <s v="    "/>
    <n v="3727000000"/>
    <x v="5"/>
  </r>
  <r>
    <x v="358"/>
    <x v="0"/>
    <s v="02-02-2013"/>
    <n v="25878372000"/>
    <x v="346"/>
    <n v="4250446000"/>
    <s v=" -   "/>
    <s v=" -   "/>
    <s v="    "/>
    <s v=" -   "/>
    <x v="2"/>
  </r>
  <r>
    <x v="359"/>
    <x v="0"/>
    <s v="12/31/2013"/>
    <n v="26191000000"/>
    <x v="347"/>
    <n v="3757000000"/>
    <s v=" -   "/>
    <s v=" -   "/>
    <s v="    "/>
    <n v="3821000000"/>
    <x v="5"/>
  </r>
  <r>
    <x v="360"/>
    <x v="0"/>
    <s v="12/31/2013"/>
    <n v="27351573000"/>
    <x v="348"/>
    <n v="175148000"/>
    <s v=" -   "/>
    <s v=" -   "/>
    <s v="    "/>
    <s v=" -   "/>
    <x v="7"/>
  </r>
  <r>
    <x v="361"/>
    <x v="0"/>
    <s v="12/31/2012"/>
    <n v="27567000000"/>
    <x v="349"/>
    <n v="2211700000"/>
    <s v=" -   "/>
    <s v=" -   "/>
    <s v="    "/>
    <s v=" -   "/>
    <x v="2"/>
  </r>
  <r>
    <x v="362"/>
    <x v="0"/>
    <s v="02-02-2013"/>
    <n v="27686000000"/>
    <x v="350"/>
    <n v="8482000000"/>
    <s v=" -   "/>
    <s v=" -   "/>
    <s v="    "/>
    <s v=" -   "/>
    <x v="2"/>
  </r>
  <r>
    <x v="363"/>
    <x v="0"/>
    <s v="12/31/2013"/>
    <n v="28998000000"/>
    <x v="351"/>
    <n v="6564000000"/>
    <n v="2037000000"/>
    <n v="2037000000"/>
    <n v="2037000000"/>
    <s v=" -   "/>
    <x v="8"/>
  </r>
  <r>
    <x v="364"/>
    <x v="0"/>
    <s v="12/31/2012"/>
    <n v="29119000000"/>
    <x v="352"/>
    <s v=" -   "/>
    <s v=" -   "/>
    <s v=" -   "/>
    <s v="    "/>
    <n v="8742000000"/>
    <x v="6"/>
  </r>
  <r>
    <x v="365"/>
    <x v="0"/>
    <s v="12/31/2013"/>
    <n v="29402000000"/>
    <x v="353"/>
    <n v="1333000000"/>
    <s v=" -   "/>
    <s v=" -   "/>
    <s v="    "/>
    <s v=" -   "/>
    <x v="4"/>
  </r>
  <r>
    <x v="366"/>
    <x v="0"/>
    <s v="12/31/2012"/>
    <n v="29809000000"/>
    <x v="354"/>
    <n v="1702000000"/>
    <s v=" -   "/>
    <s v=" -   "/>
    <s v="    "/>
    <n v="418000000"/>
    <x v="4"/>
  </r>
  <r>
    <x v="367"/>
    <x v="0"/>
    <s v="12/31/2013"/>
    <n v="30871000000"/>
    <x v="355"/>
    <n v="6384000000"/>
    <n v="1715000000"/>
    <n v="1715000000"/>
    <n v="1715000000"/>
    <s v=" -   "/>
    <x v="7"/>
  </r>
  <r>
    <x v="368"/>
    <x v="0"/>
    <s v="12/31/2013"/>
    <n v="30930000000"/>
    <x v="356"/>
    <n v="2039000000"/>
    <s v=" -   "/>
    <s v=" -   "/>
    <s v="    "/>
    <s v=" -   "/>
    <x v="7"/>
  </r>
  <r>
    <x v="369"/>
    <x v="0"/>
    <s v="12/31/2012"/>
    <n v="33013000000"/>
    <x v="357"/>
    <n v="20801000000"/>
    <s v=" -   "/>
    <s v=" -   "/>
    <s v="    "/>
    <n v="1679000000"/>
    <x v="6"/>
  </r>
  <r>
    <x v="370"/>
    <x v="0"/>
    <s v="12/31/2012"/>
    <n v="33315000000"/>
    <x v="358"/>
    <s v=" -   "/>
    <s v=" -   "/>
    <s v=" -   "/>
    <s v="    "/>
    <n v="8002000000"/>
    <x v="5"/>
  </r>
  <r>
    <x v="371"/>
    <x v="0"/>
    <s v="12/31/2012"/>
    <n v="33781000000"/>
    <x v="359"/>
    <n v="23392000000"/>
    <s v=" -   "/>
    <s v=" -   "/>
    <s v="    "/>
    <n v="1712000000"/>
    <x v="5"/>
  </r>
  <r>
    <x v="372"/>
    <x v="0"/>
    <s v="10-03-2013"/>
    <n v="34374000000"/>
    <x v="360"/>
    <n v="983000000"/>
    <s v=" -   "/>
    <s v=" -   "/>
    <s v="    "/>
    <s v=" -   "/>
    <x v="0"/>
  </r>
  <r>
    <x v="373"/>
    <x v="0"/>
    <s v="12/31/2012"/>
    <n v="35015000000"/>
    <x v="361"/>
    <n v="9176000000"/>
    <s v=" -   "/>
    <s v=" -   "/>
    <s v="    "/>
    <n v="217000000"/>
    <x v="0"/>
  </r>
  <r>
    <x v="374"/>
    <x v="0"/>
    <s v="12/31/2012"/>
    <n v="37152000000"/>
    <x v="362"/>
    <n v="16448000000"/>
    <s v=" -   "/>
    <s v=" -   "/>
    <s v="    "/>
    <n v="1522000000"/>
    <x v="7"/>
  </r>
  <r>
    <x v="375"/>
    <x v="0"/>
    <s v="12/31/2013"/>
    <n v="37773000000"/>
    <x v="363"/>
    <n v="11349000000"/>
    <s v=" -   "/>
    <s v=" -   "/>
    <s v="    "/>
    <n v="1658000000"/>
    <x v="7"/>
  </r>
  <r>
    <x v="376"/>
    <x v="0"/>
    <s v="10/31/2013"/>
    <n v="37795400000"/>
    <x v="364"/>
    <n v="4426100000"/>
    <n v="1477300000"/>
    <n v="1477300000"/>
    <n v="1477300000"/>
    <s v=" -   "/>
    <x v="7"/>
  </r>
  <r>
    <x v="377"/>
    <x v="0"/>
    <s v="12/31/2013"/>
    <n v="39055000000"/>
    <x v="365"/>
    <n v="5190000000"/>
    <s v=" -   "/>
    <s v=" -   "/>
    <s v="    "/>
    <s v=" -   "/>
    <x v="7"/>
  </r>
  <r>
    <x v="378"/>
    <x v="0"/>
    <s v="12/31/2013"/>
    <n v="41313000000"/>
    <x v="366"/>
    <s v=" -   "/>
    <s v=" -   "/>
    <s v=" -   "/>
    <s v="    "/>
    <n v="6688000000"/>
    <x v="6"/>
  </r>
  <r>
    <x v="379"/>
    <x v="0"/>
    <s v="5/31/2013"/>
    <n v="44287000000"/>
    <x v="367"/>
    <n v="20359000000"/>
    <s v=" -   "/>
    <s v=" -   "/>
    <s v="    "/>
    <n v="2386000000"/>
    <x v="7"/>
  </r>
  <r>
    <x v="380"/>
    <x v="0"/>
    <s v="6/29/2013"/>
    <n v="44411233000"/>
    <x v="368"/>
    <n v="6338129000"/>
    <s v=" -   "/>
    <s v=" -   "/>
    <s v="    "/>
    <s v=" -   "/>
    <x v="0"/>
  </r>
  <r>
    <x v="381"/>
    <x v="0"/>
    <s v="9/28/2013"/>
    <n v="45041000000"/>
    <x v="369"/>
    <n v="8365000000"/>
    <s v=" -   "/>
    <s v=" -   "/>
    <s v="    "/>
    <n v="2192000000"/>
    <x v="2"/>
  </r>
  <r>
    <x v="382"/>
    <x v="0"/>
    <s v="12/31/2012"/>
    <n v="45352000000"/>
    <x v="370"/>
    <n v="909000000"/>
    <n v="172000000"/>
    <n v="172000000"/>
    <n v="172000000"/>
    <s v=" -   "/>
    <x v="8"/>
  </r>
  <r>
    <x v="383"/>
    <x v="0"/>
    <s v="12/31/2013"/>
    <n v="45358000000"/>
    <x v="371"/>
    <n v="-318000000"/>
    <s v=" -   "/>
    <s v=" -   "/>
    <s v="    "/>
    <s v=" -   "/>
    <x v="7"/>
  </r>
  <r>
    <x v="384"/>
    <x v="0"/>
    <s v="03-03-2012"/>
    <n v="45457000000"/>
    <x v="372"/>
    <n v="8755000000"/>
    <s v=" -   "/>
    <s v=" -   "/>
    <s v="    "/>
    <s v=" -   "/>
    <x v="2"/>
  </r>
  <r>
    <x v="385"/>
    <x v="0"/>
    <s v="12/31/2012"/>
    <n v="47267000000"/>
    <x v="373"/>
    <n v="12776000000"/>
    <n v="8168000000"/>
    <n v="8168000000"/>
    <n v="8168000000"/>
    <s v=" -   "/>
    <x v="6"/>
  </r>
  <r>
    <x v="386"/>
    <x v="0"/>
    <s v="12/31/2012"/>
    <n v="48017000000"/>
    <x v="374"/>
    <n v="18185000000"/>
    <s v=" -   "/>
    <s v=" -   "/>
    <s v="    "/>
    <s v=" -   "/>
    <x v="0"/>
  </r>
  <r>
    <x v="387"/>
    <x v="0"/>
    <s v="7/27/2013"/>
    <n v="48607000000"/>
    <x v="375"/>
    <n v="11802000000"/>
    <n v="5942000000"/>
    <n v="5942000000"/>
    <n v="5942000000"/>
    <n v="395000000"/>
    <x v="3"/>
  </r>
  <r>
    <x v="388"/>
    <x v="0"/>
    <s v="02-01-2013"/>
    <n v="50521000000"/>
    <x v="376"/>
    <n v="12244000000"/>
    <s v=" -   "/>
    <s v=" -   "/>
    <s v="    "/>
    <n v="1523000000"/>
    <x v="2"/>
  </r>
  <r>
    <x v="389"/>
    <x v="0"/>
    <s v="12/28/2013"/>
    <n v="52708000000"/>
    <x v="377"/>
    <n v="8088000000"/>
    <n v="10611000000"/>
    <n v="10611000000"/>
    <n v="10611000000"/>
    <n v="291000000"/>
    <x v="3"/>
  </r>
  <r>
    <x v="390"/>
    <x v="0"/>
    <s v="12/31/2012"/>
    <n v="54127000000"/>
    <x v="378"/>
    <n v="37352000000"/>
    <s v=" -   "/>
    <s v=" -   "/>
    <s v="    "/>
    <n v="1858000000"/>
    <x v="7"/>
  </r>
  <r>
    <x v="391"/>
    <x v="0"/>
    <s v="12/31/2012"/>
    <n v="54657000000"/>
    <x v="379"/>
    <n v="15171000000"/>
    <n v="7482000000"/>
    <n v="7482000000"/>
    <n v="7482000000"/>
    <n v="5109000000"/>
    <x v="6"/>
  </r>
  <r>
    <x v="392"/>
    <x v="0"/>
    <s v="10/31/2014"/>
    <n v="55123000000"/>
    <x v="380"/>
    <n v="8717000000"/>
    <n v="2197000000"/>
    <n v="2197000000"/>
    <n v="2197000000"/>
    <n v="906000000"/>
    <x v="3"/>
  </r>
  <r>
    <x v="393"/>
    <x v="0"/>
    <s v="12/31/2013"/>
    <n v="55656000000"/>
    <x v="381"/>
    <n v="6528000000"/>
    <n v="2046000000"/>
    <n v="2046000000"/>
    <n v="2046000000"/>
    <s v=" -   "/>
    <x v="7"/>
  </r>
  <r>
    <x v="394"/>
    <x v="0"/>
    <s v="12/31/2013"/>
    <n v="56600000000"/>
    <x v="382"/>
    <n v="5241000000"/>
    <n v="2342000000"/>
    <n v="2342000000"/>
    <n v="2342000000"/>
    <s v=" -   "/>
    <x v="7"/>
  </r>
  <r>
    <x v="395"/>
    <x v="0"/>
    <s v="12/31/2012"/>
    <n v="61497200000"/>
    <x v="383"/>
    <n v="8680500000"/>
    <s v=" -   "/>
    <s v=" -   "/>
    <s v="    "/>
    <n v="233000000"/>
    <x v="6"/>
  </r>
  <r>
    <x v="396"/>
    <x v="0"/>
    <s v="12/28/2013"/>
    <n v="66415000000"/>
    <x v="384"/>
    <n v="25357000000"/>
    <s v=" -   "/>
    <s v=" -   "/>
    <s v="    "/>
    <n v="110000000"/>
    <x v="0"/>
  </r>
  <r>
    <x v="397"/>
    <x v="0"/>
    <s v="12/31/2012"/>
    <n v="68150000000"/>
    <x v="385"/>
    <n v="9098000000"/>
    <s v=" -   "/>
    <s v=" -   "/>
    <s v="    "/>
    <n v="17755000000"/>
    <x v="5"/>
  </r>
  <r>
    <x v="398"/>
    <x v="0"/>
    <s v="12/31/2012"/>
    <n v="71214000000"/>
    <x v="386"/>
    <n v="21491000000"/>
    <s v=" -   "/>
    <s v=" -   "/>
    <s v="    "/>
    <s v=" -   "/>
    <x v="5"/>
  </r>
  <r>
    <x v="399"/>
    <x v="0"/>
    <s v="02-02-2013"/>
    <n v="73301000000"/>
    <x v="387"/>
    <n v="15110000000"/>
    <s v=" -   "/>
    <s v=" -   "/>
    <s v="    "/>
    <n v="2044000000"/>
    <x v="2"/>
  </r>
  <r>
    <x v="400"/>
    <x v="0"/>
    <s v="12/31/2013"/>
    <n v="74452000000"/>
    <x v="388"/>
    <n v="19526000000"/>
    <s v=" -   "/>
    <s v=" -   "/>
    <s v="    "/>
    <s v=" -   "/>
    <x v="2"/>
  </r>
  <r>
    <x v="401"/>
    <x v="0"/>
    <s v="02-03-2013"/>
    <n v="74754000000"/>
    <x v="389"/>
    <n v="16508000000"/>
    <s v=" -   "/>
    <s v=" -   "/>
    <s v="    "/>
    <n v="1568000000"/>
    <x v="2"/>
  </r>
  <r>
    <x v="402"/>
    <x v="0"/>
    <s v="6/30/2013"/>
    <n v="77849000000"/>
    <x v="390"/>
    <n v="20289000000"/>
    <n v="10411000000"/>
    <n v="10411000000"/>
    <n v="10411000000"/>
    <s v=" -   "/>
    <x v="3"/>
  </r>
  <r>
    <x v="403"/>
    <x v="0"/>
    <s v="12/31/2013"/>
    <n v="80029000000"/>
    <x v="391"/>
    <n v="6890000000"/>
    <s v=" -   "/>
    <s v=" -   "/>
    <s v="    "/>
    <n v="93000000"/>
    <x v="0"/>
  </r>
  <r>
    <x v="404"/>
    <x v="0"/>
    <s v="12/31/2012"/>
    <n v="82243000000"/>
    <x v="392"/>
    <n v="7202000000"/>
    <s v=" -   "/>
    <s v=" -   "/>
    <s v="    "/>
    <n v="995000000"/>
    <x v="4"/>
  </r>
  <r>
    <x v="405"/>
    <x v="0"/>
    <s v="12/31/2012"/>
    <n v="84847000000"/>
    <x v="393"/>
    <n v="17504000000"/>
    <s v=" -   "/>
    <s v=" -   "/>
    <s v="    "/>
    <s v=" -   "/>
    <x v="5"/>
  </r>
  <r>
    <x v="406"/>
    <x v="0"/>
    <s v="12/31/2013"/>
    <n v="86623000000"/>
    <x v="394"/>
    <n v="3742000000"/>
    <n v="3071000000"/>
    <n v="3071000000"/>
    <n v="3071000000"/>
    <s v=" -   "/>
    <x v="7"/>
  </r>
  <r>
    <x v="407"/>
    <x v="0"/>
    <s v="9/30/2013"/>
    <n v="87959167000"/>
    <x v="395"/>
    <n v="1447234000"/>
    <s v=" -   "/>
    <s v=" -   "/>
    <s v="    "/>
    <n v="162186000"/>
    <x v="6"/>
  </r>
  <r>
    <x v="408"/>
    <x v="0"/>
    <s v="12/31/2012"/>
    <n v="90559000000"/>
    <x v="396"/>
    <n v="1665000000"/>
    <s v=" -   "/>
    <s v=" -   "/>
    <s v="    "/>
    <s v=" -   "/>
    <x v="0"/>
  </r>
  <r>
    <x v="409"/>
    <x v="0"/>
    <s v="12/31/2012"/>
    <n v="91247000000"/>
    <x v="397"/>
    <n v="48724000000"/>
    <s v=" -   "/>
    <s v=" -   "/>
    <s v="    "/>
    <n v="8891000000"/>
    <x v="5"/>
  </r>
  <r>
    <x v="410"/>
    <x v="0"/>
    <s v="12/31/2012"/>
    <n v="93646000000"/>
    <x v="21"/>
    <n v="64729000000"/>
    <s v=" -   "/>
    <s v=" -   "/>
    <s v="    "/>
    <n v="3385000000"/>
    <x v="5"/>
  </r>
  <r>
    <x v="411"/>
    <x v="0"/>
    <s v="02-02-2013"/>
    <n v="96619000000"/>
    <x v="398"/>
    <n v="15477000000"/>
    <s v=" -   "/>
    <s v=" -   "/>
    <s v="    "/>
    <n v="1652000000"/>
    <x v="0"/>
  </r>
  <r>
    <x v="412"/>
    <x v="0"/>
    <s v="12/31/2012"/>
    <n v="100078000000"/>
    <x v="399"/>
    <n v="70829000000"/>
    <s v=" -   "/>
    <s v=" -   "/>
    <s v="    "/>
    <n v="9433000000"/>
    <x v="5"/>
  </r>
  <r>
    <x v="413"/>
    <x v="0"/>
    <s v="6/30/2013"/>
    <n v="101093000000"/>
    <x v="400"/>
    <n v="2875000000"/>
    <s v=" -   "/>
    <s v=" -   "/>
    <s v="    "/>
    <n v="158000000"/>
    <x v="6"/>
  </r>
  <r>
    <x v="414"/>
    <x v="0"/>
    <s v="12/31/2012"/>
    <n v="102874000000"/>
    <x v="401"/>
    <n v="22389000000"/>
    <n v="5816000000"/>
    <n v="5816000000"/>
    <n v="5816000000"/>
    <s v=" -   "/>
    <x v="3"/>
  </r>
  <r>
    <x v="415"/>
    <x v="0"/>
    <s v="09-01-2013"/>
    <n v="105156000000"/>
    <x v="402"/>
    <n v="10104000000"/>
    <s v=" -   "/>
    <s v=" -   "/>
    <s v="    "/>
    <s v=" -   "/>
    <x v="0"/>
  </r>
  <r>
    <x v="416"/>
    <x v="0"/>
    <s v="10/31/2013"/>
    <n v="112298000000"/>
    <x v="403"/>
    <n v="13267000000"/>
    <n v="3135000000"/>
    <n v="3135000000"/>
    <n v="3135000000"/>
    <n v="1373000000"/>
    <x v="3"/>
  </r>
  <r>
    <x v="417"/>
    <x v="0"/>
    <s v="12/31/2012"/>
    <n v="115846000000"/>
    <x v="404"/>
    <n v="39951000000"/>
    <s v=" -   "/>
    <s v=" -   "/>
    <s v="    "/>
    <n v="16460000000"/>
    <x v="10"/>
  </r>
  <r>
    <x v="418"/>
    <x v="0"/>
    <s v="3/31/2013"/>
    <n v="122196000000"/>
    <x v="405"/>
    <n v="4110000000"/>
    <n v="433000000"/>
    <n v="433000000"/>
    <n v="433000000"/>
    <s v=" -   "/>
    <x v="6"/>
  </r>
  <r>
    <x v="419"/>
    <x v="0"/>
    <s v="12/31/2013"/>
    <n v="122489000000"/>
    <x v="406"/>
    <s v=" -   "/>
    <s v=" -   "/>
    <s v=" -   "/>
    <s v="    "/>
    <n v="23207000000"/>
    <x v="6"/>
  </r>
  <r>
    <x v="420"/>
    <x v="0"/>
    <s v="12/31/2013"/>
    <n v="126761000000"/>
    <x v="407"/>
    <s v=" -   "/>
    <s v=" -   "/>
    <s v=" -   "/>
    <s v="    "/>
    <s v=" -   "/>
    <x v="0"/>
  </r>
  <r>
    <x v="421"/>
    <x v="0"/>
    <s v="12/31/2012"/>
    <n v="127434000000"/>
    <x v="408"/>
    <n v="41066000000"/>
    <s v=" -   "/>
    <s v=" -   "/>
    <s v="    "/>
    <n v="18143000000"/>
    <x v="10"/>
  </r>
  <r>
    <x v="422"/>
    <x v="0"/>
    <s v="12/31/2012"/>
    <n v="138393000000"/>
    <x v="409"/>
    <n v="5229000000"/>
    <s v=" -   "/>
    <s v=" -   "/>
    <s v="    "/>
    <n v="1549000000"/>
    <x v="4"/>
  </r>
  <r>
    <x v="423"/>
    <x v="0"/>
    <s v="12/31/2013"/>
    <n v="146917000000"/>
    <x v="410"/>
    <n v="10850000000"/>
    <s v=" -   "/>
    <s v=" -   "/>
    <s v="    "/>
    <s v=" -   "/>
    <x v="2"/>
  </r>
  <r>
    <x v="424"/>
    <x v="0"/>
    <s v="12/31/2013"/>
    <n v="155427000000"/>
    <x v="411"/>
    <n v="12382000000"/>
    <s v=" -   "/>
    <s v=" -   "/>
    <s v="    "/>
    <s v=" -   "/>
    <x v="2"/>
  </r>
  <r>
    <x v="425"/>
    <x v="0"/>
    <s v="9/28/2013"/>
    <n v="170910000000"/>
    <x v="412"/>
    <n v="10830000000"/>
    <n v="4475000000"/>
    <n v="4475000000"/>
    <n v="4475000000"/>
    <s v=" -   "/>
    <x v="3"/>
  </r>
  <r>
    <x v="426"/>
    <x v="0"/>
    <s v="12/31/2012"/>
    <n v="179290000000"/>
    <x v="413"/>
    <n v="15443000000"/>
    <s v=" -   "/>
    <s v=" -   "/>
    <s v="    "/>
    <n v="931000000"/>
    <x v="4"/>
  </r>
  <r>
    <x v="427"/>
    <x v="0"/>
    <s v="12/31/2012"/>
    <n v="230590000000"/>
    <x v="414"/>
    <n v="17100000000"/>
    <s v=" -   "/>
    <s v=" -   "/>
    <s v="    "/>
    <n v="13413000000"/>
    <x v="4"/>
  </r>
  <r>
    <x v="428"/>
    <x v="0"/>
    <s v="12/31/2012"/>
    <n v="451509000000"/>
    <x v="415"/>
    <n v="81844000000"/>
    <s v=" -   "/>
    <s v=" -   "/>
    <s v="    "/>
    <n v="15888000000"/>
    <x v="4"/>
  </r>
  <r>
    <x v="429"/>
    <x v="0"/>
    <s v="1/31/2013"/>
    <n v="468651000000"/>
    <x v="416"/>
    <n v="88629000000"/>
    <s v=" -   "/>
    <s v=" -   "/>
    <s v="    "/>
    <s v=" -   "/>
    <x v="0"/>
  </r>
  <r>
    <x v="0"/>
    <x v="1"/>
    <s v="6/30/2004"/>
    <n v="1514000"/>
    <x v="417"/>
    <n v="3940000"/>
    <n v="30000"/>
    <n v="30000"/>
    <n v="30000"/>
    <n v="163000"/>
    <x v="0"/>
  </r>
  <r>
    <x v="1"/>
    <x v="1"/>
    <s v="12/31/2013"/>
    <n v="520613000"/>
    <x v="418"/>
    <n v="63268000"/>
    <s v=" -   "/>
    <s v=" -   "/>
    <s v="    "/>
    <n v="95232000"/>
    <x v="1"/>
  </r>
  <r>
    <x v="4"/>
    <x v="1"/>
    <s v="12/31/2013"/>
    <n v="610590000"/>
    <x v="419"/>
    <n v="26684000"/>
    <s v=" -   "/>
    <s v=" -   "/>
    <s v="    "/>
    <n v="192420000"/>
    <x v="1"/>
  </r>
  <r>
    <x v="2"/>
    <x v="1"/>
    <s v="12/31/2013"/>
    <n v="635490000"/>
    <x v="420"/>
    <n v="43720000"/>
    <s v=" -   "/>
    <s v=" -   "/>
    <s v="    "/>
    <n v="186979000"/>
    <x v="1"/>
  </r>
  <r>
    <x v="5"/>
    <x v="1"/>
    <s v="12/31/2014"/>
    <n v="686090000"/>
    <x v="421"/>
    <n v="32316000"/>
    <s v=" -   "/>
    <s v=" -   "/>
    <s v="    "/>
    <n v="170814000"/>
    <x v="1"/>
  </r>
  <r>
    <x v="6"/>
    <x v="1"/>
    <s v="12/31/2013"/>
    <n v="758926000"/>
    <x v="422"/>
    <n v="37121000"/>
    <s v=" -   "/>
    <s v=" -   "/>
    <s v="    "/>
    <n v="346273000"/>
    <x v="1"/>
  </r>
  <r>
    <x v="3"/>
    <x v="1"/>
    <s v="12/31/2013"/>
    <n v="780209000"/>
    <x v="423"/>
    <n v="56881000"/>
    <s v=" -   "/>
    <s v=" -   "/>
    <s v="    "/>
    <n v="306769000"/>
    <x v="1"/>
  </r>
  <r>
    <x v="8"/>
    <x v="1"/>
    <s v="12/31/2013"/>
    <n v="861527000"/>
    <x v="424"/>
    <n v="127470000"/>
    <s v=" -   "/>
    <s v=" -   "/>
    <s v="    "/>
    <n v="224713000"/>
    <x v="1"/>
  </r>
  <r>
    <x v="7"/>
    <x v="1"/>
    <s v="12/31/2013"/>
    <n v="945000000"/>
    <x v="425"/>
    <n v="597000000"/>
    <s v=" -   "/>
    <s v=" -   "/>
    <s v="    "/>
    <n v="36000000"/>
    <x v="2"/>
  </r>
  <r>
    <x v="10"/>
    <x v="1"/>
    <s v="12/31/2013"/>
    <n v="965087000"/>
    <x v="426"/>
    <n v="179545000"/>
    <n v="70297000"/>
    <n v="70297000"/>
    <n v="70297000"/>
    <s v=" -   "/>
    <x v="3"/>
  </r>
  <r>
    <x v="11"/>
    <x v="1"/>
    <s v="12/31/2013"/>
    <n v="974053000"/>
    <x v="427"/>
    <n v="53073000"/>
    <s v=" -   "/>
    <s v=" -   "/>
    <s v="    "/>
    <n v="291910000"/>
    <x v="1"/>
  </r>
  <r>
    <x v="9"/>
    <x v="1"/>
    <s v="12/31/2013"/>
    <n v="1029475000"/>
    <x v="428"/>
    <n v="27772000"/>
    <s v=" -   "/>
    <s v=" -   "/>
    <s v="    "/>
    <n v="357165000"/>
    <x v="1"/>
  </r>
  <r>
    <x v="28"/>
    <x v="1"/>
    <s v="12/31/2013"/>
    <n v="1211975000"/>
    <x v="429"/>
    <n v="356188000"/>
    <n v="882097000"/>
    <n v="882097000"/>
    <n v="882097000"/>
    <s v=" -   "/>
    <x v="6"/>
  </r>
  <r>
    <x v="20"/>
    <x v="1"/>
    <s v="12/31/2013"/>
    <n v="1346100000"/>
    <x v="430"/>
    <n v="812800000"/>
    <s v=" -   "/>
    <s v=" -   "/>
    <s v="    "/>
    <n v="69900000"/>
    <x v="5"/>
  </r>
  <r>
    <x v="17"/>
    <x v="1"/>
    <s v="12/31/2013"/>
    <n v="1371065000"/>
    <x v="431"/>
    <n v="122128000"/>
    <s v=" -   "/>
    <s v=" -   "/>
    <s v="    "/>
    <n v="340316000"/>
    <x v="1"/>
  </r>
  <r>
    <x v="18"/>
    <x v="1"/>
    <s v="12/31/2013"/>
    <n v="1377058000"/>
    <x v="432"/>
    <n v="401353000"/>
    <n v="88003000"/>
    <n v="88003000"/>
    <n v="88003000"/>
    <s v=" -   "/>
    <x v="6"/>
  </r>
  <r>
    <x v="15"/>
    <x v="1"/>
    <s v="6/29/2014"/>
    <n v="1388386000"/>
    <x v="433"/>
    <n v="159642000"/>
    <n v="250434000"/>
    <n v="250434000"/>
    <n v="250434000"/>
    <s v=" -   "/>
    <x v="3"/>
  </r>
  <r>
    <x v="16"/>
    <x v="1"/>
    <s v="9/30/2014"/>
    <n v="1463767000"/>
    <x v="434"/>
    <n v="194491000"/>
    <s v=" -   "/>
    <s v=" -   "/>
    <s v="    "/>
    <n v="13279000"/>
    <x v="5"/>
  </r>
  <r>
    <x v="21"/>
    <x v="1"/>
    <s v="12/31/2013"/>
    <n v="1466000000"/>
    <x v="21"/>
    <n v="888000000"/>
    <s v=" -   "/>
    <s v=" -   "/>
    <s v="    "/>
    <n v="256000000"/>
    <x v="5"/>
  </r>
  <r>
    <x v="14"/>
    <x v="1"/>
    <s v="12/31/2013"/>
    <n v="1482259000"/>
    <x v="435"/>
    <n v="69323000"/>
    <s v=" -   "/>
    <s v=" -   "/>
    <s v="    "/>
    <n v="475464000"/>
    <x v="1"/>
  </r>
  <r>
    <x v="24"/>
    <x v="1"/>
    <s v="12/31/2013"/>
    <n v="1496372000"/>
    <x v="436"/>
    <n v="322739000"/>
    <n v="147696000"/>
    <n v="147696000"/>
    <n v="147696000"/>
    <s v=" -   "/>
    <x v="3"/>
  </r>
  <r>
    <x v="19"/>
    <x v="1"/>
    <s v="2/28/2014"/>
    <n v="1534615000"/>
    <x v="437"/>
    <n v="750292000"/>
    <n v="317263000"/>
    <n v="317263000"/>
    <n v="317263000"/>
    <s v=" -   "/>
    <x v="3"/>
  </r>
  <r>
    <x v="34"/>
    <x v="1"/>
    <s v="12/31/2013"/>
    <n v="1558400000"/>
    <x v="21"/>
    <n v="1058000000"/>
    <s v=" -   "/>
    <s v=" -   "/>
    <s v="    "/>
    <n v="60400000"/>
    <x v="7"/>
  </r>
  <r>
    <x v="49"/>
    <x v="1"/>
    <s v="12/31/2014"/>
    <n v="1563210000"/>
    <x v="21"/>
    <n v="463059000"/>
    <s v=" -   "/>
    <s v=" -   "/>
    <s v="    "/>
    <n v="455016000"/>
    <x v="1"/>
  </r>
  <r>
    <x v="23"/>
    <x v="1"/>
    <s v="12/31/2013"/>
    <n v="1577922000"/>
    <x v="438"/>
    <n v="535598000"/>
    <n v="93879000"/>
    <n v="93879000"/>
    <n v="93879000"/>
    <n v="21547000"/>
    <x v="3"/>
  </r>
  <r>
    <x v="25"/>
    <x v="1"/>
    <s v="12/31/2013"/>
    <n v="1595703000"/>
    <x v="439"/>
    <n v="228982000"/>
    <s v=" -   "/>
    <s v=" -   "/>
    <s v="    "/>
    <n v="129931000"/>
    <x v="7"/>
  </r>
  <r>
    <x v="163"/>
    <x v="1"/>
    <s v="12/29/2013"/>
    <n v="1603123000"/>
    <x v="440"/>
    <n v="531932000"/>
    <s v=" -   "/>
    <s v=" -   "/>
    <s v="    "/>
    <n v="74833000"/>
    <x v="2"/>
  </r>
  <r>
    <x v="12"/>
    <x v="1"/>
    <s v="3/28/2015"/>
    <n v="1710966000"/>
    <x v="441"/>
    <n v="309348000"/>
    <n v="257494000"/>
    <n v="257494000"/>
    <n v="257494000"/>
    <s v=" -   "/>
    <x v="3"/>
  </r>
  <r>
    <x v="32"/>
    <x v="1"/>
    <s v="10/31/2014"/>
    <n v="1717776000"/>
    <x v="442"/>
    <n v="683115000"/>
    <n v="66259000"/>
    <n v="66259000"/>
    <n v="66259000"/>
    <n v="35710000"/>
    <x v="6"/>
  </r>
  <r>
    <x v="27"/>
    <x v="1"/>
    <s v="9/30/2014"/>
    <n v="1732046000"/>
    <x v="443"/>
    <n v="664738000"/>
    <n v="263792000"/>
    <n v="263792000"/>
    <n v="263792000"/>
    <s v=" -   "/>
    <x v="3"/>
  </r>
  <r>
    <x v="13"/>
    <x v="1"/>
    <s v="12/31/2013"/>
    <n v="1746278000"/>
    <x v="444"/>
    <n v="147651000"/>
    <s v=" -   "/>
    <s v=" -   "/>
    <s v="    "/>
    <n v="651052000"/>
    <x v="4"/>
  </r>
  <r>
    <x v="22"/>
    <x v="1"/>
    <s v="12/31/2013"/>
    <n v="1832253000"/>
    <x v="445"/>
    <n v="391707000"/>
    <s v=" -   "/>
    <s v=" -   "/>
    <s v="    "/>
    <n v="492397000"/>
    <x v="4"/>
  </r>
  <r>
    <x v="30"/>
    <x v="1"/>
    <s v="12/31/2013"/>
    <n v="1857000000"/>
    <x v="446"/>
    <n v="311000000"/>
    <s v=" -   "/>
    <s v=" -   "/>
    <s v="    "/>
    <n v="685000000"/>
    <x v="4"/>
  </r>
  <r>
    <x v="26"/>
    <x v="1"/>
    <s v="12/28/2014"/>
    <n v="1861358000"/>
    <x v="447"/>
    <n v="471921000"/>
    <n v="388055000"/>
    <n v="388055000"/>
    <n v="388055000"/>
    <s v=" -   "/>
    <x v="6"/>
  </r>
  <r>
    <x v="42"/>
    <x v="1"/>
    <s v="12/31/2013"/>
    <n v="1904218000"/>
    <x v="448"/>
    <n v="492965000"/>
    <n v="100536000"/>
    <n v="100536000"/>
    <n v="100536000"/>
    <n v="9918000"/>
    <x v="6"/>
  </r>
  <r>
    <x v="31"/>
    <x v="1"/>
    <s v="3/31/2014"/>
    <n v="1931217000"/>
    <x v="449"/>
    <n v="267278000"/>
    <n v="305043000"/>
    <n v="305043000"/>
    <n v="305043000"/>
    <n v="94534000"/>
    <x v="3"/>
  </r>
  <r>
    <x v="33"/>
    <x v="1"/>
    <s v="12/31/2013"/>
    <n v="1998051000"/>
    <x v="450"/>
    <n v="72143000"/>
    <s v=" -   "/>
    <s v=" -   "/>
    <s v="    "/>
    <n v="615874000"/>
    <x v="4"/>
  </r>
  <r>
    <x v="46"/>
    <x v="1"/>
    <s v="12/31/2013"/>
    <n v="2045500000"/>
    <x v="451"/>
    <n v="749700000"/>
    <n v="323000000"/>
    <n v="323000000"/>
    <n v="323000000"/>
    <s v=" -   "/>
    <x v="6"/>
  </r>
  <r>
    <x v="38"/>
    <x v="1"/>
    <s v="12/31/2013"/>
    <n v="2064305000"/>
    <x v="452"/>
    <n v="312367000"/>
    <s v=" -   "/>
    <s v=" -   "/>
    <s v="    "/>
    <s v=" -   "/>
    <x v="3"/>
  </r>
  <r>
    <x v="52"/>
    <x v="1"/>
    <s v="12/31/2014"/>
    <n v="2118300000"/>
    <x v="453"/>
    <n v="527400000"/>
    <s v=" -   "/>
    <s v=" -   "/>
    <s v="    "/>
    <s v=" -   "/>
    <x v="7"/>
  </r>
  <r>
    <x v="61"/>
    <x v="1"/>
    <s v="12/31/2014"/>
    <n v="2131700000"/>
    <x v="454"/>
    <n v="691000000"/>
    <n v="178000000"/>
    <n v="178000000"/>
    <n v="178000000"/>
    <s v=" -   "/>
    <x v="6"/>
  </r>
  <r>
    <x v="43"/>
    <x v="1"/>
    <s v="12/31/2013"/>
    <n v="2135539000"/>
    <x v="455"/>
    <n v="117073000"/>
    <s v=" -   "/>
    <s v=" -   "/>
    <s v="    "/>
    <n v="560637000"/>
    <x v="1"/>
  </r>
  <r>
    <x v="47"/>
    <x v="1"/>
    <s v="12/31/2013"/>
    <n v="2142807000"/>
    <x v="456"/>
    <n v="390610000"/>
    <s v=" -   "/>
    <s v=" -   "/>
    <s v="    "/>
    <n v="38405000"/>
    <x v="7"/>
  </r>
  <r>
    <x v="45"/>
    <x v="1"/>
    <s v="12/31/2013"/>
    <n v="2152766000"/>
    <x v="457"/>
    <n v="621413000"/>
    <s v=" -   "/>
    <s v=" -   "/>
    <s v="    "/>
    <s v=" -   "/>
    <x v="1"/>
  </r>
  <r>
    <x v="50"/>
    <x v="1"/>
    <s v="12/31/2013"/>
    <n v="2155551000"/>
    <x v="458"/>
    <n v="145298000"/>
    <s v=" -   "/>
    <s v=" -   "/>
    <s v="    "/>
    <s v=" -   "/>
    <x v="8"/>
  </r>
  <r>
    <x v="57"/>
    <x v="1"/>
    <s v="12/29/2013"/>
    <n v="2157586000"/>
    <x v="459"/>
    <n v="581898000"/>
    <n v="132400000"/>
    <n v="132400000"/>
    <n v="132400000"/>
    <s v=" -   "/>
    <x v="6"/>
  </r>
  <r>
    <x v="29"/>
    <x v="1"/>
    <s v="12/31/2014"/>
    <n v="2234000000"/>
    <x v="460"/>
    <n v="650000000"/>
    <n v="514000000"/>
    <n v="514000000"/>
    <n v="514000000"/>
    <s v=" -   "/>
    <x v="6"/>
  </r>
  <r>
    <x v="51"/>
    <x v="1"/>
    <s v="12/31/2013"/>
    <n v="2246428000"/>
    <x v="461"/>
    <s v=" -   "/>
    <s v=" -   "/>
    <s v=" -   "/>
    <s v="    "/>
    <s v=" -   "/>
    <x v="0"/>
  </r>
  <r>
    <x v="64"/>
    <x v="1"/>
    <s v="1/31/2014"/>
    <n v="2273900000"/>
    <x v="462"/>
    <n v="1054400000"/>
    <n v="611100000"/>
    <n v="611100000"/>
    <n v="611100000"/>
    <n v="36500000"/>
    <x v="3"/>
  </r>
  <r>
    <x v="71"/>
    <x v="1"/>
    <s v="12/31/2013"/>
    <n v="2278812000"/>
    <x v="463"/>
    <n v="1700064000"/>
    <s v=" -   "/>
    <s v=" -   "/>
    <s v="    "/>
    <n v="-72761000"/>
    <x v="5"/>
  </r>
  <r>
    <x v="37"/>
    <x v="1"/>
    <s v="10-03-2014"/>
    <n v="2291500000"/>
    <x v="464"/>
    <n v="179100000"/>
    <n v="252200000"/>
    <n v="252200000"/>
    <n v="252200000"/>
    <n v="25900000"/>
    <x v="3"/>
  </r>
  <r>
    <x v="53"/>
    <x v="1"/>
    <s v="12/31/2013"/>
    <n v="2303900000"/>
    <x v="465"/>
    <n v="715800000"/>
    <s v=" -   "/>
    <s v=" -   "/>
    <s v="    "/>
    <n v="189600000"/>
    <x v="7"/>
  </r>
  <r>
    <x v="62"/>
    <x v="1"/>
    <s v="12/31/2014"/>
    <n v="2312512000"/>
    <x v="466"/>
    <n v="169270000"/>
    <s v=" -   "/>
    <s v=" -   "/>
    <s v="    "/>
    <n v="481303000"/>
    <x v="1"/>
  </r>
  <r>
    <x v="39"/>
    <x v="1"/>
    <s v="12/31/2013"/>
    <n v="2319919000"/>
    <x v="467"/>
    <n v="169815000"/>
    <s v=" -   "/>
    <s v=" -   "/>
    <s v="    "/>
    <n v="778655000"/>
    <x v="4"/>
  </r>
  <r>
    <x v="40"/>
    <x v="1"/>
    <s v="12/31/2013"/>
    <n v="2332051000"/>
    <x v="468"/>
    <n v="871572000"/>
    <s v=" -   "/>
    <s v=" -   "/>
    <s v="    "/>
    <s v=" -   "/>
    <x v="2"/>
  </r>
  <r>
    <x v="41"/>
    <x v="1"/>
    <s v="12/31/2013"/>
    <n v="2332051000"/>
    <x v="468"/>
    <n v="871572000"/>
    <s v=" -   "/>
    <s v=" -   "/>
    <s v="    "/>
    <s v=" -   "/>
    <x v="2"/>
  </r>
  <r>
    <x v="48"/>
    <x v="1"/>
    <s v="9/30/2014"/>
    <n v="2372906000"/>
    <x v="469"/>
    <n v="276446000"/>
    <s v=" -   "/>
    <s v=" -   "/>
    <s v="    "/>
    <n v="63608000"/>
    <x v="7"/>
  </r>
  <r>
    <x v="58"/>
    <x v="1"/>
    <s v="3/29/2014"/>
    <n v="2382531000"/>
    <x v="470"/>
    <n v="378607000"/>
    <n v="492447000"/>
    <n v="492447000"/>
    <n v="492447000"/>
    <n v="9887000"/>
    <x v="3"/>
  </r>
  <r>
    <x v="35"/>
    <x v="1"/>
    <s v="12/31/2013"/>
    <n v="2387702000"/>
    <x v="471"/>
    <n v="62179000"/>
    <s v=" -   "/>
    <s v=" -   "/>
    <s v="    "/>
    <n v="978973000"/>
    <x v="1"/>
  </r>
  <r>
    <x v="44"/>
    <x v="1"/>
    <s v="12/31/2014"/>
    <n v="2388768000"/>
    <x v="472"/>
    <n v="238134000"/>
    <s v=" -   "/>
    <s v=" -   "/>
    <s v="    "/>
    <n v="679298000"/>
    <x v="4"/>
  </r>
  <r>
    <x v="54"/>
    <x v="1"/>
    <s v="8/31/2014"/>
    <n v="2393500000"/>
    <x v="473"/>
    <n v="680300000"/>
    <s v=" -   "/>
    <s v=" -   "/>
    <s v="    "/>
    <s v=" -   "/>
    <x v="7"/>
  </r>
  <r>
    <x v="74"/>
    <x v="1"/>
    <s v="12/31/2013"/>
    <n v="2394270000"/>
    <x v="474"/>
    <n v="158189000"/>
    <n v="82246000"/>
    <n v="82246000"/>
    <n v="82246000"/>
    <s v=" -   "/>
    <x v="8"/>
  </r>
  <r>
    <x v="70"/>
    <x v="1"/>
    <s v="7/31/2014"/>
    <n v="2473500000"/>
    <x v="475"/>
    <n v="460300000"/>
    <n v="61800000"/>
    <n v="61800000"/>
    <n v="61800000"/>
    <s v=" -   "/>
    <x v="5"/>
  </r>
  <r>
    <x v="67"/>
    <x v="1"/>
    <s v="12/31/2014"/>
    <n v="2485983000"/>
    <x v="476"/>
    <n v="728582000"/>
    <n v="123297000"/>
    <n v="123297000"/>
    <n v="123297000"/>
    <n v="29185000"/>
    <x v="6"/>
  </r>
  <r>
    <x v="68"/>
    <x v="1"/>
    <s v="12/31/2013"/>
    <n v="2486017000"/>
    <x v="477"/>
    <n v="76864000"/>
    <s v=" -   "/>
    <s v=" -   "/>
    <s v="    "/>
    <n v="749722000"/>
    <x v="1"/>
  </r>
  <r>
    <x v="72"/>
    <x v="1"/>
    <s v="9/27/2014"/>
    <n v="2530700000"/>
    <x v="478"/>
    <n v="591500000"/>
    <n v="203200000"/>
    <n v="203200000"/>
    <n v="203200000"/>
    <n v="113800000"/>
    <x v="6"/>
  </r>
  <r>
    <x v="63"/>
    <x v="1"/>
    <s v="12/31/2013"/>
    <n v="2530809000"/>
    <x v="479"/>
    <n v="729055000"/>
    <s v=" -   "/>
    <s v=" -   "/>
    <s v="    "/>
    <n v="117580000"/>
    <x v="2"/>
  </r>
  <r>
    <x v="66"/>
    <x v="1"/>
    <s v="5/31/2014"/>
    <n v="2554236000"/>
    <x v="480"/>
    <n v="1196512000"/>
    <s v=" -   "/>
    <s v=" -   "/>
    <s v="    "/>
    <s v=" -   "/>
    <x v="3"/>
  </r>
  <r>
    <x v="65"/>
    <x v="1"/>
    <s v="12/31/2014"/>
    <n v="2577100000"/>
    <x v="481"/>
    <n v="632000000"/>
    <s v=" -   "/>
    <s v=" -   "/>
    <s v="    "/>
    <n v="258100000"/>
    <x v="7"/>
  </r>
  <r>
    <x v="78"/>
    <x v="1"/>
    <s v="12/31/2014"/>
    <n v="2607000000"/>
    <x v="482"/>
    <n v="1611000000"/>
    <s v=" -   "/>
    <s v=" -   "/>
    <s v="    "/>
    <n v="27000000"/>
    <x v="5"/>
  </r>
  <r>
    <x v="79"/>
    <x v="1"/>
    <s v="12/28/2013"/>
    <n v="2631851000"/>
    <x v="483"/>
    <n v="468345000"/>
    <n v="364923000"/>
    <n v="364923000"/>
    <n v="364923000"/>
    <s v=" -   "/>
    <x v="2"/>
  </r>
  <r>
    <x v="60"/>
    <x v="1"/>
    <s v="02-02-2014"/>
    <n v="2670573000"/>
    <x v="484"/>
    <n v="596390000"/>
    <s v=" -   "/>
    <s v=" -   "/>
    <s v="    "/>
    <s v=" -   "/>
    <x v="2"/>
  </r>
  <r>
    <x v="77"/>
    <x v="1"/>
    <s v="12/31/2013"/>
    <n v="2692000000"/>
    <x v="485"/>
    <n v="757000000"/>
    <n v="184000000"/>
    <n v="184000000"/>
    <n v="184000000"/>
    <s v=" -   "/>
    <x v="3"/>
  </r>
  <r>
    <x v="75"/>
    <x v="1"/>
    <s v="12/31/2013"/>
    <n v="2770709000"/>
    <x v="486"/>
    <n v="274217000"/>
    <s v=" -   "/>
    <s v=" -   "/>
    <s v="    "/>
    <s v=" -   "/>
    <x v="8"/>
  </r>
  <r>
    <x v="73"/>
    <x v="1"/>
    <s v="12/31/2014"/>
    <n v="2772550000"/>
    <x v="487"/>
    <n v="147481000"/>
    <s v=" -   "/>
    <s v=" -   "/>
    <s v="    "/>
    <n v="725216000"/>
    <x v="1"/>
  </r>
  <r>
    <x v="55"/>
    <x v="1"/>
    <s v="12/31/2014"/>
    <n v="2819557000"/>
    <x v="488"/>
    <n v="519267000"/>
    <n v="1271353000"/>
    <n v="1271353000"/>
    <n v="1271353000"/>
    <s v=" -   "/>
    <x v="0"/>
  </r>
  <r>
    <x v="56"/>
    <x v="1"/>
    <s v="12/31/2014"/>
    <n v="2819557000"/>
    <x v="488"/>
    <n v="519267000"/>
    <n v="1271353000"/>
    <n v="1271353000"/>
    <n v="1271353000"/>
    <s v=" -   "/>
    <x v="6"/>
  </r>
  <r>
    <x v="36"/>
    <x v="1"/>
    <s v="12/31/2013"/>
    <n v="2847945000"/>
    <x v="489"/>
    <n v="241719000"/>
    <s v=" -   "/>
    <s v=" -   "/>
    <s v="    "/>
    <n v="865800000"/>
    <x v="1"/>
  </r>
  <r>
    <x v="76"/>
    <x v="1"/>
    <s v="11-01-2014"/>
    <n v="2864773000"/>
    <x v="490"/>
    <n v="454676000"/>
    <n v="559686000"/>
    <n v="559686000"/>
    <n v="559686000"/>
    <n v="26020000"/>
    <x v="3"/>
  </r>
  <r>
    <x v="69"/>
    <x v="1"/>
    <s v="12/31/2013"/>
    <n v="2865751000"/>
    <x v="491"/>
    <n v="213519000"/>
    <s v=" -   "/>
    <s v=" -   "/>
    <s v="    "/>
    <n v="741342000"/>
    <x v="1"/>
  </r>
  <r>
    <x v="97"/>
    <x v="1"/>
    <s v="12/31/2013"/>
    <n v="2872833000"/>
    <x v="492"/>
    <n v="1716639000"/>
    <s v=" -   "/>
    <s v=" -   "/>
    <s v="    "/>
    <n v="131409000"/>
    <x v="5"/>
  </r>
  <r>
    <x v="87"/>
    <x v="1"/>
    <s v="12/31/2013"/>
    <n v="2879000000"/>
    <x v="493"/>
    <n v="234000000"/>
    <s v=" -   "/>
    <s v=" -   "/>
    <s v="    "/>
    <n v="407000000"/>
    <x v="9"/>
  </r>
  <r>
    <x v="86"/>
    <x v="1"/>
    <s v="6/30/2014"/>
    <n v="2929408000"/>
    <x v="494"/>
    <n v="384907000"/>
    <n v="539469000"/>
    <n v="539469000"/>
    <n v="539469000"/>
    <s v=" -   "/>
    <x v="3"/>
  </r>
  <r>
    <x v="92"/>
    <x v="1"/>
    <s v="12/31/2013"/>
    <n v="2950800000"/>
    <x v="495"/>
    <n v="1144800000"/>
    <s v=" -   "/>
    <s v=" -   "/>
    <s v="    "/>
    <s v=" -   "/>
    <x v="6"/>
  </r>
  <r>
    <x v="85"/>
    <x v="1"/>
    <s v="12/31/2013"/>
    <n v="2952896000"/>
    <x v="496"/>
    <n v="505877000"/>
    <n v="259838000"/>
    <n v="259838000"/>
    <n v="259838000"/>
    <s v=" -   "/>
    <x v="8"/>
  </r>
  <r>
    <x v="81"/>
    <x v="1"/>
    <s v="12/31/2013"/>
    <n v="2972500000"/>
    <x v="497"/>
    <n v="822100000"/>
    <s v=" -   "/>
    <s v=" -   "/>
    <s v="    "/>
    <n v="93400000"/>
    <x v="5"/>
  </r>
  <r>
    <x v="84"/>
    <x v="1"/>
    <s v="4/30/2014"/>
    <n v="3024295000"/>
    <x v="498"/>
    <n v="830789000"/>
    <s v=" -   "/>
    <s v=" -   "/>
    <s v="    "/>
    <n v="115604000"/>
    <x v="5"/>
  </r>
  <r>
    <x v="95"/>
    <x v="1"/>
    <s v="12/31/2013"/>
    <n v="3024623000"/>
    <x v="499"/>
    <n v="924031000"/>
    <s v=" -   "/>
    <s v=" -   "/>
    <s v="    "/>
    <n v="322037000"/>
    <x v="1"/>
  </r>
  <r>
    <x v="93"/>
    <x v="1"/>
    <s v="9/26/2014"/>
    <n v="3049800000"/>
    <x v="500"/>
    <n v="470600000"/>
    <n v="234800000"/>
    <n v="234800000"/>
    <n v="234800000"/>
    <s v=" -   "/>
    <x v="6"/>
  </r>
  <r>
    <x v="82"/>
    <x v="1"/>
    <s v="1/31/2014"/>
    <n v="3086608000"/>
    <x v="501"/>
    <n v="734511000"/>
    <s v=" -   "/>
    <s v=" -   "/>
    <s v="    "/>
    <s v=" -   "/>
    <x v="2"/>
  </r>
  <r>
    <x v="96"/>
    <x v="1"/>
    <s v="12/31/2013"/>
    <n v="3100000000"/>
    <x v="502"/>
    <n v="1054000000"/>
    <s v=" -   "/>
    <s v=" -   "/>
    <s v="    "/>
    <n v="122000000"/>
    <x v="5"/>
  </r>
  <r>
    <x v="109"/>
    <x v="1"/>
    <s v="12/31/2013"/>
    <n v="3130700000"/>
    <x v="503"/>
    <n v="496100000"/>
    <n v="115600000"/>
    <n v="115600000"/>
    <n v="115600000"/>
    <s v=" -   "/>
    <x v="8"/>
  </r>
  <r>
    <x v="90"/>
    <x v="1"/>
    <s v="12/31/2014"/>
    <n v="3142856000"/>
    <x v="504"/>
    <n v="1600187000"/>
    <n v="553817000"/>
    <n v="553817000"/>
    <n v="553817000"/>
    <n v="39577000"/>
    <x v="3"/>
  </r>
  <r>
    <x v="91"/>
    <x v="1"/>
    <s v="12/31/2013"/>
    <n v="3194300000"/>
    <x v="505"/>
    <n v="815800000"/>
    <s v=" -   "/>
    <s v=" -   "/>
    <s v="    "/>
    <s v=" -   "/>
    <x v="0"/>
  </r>
  <r>
    <x v="94"/>
    <x v="1"/>
    <s v="12/31/2013"/>
    <n v="3238128000"/>
    <x v="506"/>
    <n v="1040567000"/>
    <s v=" -   "/>
    <s v=" -   "/>
    <s v="    "/>
    <s v=" -   "/>
    <x v="7"/>
  </r>
  <r>
    <x v="100"/>
    <x v="1"/>
    <s v="12/31/2013"/>
    <n v="3276800000"/>
    <x v="507"/>
    <n v="99600000"/>
    <s v=" -   "/>
    <s v=" -   "/>
    <s v="    "/>
    <n v="370900000"/>
    <x v="9"/>
  </r>
  <r>
    <x v="107"/>
    <x v="1"/>
    <s v="12/31/2013"/>
    <n v="3309616000"/>
    <x v="508"/>
    <n v="270261000"/>
    <n v="134300000"/>
    <n v="134300000"/>
    <n v="134300000"/>
    <s v=" -   "/>
    <x v="3"/>
  </r>
  <r>
    <x v="59"/>
    <x v="1"/>
    <s v="3/29/2014"/>
    <n v="3310800000"/>
    <x v="509"/>
    <n v="926900000"/>
    <s v=" -   "/>
    <s v=" -   "/>
    <s v="    "/>
    <n v="79700000"/>
    <x v="2"/>
  </r>
  <r>
    <x v="98"/>
    <x v="1"/>
    <s v="12/31/2014"/>
    <n v="3323600000"/>
    <x v="510"/>
    <n v="981500000"/>
    <n v="302000000"/>
    <n v="302000000"/>
    <n v="302000000"/>
    <s v=" -   "/>
    <x v="6"/>
  </r>
  <r>
    <x v="88"/>
    <x v="1"/>
    <s v="12/31/2013"/>
    <n v="3361407000"/>
    <x v="511"/>
    <n v="487084000"/>
    <s v=" -   "/>
    <s v=" -   "/>
    <s v="    "/>
    <n v="800145000"/>
    <x v="1"/>
  </r>
  <r>
    <x v="80"/>
    <x v="1"/>
    <s v="12/31/2013"/>
    <n v="3371000000"/>
    <x v="512"/>
    <n v="1052000000"/>
    <s v=" -   "/>
    <s v=" -   "/>
    <s v="    "/>
    <n v="787000000"/>
    <x v="4"/>
  </r>
  <r>
    <x v="89"/>
    <x v="1"/>
    <s v="01-03-2015"/>
    <n v="3402703000"/>
    <x v="513"/>
    <n v="1628961000"/>
    <n v="392805000"/>
    <n v="392805000"/>
    <n v="392805000"/>
    <n v="13476000"/>
    <x v="6"/>
  </r>
  <r>
    <x v="104"/>
    <x v="1"/>
    <s v="12/31/2013"/>
    <n v="3454628000"/>
    <x v="514"/>
    <n v="172161000"/>
    <s v=" -   "/>
    <s v=" -   "/>
    <s v="    "/>
    <n v="415708000"/>
    <x v="9"/>
  </r>
  <r>
    <x v="110"/>
    <x v="1"/>
    <s v="12/31/2013"/>
    <n v="3477200000"/>
    <x v="515"/>
    <n v="346900000"/>
    <s v=" -   "/>
    <s v=" -   "/>
    <s v="    "/>
    <n v="25400000"/>
    <x v="7"/>
  </r>
  <r>
    <x v="103"/>
    <x v="1"/>
    <s v="01-03-2015"/>
    <n v="3492600000"/>
    <x v="516"/>
    <n v="1048700000"/>
    <s v=" -   "/>
    <s v=" -   "/>
    <s v="    "/>
    <s v=" -   "/>
    <x v="2"/>
  </r>
  <r>
    <x v="111"/>
    <x v="1"/>
    <s v="12/31/2013"/>
    <n v="3494253000"/>
    <x v="517"/>
    <s v=" -   "/>
    <s v=" -   "/>
    <s v=" -   "/>
    <s v="    "/>
    <n v="819711000"/>
    <x v="5"/>
  </r>
  <r>
    <x v="117"/>
    <x v="1"/>
    <s v="3/31/2014"/>
    <n v="3575000000"/>
    <x v="518"/>
    <n v="1055000000"/>
    <n v="1125000000"/>
    <n v="1125000000"/>
    <n v="1125000000"/>
    <n v="16000000"/>
    <x v="3"/>
  </r>
  <r>
    <x v="113"/>
    <x v="1"/>
    <s v="4/26/2014"/>
    <n v="3585141000"/>
    <x v="519"/>
    <s v=" -   "/>
    <s v=" -   "/>
    <s v=" -   "/>
    <s v="    "/>
    <s v=" -   "/>
    <x v="6"/>
  </r>
  <r>
    <x v="106"/>
    <x v="1"/>
    <s v="12/31/2013"/>
    <n v="3594136000"/>
    <x v="520"/>
    <n v="398177000"/>
    <s v=" -   "/>
    <s v=" -   "/>
    <s v="    "/>
    <n v="57238000"/>
    <x v="7"/>
  </r>
  <r>
    <x v="101"/>
    <x v="1"/>
    <s v="12/31/2013"/>
    <n v="3703600000"/>
    <x v="521"/>
    <n v="938700000"/>
    <s v=" -   "/>
    <s v=" -   "/>
    <s v="    "/>
    <n v="9400000"/>
    <x v="7"/>
  </r>
  <r>
    <x v="108"/>
    <x v="1"/>
    <s v="9/30/2014"/>
    <n v="3715968000"/>
    <x v="522"/>
    <n v="116190000"/>
    <n v="15905000"/>
    <n v="15905000"/>
    <n v="15905000"/>
    <n v="523984000"/>
    <x v="4"/>
  </r>
  <r>
    <x v="105"/>
    <x v="1"/>
    <s v="12/31/2014"/>
    <n v="3733507000"/>
    <x v="523"/>
    <n v="1110776000"/>
    <s v=" -   "/>
    <s v=" -   "/>
    <s v="    "/>
    <s v=" -   "/>
    <x v="7"/>
  </r>
  <r>
    <x v="118"/>
    <x v="1"/>
    <s v="12/31/2013"/>
    <n v="3791335000"/>
    <x v="524"/>
    <n v="1420096000"/>
    <n v="110412000"/>
    <n v="110412000"/>
    <n v="110412000"/>
    <s v=" -   "/>
    <x v="7"/>
  </r>
  <r>
    <x v="115"/>
    <x v="1"/>
    <s v="12/31/2013"/>
    <n v="3837000000"/>
    <x v="525"/>
    <n v="990000000"/>
    <n v="104000000"/>
    <n v="104000000"/>
    <n v="104000000"/>
    <s v=" -   "/>
    <x v="7"/>
  </r>
  <r>
    <x v="116"/>
    <x v="1"/>
    <s v="1/31/2014"/>
    <n v="4031100000"/>
    <x v="526"/>
    <n v="2036100000"/>
    <s v=" -   "/>
    <s v=" -   "/>
    <s v="    "/>
    <s v=" -   "/>
    <x v="2"/>
  </r>
  <r>
    <x v="99"/>
    <x v="1"/>
    <s v="1/31/2014"/>
    <n v="4071003000"/>
    <x v="527"/>
    <n v="2764851000"/>
    <n v="623798000"/>
    <n v="623798000"/>
    <n v="623798000"/>
    <s v=" -   "/>
    <x v="3"/>
  </r>
  <r>
    <x v="125"/>
    <x v="1"/>
    <s v="12/29/2013"/>
    <n v="4082157000"/>
    <x v="528"/>
    <n v="1269777000"/>
    <n v="207591000"/>
    <n v="207591000"/>
    <n v="207591000"/>
    <n v="125876000"/>
    <x v="2"/>
  </r>
  <r>
    <x v="102"/>
    <x v="1"/>
    <s v="12/31/2014"/>
    <n v="4108269000"/>
    <x v="529"/>
    <n v="273897000"/>
    <s v=" -   "/>
    <s v=" -   "/>
    <s v="    "/>
    <n v="110474000"/>
    <x v="2"/>
  </r>
  <r>
    <x v="135"/>
    <x v="1"/>
    <s v="1/26/2014"/>
    <n v="4130000000"/>
    <x v="530"/>
    <n v="436000000"/>
    <n v="1336000000"/>
    <n v="1336000000"/>
    <n v="1336000000"/>
    <s v=" -   "/>
    <x v="3"/>
  </r>
  <r>
    <x v="130"/>
    <x v="1"/>
    <s v="12/31/2014"/>
    <n v="4146300000"/>
    <x v="531"/>
    <n v="1163900000"/>
    <s v=" -   "/>
    <s v=" -   "/>
    <s v="    "/>
    <s v=" -   "/>
    <x v="0"/>
  </r>
  <r>
    <x v="123"/>
    <x v="1"/>
    <s v="11/28/2014"/>
    <n v="4147065000"/>
    <x v="532"/>
    <n v="2195640000"/>
    <n v="844353000"/>
    <n v="844353000"/>
    <n v="844353000"/>
    <n v="52424000"/>
    <x v="3"/>
  </r>
  <r>
    <x v="203"/>
    <x v="1"/>
    <s v="3/28/2014"/>
    <n v="4183000000"/>
    <x v="533"/>
    <n v="2186000000"/>
    <n v="722000000"/>
    <n v="722000000"/>
    <n v="722000000"/>
    <n v="93000000"/>
    <x v="3"/>
  </r>
  <r>
    <x v="132"/>
    <x v="1"/>
    <s v="5/31/2014"/>
    <n v="4193844000"/>
    <x v="534"/>
    <n v="1147039000"/>
    <s v=" -   "/>
    <s v=" -   "/>
    <s v="    "/>
    <s v=" -   "/>
    <x v="7"/>
  </r>
  <r>
    <x v="119"/>
    <x v="1"/>
    <s v="12/31/2013"/>
    <n v="4200700000"/>
    <x v="535"/>
    <n v="1548600000"/>
    <n v="100200000"/>
    <n v="100200000"/>
    <n v="100200000"/>
    <s v=" -   "/>
    <x v="0"/>
  </r>
  <r>
    <x v="121"/>
    <x v="1"/>
    <s v="02-01-2014"/>
    <n v="4209200000"/>
    <x v="536"/>
    <n v="1010000000"/>
    <s v=" -   "/>
    <s v=" -   "/>
    <s v="    "/>
    <s v=" -   "/>
    <x v="2"/>
  </r>
  <r>
    <x v="120"/>
    <x v="1"/>
    <s v="7/31/2014"/>
    <n v="4243000000"/>
    <x v="537"/>
    <n v="1601000000"/>
    <n v="714000000"/>
    <n v="714000000"/>
    <n v="714000000"/>
    <n v="25000000"/>
    <x v="3"/>
  </r>
  <r>
    <x v="128"/>
    <x v="1"/>
    <s v="11/30/2014"/>
    <n v="4243200000"/>
    <x v="538"/>
    <n v="1122000000"/>
    <s v=" -   "/>
    <s v=" -   "/>
    <s v="    "/>
    <s v=" -   "/>
    <x v="0"/>
  </r>
  <r>
    <x v="124"/>
    <x v="1"/>
    <s v="04-01-2016"/>
    <n v="4250447000"/>
    <x v="539"/>
    <n v="187244000"/>
    <s v=" -   "/>
    <s v=" -   "/>
    <s v="    "/>
    <n v="182242000"/>
    <x v="3"/>
  </r>
  <r>
    <x v="114"/>
    <x v="1"/>
    <s v="12/31/2013"/>
    <n v="4319063000"/>
    <x v="540"/>
    <n v="109115000"/>
    <s v=" -   "/>
    <s v=" -   "/>
    <s v="    "/>
    <n v="216119000"/>
    <x v="3"/>
  </r>
  <r>
    <x v="129"/>
    <x v="1"/>
    <s v="12/31/2013"/>
    <n v="4495000000"/>
    <x v="541"/>
    <n v="220000000"/>
    <s v=" -   "/>
    <s v=" -   "/>
    <s v="    "/>
    <n v="378000000"/>
    <x v="9"/>
  </r>
  <r>
    <x v="133"/>
    <x v="1"/>
    <s v="12/31/2013"/>
    <n v="4519000000"/>
    <x v="542"/>
    <n v="116700000"/>
    <s v=" -   "/>
    <s v=" -   "/>
    <s v="    "/>
    <n v="340100000"/>
    <x v="9"/>
  </r>
  <r>
    <x v="126"/>
    <x v="1"/>
    <s v="12/31/2013"/>
    <n v="4531000000"/>
    <x v="543"/>
    <s v=" -   "/>
    <s v=" -   "/>
    <s v=" -   "/>
    <s v="    "/>
    <n v="15000000"/>
    <x v="5"/>
  </r>
  <r>
    <x v="134"/>
    <x v="1"/>
    <s v="12/31/2013"/>
    <n v="4543849000"/>
    <x v="544"/>
    <n v="402369000"/>
    <s v=" -   "/>
    <s v=" -   "/>
    <s v="    "/>
    <n v="1107700000"/>
    <x v="1"/>
  </r>
  <r>
    <x v="152"/>
    <x v="1"/>
    <s v="12/31/2013"/>
    <n v="4583000000"/>
    <x v="545"/>
    <n v="1096000000"/>
    <n v="584000000"/>
    <n v="584000000"/>
    <n v="584000000"/>
    <s v=" -   "/>
    <x v="3"/>
  </r>
  <r>
    <x v="112"/>
    <x v="1"/>
    <s v="6/29/2014"/>
    <n v="4607309000"/>
    <x v="546"/>
    <n v="613341000"/>
    <n v="716471000"/>
    <n v="716471000"/>
    <n v="716471000"/>
    <s v=" -   "/>
    <x v="3"/>
  </r>
  <r>
    <x v="136"/>
    <x v="1"/>
    <s v="12/31/2013"/>
    <n v="4614700000"/>
    <x v="547"/>
    <n v="548000000"/>
    <s v=" -   "/>
    <s v=" -   "/>
    <s v="    "/>
    <s v=" -   "/>
    <x v="3"/>
  </r>
  <r>
    <x v="142"/>
    <x v="1"/>
    <s v="12/31/2013"/>
    <n v="4623400000"/>
    <x v="548"/>
    <n v="1796300000"/>
    <n v="203000000"/>
    <n v="203000000"/>
    <n v="203000000"/>
    <n v="78500000"/>
    <x v="6"/>
  </r>
  <r>
    <x v="122"/>
    <x v="1"/>
    <s v="12/31/2013"/>
    <n v="4644600000"/>
    <x v="21"/>
    <n v="3524400000"/>
    <s v=" -   "/>
    <s v=" -   "/>
    <s v="    "/>
    <s v=" -   "/>
    <x v="5"/>
  </r>
  <r>
    <x v="139"/>
    <x v="1"/>
    <s v="12/31/2013"/>
    <n v="4669100000"/>
    <x v="549"/>
    <n v="1293200000"/>
    <n v="1043200000"/>
    <n v="1043200000"/>
    <n v="1043200000"/>
    <s v=" -   "/>
    <x v="3"/>
  </r>
  <r>
    <x v="154"/>
    <x v="1"/>
    <s v="12/31/2013"/>
    <n v="4680380000"/>
    <x v="550"/>
    <n v="1751275000"/>
    <n v="957587000"/>
    <n v="957587000"/>
    <n v="957587000"/>
    <n v="44841000"/>
    <x v="3"/>
  </r>
  <r>
    <x v="131"/>
    <x v="1"/>
    <s v="12/31/2014"/>
    <n v="4695014000"/>
    <x v="551"/>
    <n v="1425734000"/>
    <s v=" -   "/>
    <s v=" -   "/>
    <s v="    "/>
    <n v="557000"/>
    <x v="7"/>
  </r>
  <r>
    <x v="155"/>
    <x v="1"/>
    <s v="12/31/2013"/>
    <n v="4762000000"/>
    <x v="21"/>
    <n v="2616000000"/>
    <s v=" -   "/>
    <s v=" -   "/>
    <s v="    "/>
    <n v="1170000000"/>
    <x v="10"/>
  </r>
  <r>
    <x v="145"/>
    <x v="1"/>
    <s v="12/31/2014"/>
    <n v="4785000000"/>
    <x v="552"/>
    <n v="1643000000"/>
    <n v="396000000"/>
    <n v="396000000"/>
    <n v="396000000"/>
    <n v="60000000"/>
    <x v="6"/>
  </r>
  <r>
    <x v="141"/>
    <x v="1"/>
    <s v="12/31/2013"/>
    <n v="4814000000"/>
    <x v="553"/>
    <n v="977000000"/>
    <s v=" -   "/>
    <s v=" -   "/>
    <s v="    "/>
    <s v=" -   "/>
    <x v="3"/>
  </r>
  <r>
    <x v="147"/>
    <x v="1"/>
    <s v="12/31/2013"/>
    <n v="4822539000"/>
    <x v="554"/>
    <n v="2540954000"/>
    <s v=" -   "/>
    <s v=" -   "/>
    <s v="    "/>
    <n v="231912000"/>
    <x v="5"/>
  </r>
  <r>
    <x v="83"/>
    <x v="1"/>
    <s v="2/28/2014"/>
    <n v="4867700000"/>
    <x v="555"/>
    <n v="895100000"/>
    <s v=" -   "/>
    <s v=" -   "/>
    <s v="    "/>
    <s v=" -   "/>
    <x v="0"/>
  </r>
  <r>
    <x v="153"/>
    <x v="1"/>
    <s v="12/31/2014"/>
    <n v="4877885000"/>
    <x v="556"/>
    <n v="936900000"/>
    <s v=" -   "/>
    <s v=" -   "/>
    <s v="    "/>
    <s v=" -   "/>
    <x v="7"/>
  </r>
  <r>
    <x v="143"/>
    <x v="1"/>
    <s v="9/30/2014"/>
    <n v="4979000000"/>
    <x v="557"/>
    <n v="594000000"/>
    <s v=" -   "/>
    <s v=" -   "/>
    <s v="    "/>
    <s v=" -   "/>
    <x v="7"/>
  </r>
  <r>
    <x v="144"/>
    <x v="1"/>
    <s v="12/31/2013"/>
    <n v="5009000000"/>
    <x v="558"/>
    <n v="1471000000"/>
    <s v=" -   "/>
    <s v=" -   "/>
    <s v="    "/>
    <n v="216000000"/>
    <x v="2"/>
  </r>
  <r>
    <x v="160"/>
    <x v="1"/>
    <s v="6/27/2014"/>
    <n v="5012000000"/>
    <x v="559"/>
    <n v="820000000"/>
    <s v=" -   "/>
    <s v=" -   "/>
    <s v="    "/>
    <s v=" -   "/>
    <x v="3"/>
  </r>
  <r>
    <x v="127"/>
    <x v="1"/>
    <s v="12/31/2013"/>
    <n v="5062528000"/>
    <x v="560"/>
    <n v="1454080000"/>
    <s v=" -   "/>
    <s v=" -   "/>
    <s v="    "/>
    <n v="80969000"/>
    <x v="2"/>
  </r>
  <r>
    <x v="156"/>
    <x v="1"/>
    <s v="12/31/2014"/>
    <n v="5115000000"/>
    <x v="561"/>
    <n v="495000000"/>
    <s v=" -   "/>
    <s v=" -   "/>
    <s v="    "/>
    <n v="1759000000"/>
    <x v="4"/>
  </r>
  <r>
    <x v="165"/>
    <x v="1"/>
    <s v="12/31/2013"/>
    <n v="5133000000"/>
    <x v="562"/>
    <n v="3142000000"/>
    <s v=" -   "/>
    <s v=" -   "/>
    <s v="    "/>
    <n v="581000000"/>
    <x v="5"/>
  </r>
  <r>
    <x v="149"/>
    <x v="1"/>
    <s v="12/31/2013"/>
    <n v="5156000000"/>
    <x v="563"/>
    <n v="1693000000"/>
    <s v=" -   "/>
    <s v=" -   "/>
    <s v="    "/>
    <n v="270000000"/>
    <x v="7"/>
  </r>
  <r>
    <x v="150"/>
    <x v="1"/>
    <s v="12/28/2013"/>
    <n v="5164784000"/>
    <x v="564"/>
    <n v="1138934000"/>
    <s v=" -   "/>
    <s v=" -   "/>
    <s v="    "/>
    <n v="100025000"/>
    <x v="2"/>
  </r>
  <r>
    <x v="158"/>
    <x v="1"/>
    <s v="12/31/2013"/>
    <n v="5166000000"/>
    <x v="565"/>
    <n v="1968000000"/>
    <s v=" -   "/>
    <s v=" -   "/>
    <s v="    "/>
    <n v="697000000"/>
    <x v="1"/>
  </r>
  <r>
    <x v="146"/>
    <x v="1"/>
    <s v="12/31/2013"/>
    <n v="5312686000"/>
    <x v="566"/>
    <n v="466498000"/>
    <s v=" -   "/>
    <s v=" -   "/>
    <s v="    "/>
    <n v="1602390000"/>
    <x v="4"/>
  </r>
  <r>
    <x v="148"/>
    <x v="1"/>
    <s v="01-03-2015"/>
    <n v="5324746000"/>
    <x v="567"/>
    <n v="1340453000"/>
    <s v=" -   "/>
    <s v=" -   "/>
    <s v="    "/>
    <s v=" -   "/>
    <x v="2"/>
  </r>
  <r>
    <x v="137"/>
    <x v="1"/>
    <s v="6/30/2014"/>
    <n v="5348483000"/>
    <x v="568"/>
    <n v="1126940000"/>
    <s v=" -   "/>
    <s v=" -   "/>
    <s v="    "/>
    <s v=" -   "/>
    <x v="2"/>
  </r>
  <r>
    <x v="186"/>
    <x v="1"/>
    <s v="12/31/2013"/>
    <n v="5474700000"/>
    <x v="569"/>
    <n v="150200000"/>
    <s v=" -   "/>
    <s v=" -   "/>
    <s v="    "/>
    <s v=" -   "/>
    <x v="8"/>
  </r>
  <r>
    <x v="140"/>
    <x v="1"/>
    <s v="12/31/2014"/>
    <n v="5504656000"/>
    <x v="570"/>
    <n v="876927000"/>
    <n v="472321000"/>
    <n v="472321000"/>
    <n v="472321000"/>
    <s v=" -   "/>
    <x v="3"/>
  </r>
  <r>
    <x v="166"/>
    <x v="1"/>
    <s v="6/30/2014"/>
    <n v="5514000000"/>
    <x v="571"/>
    <n v="1254000000"/>
    <n v="125000000"/>
    <n v="125000000"/>
    <n v="125000000"/>
    <s v=" -   "/>
    <x v="0"/>
  </r>
  <r>
    <x v="159"/>
    <x v="1"/>
    <s v="12/31/2013"/>
    <n v="5518000000"/>
    <x v="572"/>
    <n v="373000000"/>
    <s v=" -   "/>
    <s v=" -   "/>
    <s v="    "/>
    <n v="772000000"/>
    <x v="4"/>
  </r>
  <r>
    <x v="170"/>
    <x v="1"/>
    <s v="12/31/2013"/>
    <n v="5542000000"/>
    <x v="573"/>
    <n v="1199600000"/>
    <s v=" -   "/>
    <s v=" -   "/>
    <s v="    "/>
    <s v=" -   "/>
    <x v="3"/>
  </r>
  <r>
    <x v="157"/>
    <x v="1"/>
    <s v="12/31/2013"/>
    <n v="5584571000"/>
    <x v="574"/>
    <n v="1183682000"/>
    <s v=" -   "/>
    <s v=" -   "/>
    <s v="    "/>
    <n v="253380000"/>
    <x v="7"/>
  </r>
  <r>
    <x v="164"/>
    <x v="1"/>
    <s v="12/31/2013"/>
    <n v="5607000000"/>
    <x v="575"/>
    <n v="1399500000"/>
    <s v=" -   "/>
    <s v=" -   "/>
    <s v="    "/>
    <s v=" -   "/>
    <x v="2"/>
  </r>
  <r>
    <x v="178"/>
    <x v="1"/>
    <s v="4/30/2014"/>
    <n v="5610600000"/>
    <x v="576"/>
    <n v="1013100000"/>
    <s v=" -   "/>
    <s v=" -   "/>
    <s v="    "/>
    <n v="98900000"/>
    <x v="0"/>
  </r>
  <r>
    <x v="161"/>
    <x v="1"/>
    <s v="12/31/2013"/>
    <n v="5620936000"/>
    <x v="577"/>
    <n v="465926000"/>
    <s v=" -   "/>
    <s v=" -   "/>
    <s v="    "/>
    <n v="371051000"/>
    <x v="2"/>
  </r>
  <r>
    <x v="151"/>
    <x v="1"/>
    <s v="12/31/2014"/>
    <n v="5763485000"/>
    <x v="578"/>
    <n v="3919856000"/>
    <s v=" -   "/>
    <s v=" -   "/>
    <s v="    "/>
    <n v="76773000"/>
    <x v="2"/>
  </r>
  <r>
    <x v="171"/>
    <x v="1"/>
    <s v="12/31/2013"/>
    <n v="5808300000"/>
    <x v="579"/>
    <n v="1128800000"/>
    <s v=" -   "/>
    <s v=" -   "/>
    <s v="    "/>
    <n v="81700000"/>
    <x v="6"/>
  </r>
  <r>
    <x v="172"/>
    <x v="1"/>
    <s v="12/31/2014"/>
    <n v="5822363000"/>
    <x v="580"/>
    <n v="861390000"/>
    <s v=" -   "/>
    <s v=" -   "/>
    <s v="    "/>
    <s v=" -   "/>
    <x v="2"/>
  </r>
  <r>
    <x v="174"/>
    <x v="1"/>
    <s v="12/31/2013"/>
    <n v="5838000000"/>
    <x v="581"/>
    <n v="458000000"/>
    <s v=" -   "/>
    <s v=" -   "/>
    <s v="    "/>
    <n v="706000000"/>
    <x v="9"/>
  </r>
  <r>
    <x v="169"/>
    <x v="1"/>
    <s v="12/31/2013"/>
    <n v="5899872000"/>
    <x v="582"/>
    <n v="1124753000"/>
    <s v=" -   "/>
    <s v=" -   "/>
    <s v="    "/>
    <s v=" -   "/>
    <x v="2"/>
  </r>
  <r>
    <x v="176"/>
    <x v="1"/>
    <s v="12/31/2013"/>
    <n v="6063400000"/>
    <x v="583"/>
    <n v="907800000"/>
    <s v=" -   "/>
    <s v=" -   "/>
    <s v="    "/>
    <s v=" -   "/>
    <x v="3"/>
  </r>
  <r>
    <x v="183"/>
    <x v="1"/>
    <s v="12/31/2013"/>
    <n v="6080257000"/>
    <x v="584"/>
    <n v="1282709000"/>
    <s v=" -   "/>
    <s v=" -   "/>
    <s v="    "/>
    <n v="48071000"/>
    <x v="7"/>
  </r>
  <r>
    <x v="184"/>
    <x v="1"/>
    <s v="12/31/2014"/>
    <n v="6121000000"/>
    <x v="585"/>
    <n v="2335000000"/>
    <s v=" -   "/>
    <s v=" -   "/>
    <s v="    "/>
    <n v="115000000"/>
    <x v="0"/>
  </r>
  <r>
    <x v="177"/>
    <x v="1"/>
    <s v="12/28/2013"/>
    <n v="6140000000"/>
    <x v="586"/>
    <n v="1174200000"/>
    <s v=" -   "/>
    <s v=" -   "/>
    <s v="    "/>
    <s v=" -   "/>
    <x v="8"/>
  </r>
  <r>
    <x v="167"/>
    <x v="1"/>
    <s v="12/31/2014"/>
    <n v="6265000000"/>
    <x v="587"/>
    <n v="1692000000"/>
    <s v=" -   "/>
    <s v=" -   "/>
    <s v="    "/>
    <n v="329000000"/>
    <x v="2"/>
  </r>
  <r>
    <x v="168"/>
    <x v="1"/>
    <s v="12/31/2014"/>
    <n v="6265000000"/>
    <x v="587"/>
    <n v="1692000000"/>
    <s v=" -   "/>
    <s v=" -   "/>
    <s v="    "/>
    <n v="329000000"/>
    <x v="2"/>
  </r>
  <r>
    <x v="180"/>
    <x v="1"/>
    <s v="5/25/2014"/>
    <n v="6285600000"/>
    <x v="588"/>
    <n v="665400000"/>
    <s v=" -   "/>
    <s v=" -   "/>
    <s v="    "/>
    <n v="304400000"/>
    <x v="2"/>
  </r>
  <r>
    <x v="173"/>
    <x v="1"/>
    <s v="12/31/2014"/>
    <n v="6288000000"/>
    <x v="589"/>
    <n v="1917000000"/>
    <s v=" -   "/>
    <s v=" -   "/>
    <s v="    "/>
    <n v="573000000"/>
    <x v="7"/>
  </r>
  <r>
    <x v="194"/>
    <x v="1"/>
    <s v="12/31/2013"/>
    <n v="6313000000"/>
    <x v="590"/>
    <n v="1162000000"/>
    <s v=" -   "/>
    <s v=" -   "/>
    <s v="    "/>
    <n v="800000000"/>
    <x v="10"/>
  </r>
  <r>
    <x v="192"/>
    <x v="1"/>
    <s v="4/25/2014"/>
    <n v="6325000000"/>
    <x v="591"/>
    <n v="2179000000"/>
    <n v="918000000"/>
    <n v="918000000"/>
    <n v="918000000"/>
    <s v=" -   "/>
    <x v="3"/>
  </r>
  <r>
    <x v="179"/>
    <x v="1"/>
    <s v="12/31/2013"/>
    <n v="6411577000"/>
    <x v="592"/>
    <n v="485069000"/>
    <s v=" -   "/>
    <s v=" -   "/>
    <s v="    "/>
    <n v="25865000"/>
    <x v="7"/>
  </r>
  <r>
    <x v="196"/>
    <x v="1"/>
    <s v="12/31/2013"/>
    <n v="6484892000"/>
    <x v="593"/>
    <n v="2310780000"/>
    <s v=" -   "/>
    <s v=" -   "/>
    <s v="    "/>
    <s v=" -   "/>
    <x v="2"/>
  </r>
  <r>
    <x v="189"/>
    <x v="1"/>
    <s v="12/28/2013"/>
    <n v="6493814000"/>
    <x v="594"/>
    <n v="2591828000"/>
    <s v=" -   "/>
    <s v=" -   "/>
    <s v="    "/>
    <s v=" -   "/>
    <x v="2"/>
  </r>
  <r>
    <x v="187"/>
    <x v="1"/>
    <s v="02-01-2014"/>
    <n v="6505000000"/>
    <x v="595"/>
    <n v="1334000000"/>
    <s v=" -   "/>
    <s v=" -   "/>
    <s v="    "/>
    <n v="133000000"/>
    <x v="2"/>
  </r>
  <r>
    <x v="193"/>
    <x v="1"/>
    <s v="9/30/2014"/>
    <n v="6623500000"/>
    <x v="596"/>
    <n v="1570100000"/>
    <s v=" -   "/>
    <s v=" -   "/>
    <s v="    "/>
    <s v=" -   "/>
    <x v="7"/>
  </r>
  <r>
    <x v="195"/>
    <x v="1"/>
    <s v="12/31/2014"/>
    <n v="6638774000"/>
    <x v="597"/>
    <n v="1030014000"/>
    <s v=" -   "/>
    <s v=" -   "/>
    <s v="    "/>
    <s v=" -   "/>
    <x v="7"/>
  </r>
  <r>
    <x v="188"/>
    <x v="1"/>
    <s v="12/31/2013"/>
    <n v="6649237000"/>
    <x v="598"/>
    <n v="2265516000"/>
    <s v=" -   "/>
    <s v=" -   "/>
    <s v="    "/>
    <s v=" -   "/>
    <x v="2"/>
  </r>
  <r>
    <x v="162"/>
    <x v="1"/>
    <s v="12/31/2013"/>
    <n v="6793306000"/>
    <x v="599"/>
    <n v="3185497000"/>
    <s v=" -   "/>
    <s v=" -   "/>
    <s v="    "/>
    <n v="117975000"/>
    <x v="2"/>
  </r>
  <r>
    <x v="215"/>
    <x v="1"/>
    <s v="12/31/2013"/>
    <n v="6860000000"/>
    <x v="600"/>
    <n v="546000000"/>
    <s v=" -   "/>
    <s v=" -   "/>
    <s v="    "/>
    <n v="815000000"/>
    <x v="4"/>
  </r>
  <r>
    <x v="138"/>
    <x v="1"/>
    <s v="12/31/2013"/>
    <n v="6999700000"/>
    <x v="601"/>
    <n v="1493700000"/>
    <n v="122800000"/>
    <n v="122800000"/>
    <n v="122800000"/>
    <s v=" -   "/>
    <x v="7"/>
  </r>
  <r>
    <x v="201"/>
    <x v="1"/>
    <s v="12/31/2014"/>
    <n v="7006000000"/>
    <x v="602"/>
    <n v="1338000000"/>
    <s v=" -   "/>
    <s v=" -   "/>
    <s v="    "/>
    <s v=" -   "/>
    <x v="7"/>
  </r>
  <r>
    <x v="206"/>
    <x v="1"/>
    <s v="12/31/2013"/>
    <n v="7122300000"/>
    <x v="21"/>
    <n v="6463400000"/>
    <s v=" -   "/>
    <s v=" -   "/>
    <s v="    "/>
    <s v=" -   "/>
    <x v="2"/>
  </r>
  <r>
    <x v="209"/>
    <x v="1"/>
    <s v="12/31/2013"/>
    <n v="7143000000"/>
    <x v="603"/>
    <n v="2678000000"/>
    <n v="861000000"/>
    <n v="861000000"/>
    <n v="861000000"/>
    <n v="410000000"/>
    <x v="6"/>
  </r>
  <r>
    <x v="211"/>
    <x v="1"/>
    <s v="12/31/2013"/>
    <n v="7146000000"/>
    <x v="604"/>
    <n v="1740000000"/>
    <s v=" -   "/>
    <s v=" -   "/>
    <s v="    "/>
    <n v="79000000"/>
    <x v="6"/>
  </r>
  <r>
    <x v="200"/>
    <x v="1"/>
    <s v="12/31/2013"/>
    <n v="7146079000"/>
    <x v="605"/>
    <n v="1924132000"/>
    <s v=" -   "/>
    <s v=" -   "/>
    <s v="    "/>
    <s v=" -   "/>
    <x v="0"/>
  </r>
  <r>
    <x v="199"/>
    <x v="1"/>
    <s v="12/31/2014"/>
    <n v="7179000000"/>
    <x v="606"/>
    <n v="252000000"/>
    <s v=" -   "/>
    <s v=" -   "/>
    <s v="    "/>
    <n v="685000000"/>
    <x v="9"/>
  </r>
  <r>
    <x v="198"/>
    <x v="1"/>
    <s v="12/31/2013"/>
    <n v="7184794000"/>
    <x v="607"/>
    <s v=" -   "/>
    <s v=" -   "/>
    <s v=" -   "/>
    <s v="    "/>
    <n v="190390000"/>
    <x v="1"/>
  </r>
  <r>
    <x v="182"/>
    <x v="1"/>
    <s v="12/31/2013"/>
    <n v="7254000000"/>
    <x v="608"/>
    <n v="494000000"/>
    <n v="33000000"/>
    <n v="33000000"/>
    <n v="33000000"/>
    <s v=" -   "/>
    <x v="1"/>
  </r>
  <r>
    <x v="279"/>
    <x v="1"/>
    <s v="12/31/2013"/>
    <n v="7263000000"/>
    <x v="609"/>
    <n v="2108000000"/>
    <s v=" -   "/>
    <s v=" -   "/>
    <s v="    "/>
    <n v="843000000"/>
    <x v="9"/>
  </r>
  <r>
    <x v="191"/>
    <x v="1"/>
    <s v="12/31/2013"/>
    <n v="7301204000"/>
    <x v="610"/>
    <n v="914149000"/>
    <s v=" -   "/>
    <s v=" -   "/>
    <s v="    "/>
    <n v="859680000"/>
    <x v="9"/>
  </r>
  <r>
    <x v="175"/>
    <x v="1"/>
    <s v="12/31/2013"/>
    <n v="7348754000"/>
    <x v="611"/>
    <n v="1373878000"/>
    <s v=" -   "/>
    <s v=" -   "/>
    <s v="    "/>
    <s v=" -   "/>
    <x v="2"/>
  </r>
  <r>
    <x v="205"/>
    <x v="1"/>
    <s v="3/29/2014"/>
    <n v="7450000000"/>
    <x v="612"/>
    <n v="3142000000"/>
    <s v=" -   "/>
    <s v=" -   "/>
    <s v="    "/>
    <n v="35000000"/>
    <x v="2"/>
  </r>
  <r>
    <x v="208"/>
    <x v="1"/>
    <s v="12/31/2013"/>
    <n v="7541234000"/>
    <x v="613"/>
    <s v=" -   "/>
    <s v=" -   "/>
    <s v=" -   "/>
    <s v="    "/>
    <n v="1213178000"/>
    <x v="5"/>
  </r>
  <r>
    <x v="197"/>
    <x v="1"/>
    <s v="12/31/2014"/>
    <n v="7670400000"/>
    <x v="614"/>
    <n v="2027900000"/>
    <n v="2430600000"/>
    <n v="2430600000"/>
    <n v="2430600000"/>
    <n v="258300000"/>
    <x v="6"/>
  </r>
  <r>
    <x v="218"/>
    <x v="1"/>
    <s v="12/31/2014"/>
    <n v="7750500000"/>
    <x v="615"/>
    <n v="1849400000"/>
    <s v=" -   "/>
    <s v=" -   "/>
    <s v="    "/>
    <n v="118900000"/>
    <x v="8"/>
  </r>
  <r>
    <x v="207"/>
    <x v="1"/>
    <s v="12/31/2014"/>
    <n v="7752728000"/>
    <x v="616"/>
    <n v="1758765000"/>
    <s v=" -   "/>
    <s v=" -   "/>
    <s v="    "/>
    <s v=" -   "/>
    <x v="7"/>
  </r>
  <r>
    <x v="181"/>
    <x v="1"/>
    <s v="11/30/2014"/>
    <n v="7779812000"/>
    <x v="617"/>
    <n v="521502000"/>
    <s v=" -   "/>
    <s v=" -   "/>
    <s v="    "/>
    <s v=" -   "/>
    <x v="2"/>
  </r>
  <r>
    <x v="212"/>
    <x v="1"/>
    <s v="02-01-2014"/>
    <n v="7840300000"/>
    <x v="618"/>
    <n v="1819500000"/>
    <s v=" -   "/>
    <s v=" -   "/>
    <s v="    "/>
    <s v=" -   "/>
    <x v="2"/>
  </r>
  <r>
    <x v="217"/>
    <x v="1"/>
    <s v="12/31/2013"/>
    <n v="7959894000"/>
    <x v="619"/>
    <n v="1044819000"/>
    <s v=" -   "/>
    <s v=" -   "/>
    <s v="    "/>
    <n v="754711000"/>
    <x v="2"/>
  </r>
  <r>
    <x v="190"/>
    <x v="1"/>
    <s v="9/30/2014"/>
    <n v="8024900000"/>
    <x v="620"/>
    <n v="826900000"/>
    <s v=" -   "/>
    <s v=" -   "/>
    <s v="    "/>
    <s v=" -   "/>
    <x v="2"/>
  </r>
  <r>
    <x v="214"/>
    <x v="1"/>
    <s v="12/31/2013"/>
    <n v="8106000000"/>
    <x v="621"/>
    <n v="387000000"/>
    <s v=" -   "/>
    <s v=" -   "/>
    <s v="    "/>
    <n v="954000000"/>
    <x v="9"/>
  </r>
  <r>
    <x v="185"/>
    <x v="1"/>
    <s v="02-02-2014"/>
    <n v="8186400000"/>
    <x v="622"/>
    <n v="3673500000"/>
    <s v=" -   "/>
    <s v=" -   "/>
    <s v="    "/>
    <s v=" -   "/>
    <x v="2"/>
  </r>
  <r>
    <x v="223"/>
    <x v="1"/>
    <s v="08-03-2014"/>
    <n v="8268000000"/>
    <x v="623"/>
    <n v="1527000000"/>
    <n v="122000000"/>
    <n v="122000000"/>
    <n v="122000000"/>
    <s v=" -   "/>
    <x v="0"/>
  </r>
  <r>
    <x v="213"/>
    <x v="1"/>
    <s v="12/31/2014"/>
    <n v="8305100000"/>
    <x v="624"/>
    <n v="792700000"/>
    <s v=" -   "/>
    <s v=" -   "/>
    <s v="    "/>
    <s v=" -   "/>
    <x v="2"/>
  </r>
  <r>
    <x v="248"/>
    <x v="1"/>
    <s v="12/31/2013"/>
    <n v="8414000000"/>
    <x v="625"/>
    <n v="584000000"/>
    <n v="469000000"/>
    <n v="469000000"/>
    <n v="469000000"/>
    <n v="1362000000"/>
    <x v="8"/>
  </r>
  <r>
    <x v="224"/>
    <x v="1"/>
    <s v="9/30/2014"/>
    <n v="8446000000"/>
    <x v="626"/>
    <n v="2145000000"/>
    <n v="550000000"/>
    <n v="550000000"/>
    <n v="550000000"/>
    <s v=" -   "/>
    <x v="6"/>
  </r>
  <r>
    <x v="232"/>
    <x v="1"/>
    <s v="12/31/2013"/>
    <n v="8468100000"/>
    <x v="627"/>
    <n v="497400000"/>
    <s v=" -   "/>
    <s v=" -   "/>
    <s v="    "/>
    <n v="299900000"/>
    <x v="8"/>
  </r>
  <r>
    <x v="266"/>
    <x v="1"/>
    <s v="12/31/2013"/>
    <n v="8602000000"/>
    <x v="628"/>
    <n v="5808000000"/>
    <s v=" -   "/>
    <s v=" -   "/>
    <s v="    "/>
    <n v="576000000"/>
    <x v="5"/>
  </r>
  <r>
    <x v="229"/>
    <x v="1"/>
    <s v="12/31/2014"/>
    <n v="8790000000"/>
    <x v="629"/>
    <n v="3593000000"/>
    <n v="983000000"/>
    <n v="983000000"/>
    <n v="983000000"/>
    <n v="75000000"/>
    <x v="3"/>
  </r>
  <r>
    <x v="231"/>
    <x v="1"/>
    <s v="12/31/2014"/>
    <n v="8803300000"/>
    <x v="630"/>
    <n v="998400000"/>
    <s v=" -   "/>
    <s v=" -   "/>
    <s v="    "/>
    <n v="906900000"/>
    <x v="7"/>
  </r>
  <r>
    <x v="210"/>
    <x v="1"/>
    <s v="12/31/2013"/>
    <n v="8843200000"/>
    <x v="631"/>
    <n v="1727600000"/>
    <s v=" -   "/>
    <s v=" -   "/>
    <s v="    "/>
    <n v="172200000"/>
    <x v="3"/>
  </r>
  <r>
    <x v="249"/>
    <x v="1"/>
    <s v="12/31/2014"/>
    <n v="9055800000"/>
    <x v="632"/>
    <n v="505800000"/>
    <s v=" -   "/>
    <s v=" -   "/>
    <s v="    "/>
    <s v=" -   "/>
    <x v="8"/>
  </r>
  <r>
    <x v="216"/>
    <x v="1"/>
    <s v="10/26/2014"/>
    <n v="9072000000"/>
    <x v="633"/>
    <n v="895000000"/>
    <n v="1428000000"/>
    <n v="1428000000"/>
    <n v="1428000000"/>
    <s v=" -   "/>
    <x v="3"/>
  </r>
  <r>
    <x v="227"/>
    <x v="1"/>
    <s v="12/31/2014"/>
    <n v="9108000000"/>
    <x v="634"/>
    <n v="62000000"/>
    <s v=" -   "/>
    <s v=" -   "/>
    <s v="    "/>
    <n v="2102000000"/>
    <x v="2"/>
  </r>
  <r>
    <x v="233"/>
    <x v="1"/>
    <s v="10/26/2014"/>
    <n v="9316256000"/>
    <x v="635"/>
    <n v="650948000"/>
    <s v=" -   "/>
    <s v=" -   "/>
    <s v="    "/>
    <s v=" -   "/>
    <x v="0"/>
  </r>
  <r>
    <x v="225"/>
    <x v="1"/>
    <s v="12/31/2013"/>
    <n v="9350000000"/>
    <x v="636"/>
    <n v="645000000"/>
    <n v="193000000"/>
    <n v="193000000"/>
    <n v="193000000"/>
    <s v=" -   "/>
    <x v="8"/>
  </r>
  <r>
    <x v="236"/>
    <x v="1"/>
    <s v="12/31/2013"/>
    <n v="9370000000"/>
    <x v="637"/>
    <n v="3194000000"/>
    <s v=" -   "/>
    <s v=" -   "/>
    <s v="    "/>
    <n v="1086000000"/>
    <x v="5"/>
  </r>
  <r>
    <x v="295"/>
    <x v="1"/>
    <s v="12/31/2013"/>
    <n v="9413000000"/>
    <x v="638"/>
    <n v="3084000000"/>
    <n v="582000000"/>
    <n v="582000000"/>
    <n v="582000000"/>
    <s v=" -   "/>
    <x v="6"/>
  </r>
  <r>
    <x v="219"/>
    <x v="1"/>
    <s v="12/31/2015"/>
    <n v="9429300000"/>
    <x v="639"/>
    <n v="2180700000"/>
    <n v="671900000"/>
    <n v="671900000"/>
    <n v="671900000"/>
    <s v=" -   "/>
    <x v="6"/>
  </r>
  <r>
    <x v="235"/>
    <x v="1"/>
    <s v="12/31/2013"/>
    <n v="9437758000"/>
    <x v="640"/>
    <n v="2839629000"/>
    <s v=" -   "/>
    <s v=" -   "/>
    <s v="    "/>
    <s v=" -   "/>
    <x v="7"/>
  </r>
  <r>
    <x v="230"/>
    <x v="1"/>
    <s v="12/31/2014"/>
    <n v="9441000000"/>
    <x v="21"/>
    <n v="4014000000"/>
    <s v=" -   "/>
    <s v=" -   "/>
    <s v="    "/>
    <n v="321000000"/>
    <x v="3"/>
  </r>
  <r>
    <x v="240"/>
    <x v="1"/>
    <s v="8/30/2014"/>
    <n v="9475313000"/>
    <x v="641"/>
    <n v="3104684000"/>
    <s v=" -   "/>
    <s v=" -   "/>
    <s v="    "/>
    <s v=" -   "/>
    <x v="2"/>
  </r>
  <r>
    <x v="220"/>
    <x v="1"/>
    <s v="12/31/2013"/>
    <n v="9531778000"/>
    <x v="642"/>
    <n v="2177616000"/>
    <s v=" -   "/>
    <s v=" -   "/>
    <s v="    "/>
    <n v="167425000"/>
    <x v="5"/>
  </r>
  <r>
    <x v="234"/>
    <x v="1"/>
    <s v="12/28/2013"/>
    <n v="9560647000"/>
    <x v="643"/>
    <n v="1978960000"/>
    <s v=" -   "/>
    <s v=" -   "/>
    <s v="    "/>
    <s v=" -   "/>
    <x v="6"/>
  </r>
  <r>
    <x v="237"/>
    <x v="1"/>
    <s v="12/31/2014"/>
    <n v="9675000000"/>
    <x v="644"/>
    <n v="4308000000"/>
    <n v="614000000"/>
    <n v="614000000"/>
    <n v="614000000"/>
    <n v="188000000"/>
    <x v="6"/>
  </r>
  <r>
    <x v="204"/>
    <x v="1"/>
    <s v="12/31/2014"/>
    <n v="9703300000"/>
    <x v="645"/>
    <n v="2193400000"/>
    <n v="1893400000"/>
    <n v="1893400000"/>
    <n v="1893400000"/>
    <n v="489800000"/>
    <x v="6"/>
  </r>
  <r>
    <x v="221"/>
    <x v="1"/>
    <s v="12/31/2014"/>
    <n v="9715000000"/>
    <x v="646"/>
    <n v="1202000000"/>
    <n v="815000000"/>
    <n v="815000000"/>
    <n v="815000000"/>
    <n v="33000000"/>
    <x v="3"/>
  </r>
  <r>
    <x v="246"/>
    <x v="1"/>
    <s v="12/31/2013"/>
    <n v="9968000000"/>
    <x v="647"/>
    <n v="68000000"/>
    <s v=" -   "/>
    <s v=" -   "/>
    <s v="    "/>
    <n v="1178000000"/>
    <x v="9"/>
  </r>
  <r>
    <x v="242"/>
    <x v="1"/>
    <s v="12/31/2013"/>
    <n v="10185532000"/>
    <x v="648"/>
    <n v="3470200000"/>
    <s v=" -   "/>
    <s v=" -   "/>
    <s v="    "/>
    <s v=" -   "/>
    <x v="8"/>
  </r>
  <r>
    <x v="245"/>
    <x v="1"/>
    <s v="02-01-2014"/>
    <n v="10230353000"/>
    <x v="649"/>
    <n v="1526366000"/>
    <s v=" -   "/>
    <s v=" -   "/>
    <s v="    "/>
    <s v=" -   "/>
    <x v="2"/>
  </r>
  <r>
    <x v="258"/>
    <x v="1"/>
    <s v="12/31/2013"/>
    <n v="10368600000"/>
    <x v="650"/>
    <n v="790400000"/>
    <s v=" -   "/>
    <s v=" -   "/>
    <s v="    "/>
    <n v="1170400000"/>
    <x v="5"/>
  </r>
  <r>
    <x v="238"/>
    <x v="1"/>
    <s v="12/31/2014"/>
    <n v="10381653000"/>
    <x v="651"/>
    <s v=" -   "/>
    <s v=" -   "/>
    <s v=" -   "/>
    <s v="    "/>
    <n v="1485558000"/>
    <x v="5"/>
  </r>
  <r>
    <x v="251"/>
    <x v="1"/>
    <s v="9/30/2014"/>
    <n v="10439000000"/>
    <x v="652"/>
    <n v="1007400000"/>
    <n v="139800000"/>
    <n v="139800000"/>
    <n v="139800000"/>
    <s v=" -   "/>
    <x v="8"/>
  </r>
  <r>
    <x v="241"/>
    <x v="1"/>
    <s v="12/31/2014"/>
    <n v="10477600000"/>
    <x v="653"/>
    <n v="177400000"/>
    <s v=" -   "/>
    <s v=" -   "/>
    <s v="    "/>
    <n v="3574300000"/>
    <x v="5"/>
  </r>
  <r>
    <x v="259"/>
    <x v="1"/>
    <s v="12/31/2013"/>
    <n v="10543000000"/>
    <x v="654"/>
    <n v="5625000000"/>
    <s v=" -   "/>
    <s v=" -   "/>
    <s v="    "/>
    <n v="698000000"/>
    <x v="5"/>
  </r>
  <r>
    <x v="243"/>
    <x v="1"/>
    <s v="12/31/2013"/>
    <n v="10557000000"/>
    <x v="655"/>
    <n v="574000000"/>
    <s v=" -   "/>
    <s v=" -   "/>
    <s v="    "/>
    <n v="1113000000"/>
    <x v="9"/>
  </r>
  <r>
    <x v="257"/>
    <x v="1"/>
    <s v="02-01-2014"/>
    <n v="10773000000"/>
    <x v="656"/>
    <n v="2686000000"/>
    <s v=" -   "/>
    <s v=" -   "/>
    <s v="    "/>
    <s v=" -   "/>
    <x v="2"/>
  </r>
  <r>
    <x v="226"/>
    <x v="1"/>
    <s v="12/31/2013"/>
    <n v="10863000000"/>
    <x v="657"/>
    <n v="1264000000"/>
    <s v=" -   "/>
    <s v=" -   "/>
    <s v="    "/>
    <n v="327000000"/>
    <x v="6"/>
  </r>
  <r>
    <x v="250"/>
    <x v="1"/>
    <s v="12/31/2013"/>
    <n v="10914922000"/>
    <x v="658"/>
    <n v="681226000"/>
    <s v=" -   "/>
    <s v=" -   "/>
    <s v="    "/>
    <n v="977863000"/>
    <x v="9"/>
  </r>
  <r>
    <x v="252"/>
    <x v="1"/>
    <s v="6/30/2014"/>
    <n v="10968800000"/>
    <x v="659"/>
    <n v="6985900000"/>
    <s v=" -   "/>
    <s v=" -   "/>
    <s v="    "/>
    <s v=" -   "/>
    <x v="0"/>
  </r>
  <r>
    <x v="247"/>
    <x v="1"/>
    <s v="9/30/2015"/>
    <n v="11124800000"/>
    <x v="660"/>
    <n v="1026100000"/>
    <s v=" -   "/>
    <s v=" -   "/>
    <s v="    "/>
    <n v="118900000"/>
    <x v="8"/>
  </r>
  <r>
    <x v="244"/>
    <x v="1"/>
    <s v="12/31/2013"/>
    <n v="11202000000"/>
    <x v="661"/>
    <n v="1699000000"/>
    <n v="2120000000"/>
    <n v="2120000000"/>
    <n v="2120000000"/>
    <s v=" -   "/>
    <x v="6"/>
  </r>
  <r>
    <x v="254"/>
    <x v="1"/>
    <s v="12/31/2013"/>
    <n v="11230000000"/>
    <x v="662"/>
    <n v="3862000000"/>
    <s v=" -   "/>
    <s v=" -   "/>
    <s v="    "/>
    <n v="3132000000"/>
    <x v="5"/>
  </r>
  <r>
    <x v="277"/>
    <x v="1"/>
    <s v="12/31/2013"/>
    <n v="11325000000"/>
    <x v="663"/>
    <n v="3469000000"/>
    <s v=" -   "/>
    <s v=" -   "/>
    <s v="    "/>
    <n v="2500000000"/>
    <x v="4"/>
  </r>
  <r>
    <x v="262"/>
    <x v="1"/>
    <s v="01-03-2015"/>
    <n v="11338600000"/>
    <x v="664"/>
    <n v="2814600000"/>
    <s v=" -   "/>
    <s v=" -   "/>
    <s v="    "/>
    <s v=" -   "/>
    <x v="2"/>
  </r>
  <r>
    <x v="255"/>
    <x v="1"/>
    <s v="12/31/2013"/>
    <n v="11390947000"/>
    <x v="665"/>
    <n v="888051000"/>
    <s v=" -   "/>
    <s v=" -   "/>
    <s v="    "/>
    <n v="1261044000"/>
    <x v="9"/>
  </r>
  <r>
    <x v="261"/>
    <x v="1"/>
    <s v="12/31/2013"/>
    <n v="11419648000"/>
    <x v="666"/>
    <n v="3841032000"/>
    <s v=" -   "/>
    <s v=" -   "/>
    <s v="    "/>
    <s v=" -   "/>
    <x v="2"/>
  </r>
  <r>
    <x v="291"/>
    <x v="1"/>
    <s v="12/31/2013"/>
    <n v="11420000000"/>
    <x v="667"/>
    <s v=" -   "/>
    <s v=" -   "/>
    <s v=" -   "/>
    <s v="    "/>
    <s v=" -   "/>
    <x v="7"/>
  </r>
  <r>
    <x v="263"/>
    <x v="1"/>
    <s v="03-01-2014"/>
    <n v="11503963000"/>
    <x v="668"/>
    <n v="2950995000"/>
    <s v=" -   "/>
    <s v=" -   "/>
    <s v="    "/>
    <s v=" -   "/>
    <x v="2"/>
  </r>
  <r>
    <x v="267"/>
    <x v="1"/>
    <s v="12/31/2014"/>
    <n v="11624000000"/>
    <x v="669"/>
    <n v="2897000000"/>
    <s v=" -   "/>
    <s v=" -   "/>
    <s v="    "/>
    <n v="951000000"/>
    <x v="7"/>
  </r>
  <r>
    <x v="228"/>
    <x v="1"/>
    <s v="12/31/2013"/>
    <n v="11764050000"/>
    <x v="670"/>
    <n v="1516508000"/>
    <s v=" -   "/>
    <s v=" -   "/>
    <s v="    "/>
    <n v="528737000"/>
    <x v="6"/>
  </r>
  <r>
    <x v="260"/>
    <x v="1"/>
    <s v="12/31/2013"/>
    <n v="11813000000"/>
    <x v="671"/>
    <n v="2484000000"/>
    <s v=" -   "/>
    <s v=" -   "/>
    <s v="    "/>
    <n v="5445000000"/>
    <x v="5"/>
  </r>
  <r>
    <x v="292"/>
    <x v="1"/>
    <s v="5/25/2014"/>
    <n v="11838200000"/>
    <x v="672"/>
    <n v="1778900000"/>
    <s v=" -   "/>
    <s v=" -   "/>
    <s v="    "/>
    <s v=" -   "/>
    <x v="0"/>
  </r>
  <r>
    <x v="253"/>
    <x v="1"/>
    <s v="12/31/2013"/>
    <n v="11871879000"/>
    <x v="673"/>
    <n v="541586000"/>
    <s v=" -   "/>
    <s v=" -   "/>
    <s v="    "/>
    <n v="239343000"/>
    <x v="4"/>
  </r>
  <r>
    <x v="282"/>
    <x v="1"/>
    <s v="12/31/2013"/>
    <n v="11905000000"/>
    <x v="674"/>
    <n v="1045000000"/>
    <s v=" -   "/>
    <s v=" -   "/>
    <s v="    "/>
    <n v="2687000000"/>
    <x v="4"/>
  </r>
  <r>
    <x v="265"/>
    <x v="1"/>
    <s v="12/31/2013"/>
    <n v="11925000000"/>
    <x v="675"/>
    <n v="1349000000"/>
    <n v="98000000"/>
    <n v="98000000"/>
    <n v="98000000"/>
    <n v="1109000000"/>
    <x v="8"/>
  </r>
  <r>
    <x v="269"/>
    <x v="1"/>
    <s v="9/26/2014"/>
    <n v="11973000000"/>
    <x v="676"/>
    <n v="1534000000"/>
    <n v="583000000"/>
    <n v="583000000"/>
    <n v="583000000"/>
    <s v=" -   "/>
    <x v="3"/>
  </r>
  <r>
    <x v="281"/>
    <x v="1"/>
    <s v="12/28/2013"/>
    <n v="12104000000"/>
    <x v="677"/>
    <n v="1126000000"/>
    <s v=" -   "/>
    <s v=" -   "/>
    <s v="    "/>
    <s v=" -   "/>
    <x v="7"/>
  </r>
  <r>
    <x v="286"/>
    <x v="1"/>
    <s v="12/31/2013"/>
    <n v="12205000000"/>
    <x v="678"/>
    <n v="1858000000"/>
    <n v="1522000000"/>
    <n v="1522000000"/>
    <n v="1522000000"/>
    <s v=" -   "/>
    <x v="3"/>
  </r>
  <r>
    <x v="276"/>
    <x v="1"/>
    <s v="12/31/2013"/>
    <n v="12261000000"/>
    <x v="21"/>
    <n v="7226000000"/>
    <s v=" -   "/>
    <s v=" -   "/>
    <s v="    "/>
    <n v="2958000000"/>
    <x v="5"/>
  </r>
  <r>
    <x v="222"/>
    <x v="1"/>
    <s v="12/31/2014"/>
    <n v="12466000000"/>
    <x v="679"/>
    <n v="2653000000"/>
    <n v="2666000000"/>
    <n v="2666000000"/>
    <n v="2666000000"/>
    <s v=" -   "/>
    <x v="3"/>
  </r>
  <r>
    <x v="280"/>
    <x v="1"/>
    <s v="02-01-2014"/>
    <n v="12540000000"/>
    <x v="680"/>
    <n v="3453000000"/>
    <s v=" -   "/>
    <s v=" -   "/>
    <s v="    "/>
    <s v=" -   "/>
    <x v="2"/>
  </r>
  <r>
    <x v="264"/>
    <x v="1"/>
    <s v="2/28/2014"/>
    <n v="12574299000"/>
    <x v="681"/>
    <n v="819048000"/>
    <s v=" -   "/>
    <s v=" -   "/>
    <s v="    "/>
    <s v=" -   "/>
    <x v="2"/>
  </r>
  <r>
    <x v="275"/>
    <x v="1"/>
    <s v="12/31/2013"/>
    <n v="12581000000"/>
    <x v="682"/>
    <n v="309000000"/>
    <s v=" -   "/>
    <s v=" -   "/>
    <s v="    "/>
    <n v="1622000000"/>
    <x v="9"/>
  </r>
  <r>
    <x v="278"/>
    <x v="1"/>
    <s v="12/26/2014"/>
    <n v="12669000000"/>
    <x v="683"/>
    <n v="3805000000"/>
    <s v=" -   "/>
    <s v=" -   "/>
    <s v="    "/>
    <n v="1151000000"/>
    <x v="7"/>
  </r>
  <r>
    <x v="273"/>
    <x v="1"/>
    <s v="9/26/2014"/>
    <n v="12695157000"/>
    <x v="684"/>
    <n v="1545716000"/>
    <s v=" -   "/>
    <s v=" -   "/>
    <s v="    "/>
    <s v=" -   "/>
    <x v="7"/>
  </r>
  <r>
    <x v="271"/>
    <x v="1"/>
    <s v="9/30/2014"/>
    <n v="12702000000"/>
    <x v="213"/>
    <n v="2242000000"/>
    <s v=" -   "/>
    <s v=" -   "/>
    <s v="    "/>
    <n v="435000000"/>
    <x v="3"/>
  </r>
  <r>
    <x v="268"/>
    <x v="1"/>
    <s v="12/31/2013"/>
    <n v="12752076000"/>
    <x v="685"/>
    <n v="1153445000"/>
    <s v=" -   "/>
    <s v=" -   "/>
    <s v="    "/>
    <s v=" -   "/>
    <x v="7"/>
  </r>
  <r>
    <x v="272"/>
    <x v="1"/>
    <s v="12/31/2013"/>
    <n v="12784000000"/>
    <x v="686"/>
    <n v="649000000"/>
    <s v=" -   "/>
    <s v=" -   "/>
    <s v="    "/>
    <n v="127000000"/>
    <x v="2"/>
  </r>
  <r>
    <x v="284"/>
    <x v="1"/>
    <s v="12/31/2014"/>
    <n v="12919000000"/>
    <x v="687"/>
    <n v="1877000000"/>
    <s v=" -   "/>
    <s v=" -   "/>
    <s v="    "/>
    <n v="1071000000"/>
    <x v="9"/>
  </r>
  <r>
    <x v="293"/>
    <x v="1"/>
    <s v="12/28/2013"/>
    <n v="13084000000"/>
    <x v="688"/>
    <n v="1454000000"/>
    <s v=" -   "/>
    <s v=" -   "/>
    <s v="    "/>
    <s v=" -   "/>
    <x v="2"/>
  </r>
  <r>
    <x v="285"/>
    <x v="1"/>
    <s v="12/31/2013"/>
    <n v="13090300000"/>
    <x v="689"/>
    <n v="3446300000"/>
    <n v="395500000"/>
    <n v="395500000"/>
    <n v="395500000"/>
    <s v=" -   "/>
    <x v="6"/>
  </r>
  <r>
    <x v="287"/>
    <x v="1"/>
    <s v="12/31/2013"/>
    <n v="13120000000"/>
    <x v="690"/>
    <n v="563000000"/>
    <s v=" -   "/>
    <s v=" -   "/>
    <s v="    "/>
    <n v="1208000000"/>
    <x v="9"/>
  </r>
  <r>
    <x v="290"/>
    <x v="1"/>
    <s v="6/30/2014"/>
    <n v="13215971000"/>
    <x v="691"/>
    <n v="1633992000"/>
    <s v=" -   "/>
    <s v=" -   "/>
    <s v="    "/>
    <s v=" -   "/>
    <x v="7"/>
  </r>
  <r>
    <x v="202"/>
    <x v="1"/>
    <s v="10/30/2016"/>
    <n v="13240000000"/>
    <x v="692"/>
    <n v="806000000"/>
    <n v="2674000000"/>
    <n v="2674000000"/>
    <n v="2674000000"/>
    <n v="1873000000"/>
    <x v="3"/>
  </r>
  <r>
    <x v="274"/>
    <x v="1"/>
    <s v="12/31/2013"/>
    <n v="13253400000"/>
    <x v="693"/>
    <n v="4360300000"/>
    <s v=" -   "/>
    <s v=" -   "/>
    <s v="    "/>
    <s v=" -   "/>
    <x v="8"/>
  </r>
  <r>
    <x v="302"/>
    <x v="1"/>
    <s v="6/27/2014"/>
    <n v="13724000000"/>
    <x v="694"/>
    <n v="722000000"/>
    <n v="1226000000"/>
    <n v="1226000000"/>
    <n v="1226000000"/>
    <n v="98000000"/>
    <x v="3"/>
  </r>
  <r>
    <x v="294"/>
    <x v="1"/>
    <s v="9/30/2014"/>
    <n v="13783000000"/>
    <x v="695"/>
    <n v="2899000000"/>
    <s v=" -   "/>
    <s v=" -   "/>
    <s v="    "/>
    <n v="217000000"/>
    <x v="2"/>
  </r>
  <r>
    <x v="296"/>
    <x v="1"/>
    <s v="12/31/2014"/>
    <n v="13996000000"/>
    <x v="696"/>
    <n v="1481000000"/>
    <s v=" -   "/>
    <s v=" -   "/>
    <s v="    "/>
    <n v="1292000000"/>
    <x v="7"/>
  </r>
  <r>
    <x v="289"/>
    <x v="1"/>
    <s v="12/31/2013"/>
    <n v="14077843000"/>
    <x v="697"/>
    <n v="3028028000"/>
    <s v=" -   "/>
    <s v=" -   "/>
    <s v="    "/>
    <n v="133957000"/>
    <x v="2"/>
  </r>
  <r>
    <x v="288"/>
    <x v="1"/>
    <s v="9/28/2014"/>
    <n v="14194000000"/>
    <x v="698"/>
    <n v="4032000000"/>
    <s v=" -   "/>
    <s v=" -   "/>
    <s v="    "/>
    <s v=" -   "/>
    <x v="0"/>
  </r>
  <r>
    <x v="298"/>
    <x v="1"/>
    <s v="12/31/2014"/>
    <n v="14484000000"/>
    <x v="699"/>
    <n v="2678000000"/>
    <s v=" -   "/>
    <s v=" -   "/>
    <s v="    "/>
    <n v="245000000"/>
    <x v="7"/>
  </r>
  <r>
    <x v="270"/>
    <x v="1"/>
    <s v="12/31/2013"/>
    <n v="14487118000"/>
    <x v="700"/>
    <n v="4621096000"/>
    <s v=" -   "/>
    <s v=" -   "/>
    <s v="    "/>
    <n v="3600976000"/>
    <x v="4"/>
  </r>
  <r>
    <x v="316"/>
    <x v="1"/>
    <s v="12/31/2013"/>
    <n v="14771000000"/>
    <x v="701"/>
    <n v="1286000000"/>
    <s v=" -   "/>
    <s v=" -   "/>
    <s v="    "/>
    <n v="5866000000"/>
    <x v="4"/>
  </r>
  <r>
    <x v="301"/>
    <x v="1"/>
    <s v="12/31/2014"/>
    <n v="14791000000"/>
    <x v="702"/>
    <n v="4013000000"/>
    <n v="483000000"/>
    <n v="483000000"/>
    <n v="483000000"/>
    <n v="450000000"/>
    <x v="8"/>
  </r>
  <r>
    <x v="299"/>
    <x v="1"/>
    <s v="12/28/2013"/>
    <n v="14792000000"/>
    <x v="703"/>
    <n v="3266000000"/>
    <s v=" -   "/>
    <s v=" -   "/>
    <s v="    "/>
    <s v=" -   "/>
    <x v="0"/>
  </r>
  <r>
    <x v="306"/>
    <x v="1"/>
    <s v="12/31/2013"/>
    <n v="14813500000"/>
    <x v="704"/>
    <n v="3329800000"/>
    <s v=" -   "/>
    <s v=" -   "/>
    <s v="    "/>
    <n v="1712500000"/>
    <x v="9"/>
  </r>
  <r>
    <x v="308"/>
    <x v="1"/>
    <s v="12/31/2013"/>
    <n v="14892000000"/>
    <x v="705"/>
    <n v="4315000000"/>
    <s v=" -   "/>
    <s v=" -   "/>
    <s v="    "/>
    <n v="1741000000"/>
    <x v="9"/>
  </r>
  <r>
    <x v="310"/>
    <x v="1"/>
    <s v="6/27/2014"/>
    <n v="15130000000"/>
    <x v="706"/>
    <n v="908000000"/>
    <n v="1661000000"/>
    <n v="1661000000"/>
    <n v="1661000000"/>
    <s v=" -   "/>
    <x v="3"/>
  </r>
  <r>
    <x v="309"/>
    <x v="1"/>
    <s v="12/31/2015"/>
    <n v="15134400000"/>
    <x v="707"/>
    <n v="431800000"/>
    <s v=" -   "/>
    <s v=" -   "/>
    <s v="    "/>
    <n v="291100000"/>
    <x v="2"/>
  </r>
  <r>
    <x v="300"/>
    <x v="1"/>
    <s v="12/31/2013"/>
    <n v="15136000000"/>
    <x v="708"/>
    <n v="1280000000"/>
    <s v=" -   "/>
    <s v=" -   "/>
    <s v="    "/>
    <n v="2163000000"/>
    <x v="9"/>
  </r>
  <r>
    <x v="307"/>
    <x v="1"/>
    <s v="12/31/2014"/>
    <n v="15499000000"/>
    <x v="709"/>
    <n v="1036000000"/>
    <s v=" -   "/>
    <s v=" -   "/>
    <s v="    "/>
    <n v="94000000"/>
    <x v="2"/>
  </r>
  <r>
    <x v="304"/>
    <x v="1"/>
    <s v="8/31/2014"/>
    <n v="15855000000"/>
    <x v="710"/>
    <n v="2774000000"/>
    <n v="1725000000"/>
    <n v="1725000000"/>
    <n v="1725000000"/>
    <s v=" -   "/>
    <x v="8"/>
  </r>
  <r>
    <x v="311"/>
    <x v="1"/>
    <s v="11/30/2014"/>
    <n v="15884000000"/>
    <x v="711"/>
    <n v="2054000000"/>
    <s v=" -   "/>
    <s v=" -   "/>
    <s v="    "/>
    <n v="1637000000"/>
    <x v="2"/>
  </r>
  <r>
    <x v="313"/>
    <x v="1"/>
    <s v="02-01-2014"/>
    <n v="16148000000"/>
    <x v="712"/>
    <s v=" -   "/>
    <s v=" -   "/>
    <s v=" -   "/>
    <s v="    "/>
    <s v=" -   "/>
    <x v="2"/>
  </r>
  <r>
    <x v="297"/>
    <x v="1"/>
    <s v="12/31/2014"/>
    <n v="16226000000"/>
    <x v="713"/>
    <n v="1029000000"/>
    <s v=" -   "/>
    <s v=" -   "/>
    <s v="    "/>
    <n v="2040000000"/>
    <x v="4"/>
  </r>
  <r>
    <x v="239"/>
    <x v="1"/>
    <s v="8/28/2014"/>
    <n v="16358000000"/>
    <x v="714"/>
    <n v="939000000"/>
    <n v="1371000000"/>
    <n v="1371000000"/>
    <n v="1371000000"/>
    <s v=" -   "/>
    <x v="3"/>
  </r>
  <r>
    <x v="325"/>
    <x v="1"/>
    <s v="12/31/2013"/>
    <n v="16385000000"/>
    <x v="715"/>
    <n v="4939000000"/>
    <n v="3731000000"/>
    <n v="3731000000"/>
    <n v="3731000000"/>
    <s v=" -   "/>
    <x v="6"/>
  </r>
  <r>
    <x v="305"/>
    <x v="1"/>
    <s v="9/28/2014"/>
    <n v="16447800000"/>
    <x v="716"/>
    <n v="6086800000"/>
    <s v=" -   "/>
    <s v=" -   "/>
    <s v="    "/>
    <n v="709600000"/>
    <x v="2"/>
  </r>
  <r>
    <x v="318"/>
    <x v="1"/>
    <s v="12/31/2013"/>
    <n v="16661000000"/>
    <x v="717"/>
    <n v="559500000"/>
    <n v="251400000"/>
    <n v="251400000"/>
    <n v="251400000"/>
    <n v="571700000"/>
    <x v="7"/>
  </r>
  <r>
    <x v="319"/>
    <x v="1"/>
    <s v="12/31/2013"/>
    <n v="16872000000"/>
    <x v="718"/>
    <n v="9681000000"/>
    <s v=" -   "/>
    <s v=" -   "/>
    <s v="    "/>
    <n v="643000000"/>
    <x v="5"/>
  </r>
  <r>
    <x v="317"/>
    <x v="1"/>
    <s v="12/31/2013"/>
    <n v="17087000000"/>
    <x v="719"/>
    <n v="934000000"/>
    <s v=" -   "/>
    <s v=" -   "/>
    <s v="    "/>
    <n v="1901000000"/>
    <x v="9"/>
  </r>
  <r>
    <x v="312"/>
    <x v="1"/>
    <s v="12/31/2014"/>
    <n v="17090000000"/>
    <x v="720"/>
    <s v=" -   "/>
    <s v=" -   "/>
    <s v=" -   "/>
    <s v="    "/>
    <n v="2433000000"/>
    <x v="9"/>
  </r>
  <r>
    <x v="321"/>
    <x v="1"/>
    <s v="12/31/2013"/>
    <n v="17420000000"/>
    <x v="721"/>
    <n v="6645000000"/>
    <s v=" -   "/>
    <s v=" -   "/>
    <s v="    "/>
    <s v=" -   "/>
    <x v="0"/>
  </r>
  <r>
    <x v="314"/>
    <x v="1"/>
    <s v="1/31/2014"/>
    <n v="17504167000"/>
    <x v="722"/>
    <n v="3699557000"/>
    <s v=" -   "/>
    <s v=" -   "/>
    <s v="    "/>
    <s v=" -   "/>
    <x v="2"/>
  </r>
  <r>
    <x v="352"/>
    <x v="1"/>
    <s v="9/30/2014"/>
    <n v="17733000000"/>
    <x v="723"/>
    <n v="4375000000"/>
    <s v=" -   "/>
    <s v=" -   "/>
    <s v="    "/>
    <s v=" -   "/>
    <x v="7"/>
  </r>
  <r>
    <x v="327"/>
    <x v="1"/>
    <s v="5/25/2014"/>
    <n v="17909600000"/>
    <x v="724"/>
    <n v="3474300000"/>
    <s v=" -   "/>
    <s v=" -   "/>
    <s v="    "/>
    <s v=" -   "/>
    <x v="0"/>
  </r>
  <r>
    <x v="332"/>
    <x v="1"/>
    <s v="12/31/2013"/>
    <n v="18095000000"/>
    <x v="725"/>
    <n v="3502000000"/>
    <s v=" -   "/>
    <s v=" -   "/>
    <s v="    "/>
    <n v="4541000000"/>
    <x v="10"/>
  </r>
  <r>
    <x v="339"/>
    <x v="1"/>
    <s v="12/31/2014"/>
    <n v="18138000000"/>
    <x v="726"/>
    <n v="2815000000"/>
    <s v=" -   "/>
    <s v=" -   "/>
    <s v="    "/>
    <s v=" -   "/>
    <x v="2"/>
  </r>
  <r>
    <x v="320"/>
    <x v="1"/>
    <s v="12/31/2013"/>
    <n v="18170900000"/>
    <x v="727"/>
    <n v="18800000"/>
    <s v=" -   "/>
    <s v=" -   "/>
    <s v="    "/>
    <n v="38800000"/>
    <x v="5"/>
  </r>
  <r>
    <x v="331"/>
    <x v="1"/>
    <s v="12/31/2013"/>
    <n v="18283100000"/>
    <x v="728"/>
    <n v="5117100000"/>
    <n v="1104400000"/>
    <n v="1104400000"/>
    <n v="1104400000"/>
    <s v=" -   "/>
    <x v="7"/>
  </r>
  <r>
    <x v="303"/>
    <x v="1"/>
    <s v="12/31/2014"/>
    <n v="18470000000"/>
    <x v="729"/>
    <n v="2725000000"/>
    <s v=" -   "/>
    <s v=" -   "/>
    <s v="    "/>
    <n v="4550000000"/>
    <x v="4"/>
  </r>
  <r>
    <x v="326"/>
    <x v="1"/>
    <s v="12/31/2014"/>
    <n v="18605000000"/>
    <x v="730"/>
    <n v="7639000000"/>
    <s v=" -   "/>
    <s v=" -   "/>
    <s v="    "/>
    <n v="938000000"/>
    <x v="7"/>
  </r>
  <r>
    <x v="333"/>
    <x v="1"/>
    <s v="12/31/2013"/>
    <n v="18790000000"/>
    <x v="731"/>
    <n v="5352000000"/>
    <n v="2855000000"/>
    <n v="2855000000"/>
    <n v="2855000000"/>
    <s v=" -   "/>
    <x v="6"/>
  </r>
  <r>
    <x v="337"/>
    <x v="1"/>
    <s v="02-01-2014"/>
    <n v="19031000000"/>
    <x v="732"/>
    <n v="4313000000"/>
    <s v=" -   "/>
    <s v=" -   "/>
    <s v="    "/>
    <n v="889000000"/>
    <x v="2"/>
  </r>
  <r>
    <x v="338"/>
    <x v="1"/>
    <s v="12/31/2013"/>
    <n v="19052046000"/>
    <x v="733"/>
    <n v="467904000"/>
    <s v=" -   "/>
    <s v=" -   "/>
    <s v="    "/>
    <s v=" -   "/>
    <x v="8"/>
  </r>
  <r>
    <x v="283"/>
    <x v="1"/>
    <s v="12/31/2013"/>
    <n v="19080000000"/>
    <x v="734"/>
    <n v="686000000"/>
    <s v=" -   "/>
    <s v=" -   "/>
    <s v="    "/>
    <n v="2903000000"/>
    <x v="4"/>
  </r>
  <r>
    <x v="324"/>
    <x v="1"/>
    <s v="12/31/2014"/>
    <n v="19108800000"/>
    <x v="735"/>
    <n v="2061000000"/>
    <s v=" -   "/>
    <s v=" -   "/>
    <s v="    "/>
    <n v="106900000"/>
    <x v="2"/>
  </r>
  <r>
    <x v="323"/>
    <x v="1"/>
    <s v="12/31/2014"/>
    <n v="19221000000"/>
    <x v="736"/>
    <n v="2112000000"/>
    <n v="754000000"/>
    <n v="754000000"/>
    <n v="754000000"/>
    <s v=" -   "/>
    <x v="7"/>
  </r>
  <r>
    <x v="322"/>
    <x v="1"/>
    <s v="12/31/2013"/>
    <n v="19221000000"/>
    <x v="737"/>
    <n v="1905000000"/>
    <s v=" -   "/>
    <s v=" -   "/>
    <s v="    "/>
    <s v=" -   "/>
    <x v="4"/>
  </r>
  <r>
    <x v="329"/>
    <x v="1"/>
    <s v="12/31/2013"/>
    <n v="19261000000"/>
    <x v="738"/>
    <n v="2211000000"/>
    <s v=" -   "/>
    <s v=" -   "/>
    <s v="    "/>
    <n v="15000000"/>
    <x v="5"/>
  </r>
  <r>
    <x v="336"/>
    <x v="1"/>
    <s v="12/31/2013"/>
    <n v="19657000000"/>
    <x v="739"/>
    <n v="6372000000"/>
    <n v="1371000000"/>
    <n v="1371000000"/>
    <n v="1371000000"/>
    <n v="588000000"/>
    <x v="6"/>
  </r>
  <r>
    <x v="340"/>
    <x v="1"/>
    <s v="12/31/2014"/>
    <n v="19724000000"/>
    <x v="740"/>
    <n v="4162000000"/>
    <s v=" -   "/>
    <s v=" -   "/>
    <s v="    "/>
    <s v=" -   "/>
    <x v="0"/>
  </r>
  <r>
    <x v="335"/>
    <x v="1"/>
    <s v="12/31/2014"/>
    <n v="19872000000"/>
    <x v="741"/>
    <n v="2038000000"/>
    <s v=" -   "/>
    <s v=" -   "/>
    <s v="    "/>
    <n v="33000000"/>
    <x v="2"/>
  </r>
  <r>
    <x v="342"/>
    <x v="1"/>
    <s v="12/31/2013"/>
    <n v="20006000000"/>
    <x v="742"/>
    <n v="4219000000"/>
    <n v="603000000"/>
    <n v="603000000"/>
    <n v="603000000"/>
    <n v="305000000"/>
    <x v="3"/>
  </r>
  <r>
    <x v="334"/>
    <x v="1"/>
    <s v="12/31/2014"/>
    <n v="20063000000"/>
    <x v="743"/>
    <n v="5153000000"/>
    <n v="4297000000"/>
    <n v="4297000000"/>
    <n v="4297000000"/>
    <s v=" -   "/>
    <x v="6"/>
  </r>
  <r>
    <x v="341"/>
    <x v="1"/>
    <s v="12/31/2013"/>
    <n v="20170000000"/>
    <x v="744"/>
    <n v="2108000000"/>
    <s v=" -   "/>
    <s v=" -   "/>
    <s v="    "/>
    <n v="4203000000"/>
    <x v="4"/>
  </r>
  <r>
    <x v="256"/>
    <x v="1"/>
    <s v="12/31/2014"/>
    <n v="20638000000"/>
    <x v="745"/>
    <n v="8290000000"/>
    <s v=" -   "/>
    <s v=" -   "/>
    <s v="    "/>
    <n v="3319000000"/>
    <x v="4"/>
  </r>
  <r>
    <x v="345"/>
    <x v="1"/>
    <s v="12/31/2013"/>
    <n v="20673000000"/>
    <x v="746"/>
    <s v=" -   "/>
    <s v=" -   "/>
    <s v=" -   "/>
    <s v="    "/>
    <n v="5970000000"/>
    <x v="5"/>
  </r>
  <r>
    <x v="330"/>
    <x v="1"/>
    <s v="12/31/2013"/>
    <n v="20921000000"/>
    <x v="747"/>
    <n v="657000000"/>
    <n v="210000000"/>
    <n v="210000000"/>
    <n v="210000000"/>
    <s v=" -   "/>
    <x v="8"/>
  </r>
  <r>
    <x v="360"/>
    <x v="1"/>
    <s v="12/31/2014"/>
    <n v="21531577000"/>
    <x v="748"/>
    <n v="182711000"/>
    <s v=" -   "/>
    <s v=" -   "/>
    <s v="    "/>
    <s v=" -   "/>
    <x v="7"/>
  </r>
  <r>
    <x v="315"/>
    <x v="1"/>
    <s v="12/31/2013"/>
    <n v="22046000000"/>
    <x v="749"/>
    <n v="3886000000"/>
    <n v="644000000"/>
    <n v="644000000"/>
    <n v="644000000"/>
    <s v=" -   "/>
    <x v="7"/>
  </r>
  <r>
    <x v="328"/>
    <x v="1"/>
    <s v="12/31/2013"/>
    <n v="22756000000"/>
    <x v="750"/>
    <n v="1274000000"/>
    <s v=" -   "/>
    <s v=" -   "/>
    <s v="    "/>
    <n v="2668000000"/>
    <x v="9"/>
  </r>
  <r>
    <x v="348"/>
    <x v="1"/>
    <s v="12/31/2013"/>
    <n v="23032000000"/>
    <x v="751"/>
    <n v="1008000000"/>
    <n v="192000000"/>
    <n v="192000000"/>
    <n v="192000000"/>
    <n v="1421000000"/>
    <x v="7"/>
  </r>
  <r>
    <x v="347"/>
    <x v="1"/>
    <s v="12/31/2013"/>
    <n v="23113100000"/>
    <x v="752"/>
    <n v="6606700000"/>
    <n v="5531300000"/>
    <n v="5531300000"/>
    <n v="5531300000"/>
    <s v=" -   "/>
    <x v="6"/>
  </r>
  <r>
    <x v="350"/>
    <x v="1"/>
    <s v="02-01-2014"/>
    <n v="23114000000"/>
    <x v="753"/>
    <n v="4735000000"/>
    <s v=" -   "/>
    <s v=" -   "/>
    <s v="    "/>
    <n v="55000000"/>
    <x v="2"/>
  </r>
  <r>
    <x v="343"/>
    <x v="1"/>
    <s v="12/31/2013"/>
    <n v="23483000000"/>
    <x v="754"/>
    <n v="3557000000"/>
    <s v=" -   "/>
    <s v=" -   "/>
    <s v="    "/>
    <n v="1531000000"/>
    <x v="8"/>
  </r>
  <r>
    <x v="357"/>
    <x v="1"/>
    <s v="12/31/2013"/>
    <n v="23939000000"/>
    <x v="755"/>
    <s v=" -   "/>
    <s v=" -   "/>
    <s v=" -   "/>
    <s v="    "/>
    <n v="3489000000"/>
    <x v="5"/>
  </r>
  <r>
    <x v="344"/>
    <x v="1"/>
    <s v="12/31/2014"/>
    <n v="23988000000"/>
    <x v="756"/>
    <n v="7234000000"/>
    <s v=" -   "/>
    <s v=" -   "/>
    <s v="    "/>
    <n v="1904000000"/>
    <x v="7"/>
  </r>
  <r>
    <x v="349"/>
    <x v="1"/>
    <s v="12/31/2013"/>
    <n v="24176000000"/>
    <x v="757"/>
    <n v="11682000000"/>
    <s v=" -   "/>
    <s v=" -   "/>
    <s v="    "/>
    <n v="4124000000"/>
    <x v="5"/>
  </r>
  <r>
    <x v="351"/>
    <x v="1"/>
    <s v="12/31/2013"/>
    <n v="24466000000"/>
    <x v="758"/>
    <n v="2362000000"/>
    <s v=" -   "/>
    <s v=" -   "/>
    <s v="    "/>
    <s v=" -   "/>
    <x v="0"/>
  </r>
  <r>
    <x v="346"/>
    <x v="1"/>
    <s v="12/31/2014"/>
    <n v="24551000000"/>
    <x v="759"/>
    <n v="1333000000"/>
    <n v="613000000"/>
    <n v="613000000"/>
    <n v="613000000"/>
    <s v=" -   "/>
    <x v="4"/>
  </r>
  <r>
    <x v="354"/>
    <x v="1"/>
    <s v="9/28/2014"/>
    <n v="26487000000"/>
    <x v="760"/>
    <n v="2774000000"/>
    <n v="5477000000"/>
    <n v="5477000000"/>
    <n v="5477000000"/>
    <s v=" -   "/>
    <x v="3"/>
  </r>
  <r>
    <x v="353"/>
    <x v="1"/>
    <s v="12/31/2013"/>
    <n v="26743000000"/>
    <x v="761"/>
    <n v="12913000000"/>
    <s v=" -   "/>
    <s v=" -   "/>
    <s v="    "/>
    <n v="853000000"/>
    <x v="7"/>
  </r>
  <r>
    <x v="359"/>
    <x v="1"/>
    <s v="12/31/2014"/>
    <n v="27174000000"/>
    <x v="762"/>
    <n v="3964000000"/>
    <s v=" -   "/>
    <s v=" -   "/>
    <s v="    "/>
    <n v="3882000000"/>
    <x v="5"/>
  </r>
  <r>
    <x v="358"/>
    <x v="1"/>
    <s v="02-01-2014"/>
    <n v="27422696000"/>
    <x v="763"/>
    <n v="4467089000"/>
    <s v=" -   "/>
    <s v=" -   "/>
    <s v="    "/>
    <s v=" -   "/>
    <x v="2"/>
  </r>
  <r>
    <x v="355"/>
    <x v="1"/>
    <s v="12/31/2014"/>
    <n v="27429000000"/>
    <x v="764"/>
    <n v="1154000000"/>
    <s v=" -   "/>
    <s v=" -   "/>
    <s v="    "/>
    <n v="2314000000"/>
    <x v="9"/>
  </r>
  <r>
    <x v="356"/>
    <x v="1"/>
    <s v="5/31/2014"/>
    <n v="27799000000"/>
    <x v="765"/>
    <n v="8766000000"/>
    <s v=" -   "/>
    <s v=" -   "/>
    <s v="    "/>
    <s v=" -   "/>
    <x v="2"/>
  </r>
  <r>
    <x v="362"/>
    <x v="1"/>
    <s v="02-01-2014"/>
    <n v="27931000000"/>
    <x v="766"/>
    <n v="8440000000"/>
    <s v=" -   "/>
    <s v=" -   "/>
    <s v="    "/>
    <s v=" -   "/>
    <x v="2"/>
  </r>
  <r>
    <x v="361"/>
    <x v="1"/>
    <s v="12/31/2013"/>
    <n v="28105700000"/>
    <x v="767"/>
    <n v="2138400000"/>
    <s v=" -   "/>
    <s v=" -   "/>
    <s v="    "/>
    <s v=" -   "/>
    <x v="2"/>
  </r>
  <r>
    <x v="363"/>
    <x v="1"/>
    <s v="12/31/2014"/>
    <n v="28406000000"/>
    <x v="768"/>
    <n v="5536000000"/>
    <n v="1958000000"/>
    <n v="1958000000"/>
    <n v="1958000000"/>
    <s v=" -   "/>
    <x v="8"/>
  </r>
  <r>
    <x v="368"/>
    <x v="1"/>
    <s v="12/31/2014"/>
    <n v="30852000000"/>
    <x v="769"/>
    <n v="1984000000"/>
    <s v=" -   "/>
    <s v=" -   "/>
    <s v="    "/>
    <s v=" -   "/>
    <x v="7"/>
  </r>
  <r>
    <x v="367"/>
    <x v="1"/>
    <s v="12/31/2014"/>
    <n v="31821000000"/>
    <x v="770"/>
    <n v="6469000000"/>
    <n v="1770000000"/>
    <n v="1770000000"/>
    <n v="1770000000"/>
    <s v=" -   "/>
    <x v="7"/>
  </r>
  <r>
    <x v="364"/>
    <x v="1"/>
    <s v="12/31/2013"/>
    <n v="32380000000"/>
    <x v="771"/>
    <s v=" -   "/>
    <s v=" -   "/>
    <s v=" -   "/>
    <s v="    "/>
    <n v="9339000000"/>
    <x v="6"/>
  </r>
  <r>
    <x v="365"/>
    <x v="1"/>
    <s v="12/31/2014"/>
    <n v="32870000000"/>
    <x v="772"/>
    <n v="293000000"/>
    <s v=" -   "/>
    <s v=" -   "/>
    <s v="    "/>
    <s v=" -   "/>
    <x v="4"/>
  </r>
  <r>
    <x v="369"/>
    <x v="1"/>
    <s v="12/31/2013"/>
    <n v="34182000000"/>
    <x v="773"/>
    <n v="21667000000"/>
    <s v=" -   "/>
    <s v=" -   "/>
    <s v="    "/>
    <n v="1753000000"/>
    <x v="6"/>
  </r>
  <r>
    <x v="370"/>
    <x v="1"/>
    <s v="12/31/2013"/>
    <n v="34507000000"/>
    <x v="774"/>
    <n v="1278000000"/>
    <s v=" -   "/>
    <s v=" -   "/>
    <s v="    "/>
    <n v="8389000000"/>
    <x v="5"/>
  </r>
  <r>
    <x v="371"/>
    <x v="1"/>
    <s v="12/31/2013"/>
    <n v="34828000000"/>
    <x v="775"/>
    <n v="23150000000"/>
    <s v=" -   "/>
    <s v=" -   "/>
    <s v="    "/>
    <n v="1832000000"/>
    <x v="5"/>
  </r>
  <r>
    <x v="373"/>
    <x v="1"/>
    <s v="12/31/2013"/>
    <n v="35299000000"/>
    <x v="776"/>
    <n v="8679000000"/>
    <s v=" -   "/>
    <s v=" -   "/>
    <s v="    "/>
    <n v="217000000"/>
    <x v="0"/>
  </r>
  <r>
    <x v="376"/>
    <x v="1"/>
    <s v="10/31/2014"/>
    <n v="36066900000"/>
    <x v="777"/>
    <n v="4377700000"/>
    <n v="1452000000"/>
    <n v="1452000000"/>
    <n v="1452000000"/>
    <s v=" -   "/>
    <x v="7"/>
  </r>
  <r>
    <x v="372"/>
    <x v="1"/>
    <s v="10-03-2014"/>
    <n v="37580000000"/>
    <x v="778"/>
    <n v="1255000000"/>
    <s v=" -   "/>
    <s v=" -   "/>
    <s v="    "/>
    <s v=" -   "/>
    <x v="0"/>
  </r>
  <r>
    <x v="366"/>
    <x v="1"/>
    <s v="12/31/2013"/>
    <n v="37601000000"/>
    <x v="779"/>
    <n v="2248000000"/>
    <s v=" -   "/>
    <s v=" -   "/>
    <s v="    "/>
    <n v="489000000"/>
    <x v="4"/>
  </r>
  <r>
    <x v="374"/>
    <x v="1"/>
    <s v="12/31/2013"/>
    <n v="38279000000"/>
    <x v="780"/>
    <n v="17629000000"/>
    <s v=" -   "/>
    <s v=" -   "/>
    <s v="    "/>
    <n v="1689000000"/>
    <x v="7"/>
  </r>
  <r>
    <x v="383"/>
    <x v="1"/>
    <s v="12/31/2014"/>
    <n v="39946000000"/>
    <x v="781"/>
    <n v="-329000000"/>
    <s v=" -   "/>
    <s v=" -   "/>
    <s v="    "/>
    <s v=" -   "/>
    <x v="7"/>
  </r>
  <r>
    <x v="377"/>
    <x v="1"/>
    <s v="12/31/2014"/>
    <n v="40306000000"/>
    <x v="782"/>
    <n v="5518000000"/>
    <s v=" -   "/>
    <s v=" -   "/>
    <s v="    "/>
    <s v=" -   "/>
    <x v="7"/>
  </r>
  <r>
    <x v="375"/>
    <x v="1"/>
    <s v="12/31/2014"/>
    <n v="40362000000"/>
    <x v="783"/>
    <n v="12702000000"/>
    <s v=" -   "/>
    <s v=" -   "/>
    <s v="    "/>
    <n v="1771000000"/>
    <x v="7"/>
  </r>
  <r>
    <x v="384"/>
    <x v="1"/>
    <s v="02-01-2014"/>
    <n v="40611000000"/>
    <x v="784"/>
    <n v="8106000000"/>
    <s v=" -   "/>
    <s v=" -   "/>
    <s v="    "/>
    <s v=" -   "/>
    <x v="2"/>
  </r>
  <r>
    <x v="405"/>
    <x v="1"/>
    <s v="12/31/2013"/>
    <n v="41461000000"/>
    <x v="785"/>
    <n v="16172000000"/>
    <s v=" -   "/>
    <s v=" -   "/>
    <s v="    "/>
    <s v=" -   "/>
    <x v="5"/>
  </r>
  <r>
    <x v="385"/>
    <x v="1"/>
    <s v="12/31/2013"/>
    <n v="44033000000"/>
    <x v="786"/>
    <n v="11911000000"/>
    <n v="7503000000"/>
    <n v="7503000000"/>
    <n v="7503000000"/>
    <s v=" -   "/>
    <x v="6"/>
  </r>
  <r>
    <x v="382"/>
    <x v="1"/>
    <s v="12/31/2013"/>
    <n v="44062000000"/>
    <x v="787"/>
    <n v="870000000"/>
    <n v="150000000"/>
    <n v="150000000"/>
    <n v="150000000"/>
    <s v=" -   "/>
    <x v="8"/>
  </r>
  <r>
    <x v="379"/>
    <x v="1"/>
    <s v="5/31/2014"/>
    <n v="45567000000"/>
    <x v="788"/>
    <n v="22113000000"/>
    <s v=" -   "/>
    <s v=" -   "/>
    <s v="    "/>
    <n v="2587000000"/>
    <x v="7"/>
  </r>
  <r>
    <x v="380"/>
    <x v="1"/>
    <s v="6/28/2014"/>
    <n v="46516712000"/>
    <x v="789"/>
    <s v=" -   "/>
    <s v=" -   "/>
    <s v=" -   "/>
    <s v="    "/>
    <s v=" -   "/>
    <x v="0"/>
  </r>
  <r>
    <x v="386"/>
    <x v="1"/>
    <s v="12/31/2013"/>
    <n v="46854000000"/>
    <x v="790"/>
    <n v="18205000000"/>
    <s v=" -   "/>
    <s v=" -   "/>
    <s v="    "/>
    <s v=" -   "/>
    <x v="0"/>
  </r>
  <r>
    <x v="387"/>
    <x v="1"/>
    <s v="7/26/2014"/>
    <n v="47142000000"/>
    <x v="791"/>
    <n v="11437000000"/>
    <n v="6294000000"/>
    <n v="6294000000"/>
    <n v="6294000000"/>
    <n v="275000000"/>
    <x v="3"/>
  </r>
  <r>
    <x v="378"/>
    <x v="1"/>
    <s v="12/31/2014"/>
    <n v="48500000000"/>
    <x v="792"/>
    <s v=" -   "/>
    <s v=" -   "/>
    <s v=" -   "/>
    <s v="    "/>
    <n v="7972000000"/>
    <x v="6"/>
  </r>
  <r>
    <x v="381"/>
    <x v="1"/>
    <s v="9/27/2014"/>
    <n v="48813000000"/>
    <x v="793"/>
    <n v="8565000000"/>
    <s v=" -   "/>
    <s v=" -   "/>
    <s v="    "/>
    <n v="2288000000"/>
    <x v="2"/>
  </r>
  <r>
    <x v="391"/>
    <x v="1"/>
    <s v="12/31/2013"/>
    <n v="51584000000"/>
    <x v="794"/>
    <n v="14355000000"/>
    <n v="6678000000"/>
    <n v="6678000000"/>
    <n v="6678000000"/>
    <n v="4599000000"/>
    <x v="6"/>
  </r>
  <r>
    <x v="392"/>
    <x v="1"/>
    <s v="10/31/2015"/>
    <n v="52107000000"/>
    <x v="795"/>
    <n v="9047000000"/>
    <n v="2338000000"/>
    <n v="2338000000"/>
    <n v="2338000000"/>
    <n v="852000000"/>
    <x v="3"/>
  </r>
  <r>
    <x v="388"/>
    <x v="1"/>
    <s v="1/31/2014"/>
    <n v="53417000000"/>
    <x v="796"/>
    <n v="12865000000"/>
    <s v=" -   "/>
    <s v=" -   "/>
    <s v="    "/>
    <n v="1462000000"/>
    <x v="2"/>
  </r>
  <r>
    <x v="393"/>
    <x v="1"/>
    <s v="12/31/2014"/>
    <n v="55184000000"/>
    <x v="797"/>
    <n v="8148000000"/>
    <n v="2380000000"/>
    <n v="2380000000"/>
    <n v="2380000000"/>
    <s v=" -   "/>
    <x v="7"/>
  </r>
  <r>
    <x v="390"/>
    <x v="1"/>
    <s v="12/31/2013"/>
    <n v="55438000000"/>
    <x v="798"/>
    <n v="32834000000"/>
    <s v=" -   "/>
    <s v=" -   "/>
    <s v="    "/>
    <n v="1867000000"/>
    <x v="7"/>
  </r>
  <r>
    <x v="389"/>
    <x v="1"/>
    <s v="12/27/2014"/>
    <n v="55870000000"/>
    <x v="799"/>
    <n v="8136000000"/>
    <n v="11537000000"/>
    <n v="11537000000"/>
    <n v="11537000000"/>
    <n v="294000000"/>
    <x v="3"/>
  </r>
  <r>
    <x v="416"/>
    <x v="1"/>
    <s v="10/31/2014"/>
    <n v="56651000000"/>
    <x v="800"/>
    <n v="5361000000"/>
    <n v="1298000000"/>
    <n v="1298000000"/>
    <n v="1298000000"/>
    <n v="129000000"/>
    <x v="3"/>
  </r>
  <r>
    <x v="394"/>
    <x v="1"/>
    <s v="12/31/2014"/>
    <n v="57900000000"/>
    <x v="801"/>
    <n v="4934000000"/>
    <n v="2475000000"/>
    <n v="2475000000"/>
    <n v="2475000000"/>
    <s v=" -   "/>
    <x v="7"/>
  </r>
  <r>
    <x v="396"/>
    <x v="1"/>
    <s v="12/27/2014"/>
    <n v="66683000000"/>
    <x v="802"/>
    <n v="25772000000"/>
    <s v=" -   "/>
    <s v=" -   "/>
    <s v="    "/>
    <n v="92000000"/>
    <x v="0"/>
  </r>
  <r>
    <x v="397"/>
    <x v="1"/>
    <s v="12/31/2013"/>
    <n v="68199000000"/>
    <x v="803"/>
    <n v="9438000000"/>
    <s v=" -   "/>
    <s v=" -   "/>
    <s v="    "/>
    <n v="16602000000"/>
    <x v="5"/>
  </r>
  <r>
    <x v="398"/>
    <x v="1"/>
    <s v="12/31/2013"/>
    <n v="68874000000"/>
    <x v="804"/>
    <n v="22005000000"/>
    <s v=" -   "/>
    <s v=" -   "/>
    <s v="    "/>
    <s v=" -   "/>
    <x v="5"/>
  </r>
  <r>
    <x v="395"/>
    <x v="1"/>
    <s v="12/31/2013"/>
    <n v="71023500000"/>
    <x v="805"/>
    <n v="9952900000"/>
    <s v=" -   "/>
    <s v=" -   "/>
    <s v="    "/>
    <n v="245300000"/>
    <x v="6"/>
  </r>
  <r>
    <x v="399"/>
    <x v="1"/>
    <s v="02-01-2014"/>
    <n v="71279000000"/>
    <x v="806"/>
    <n v="14465000000"/>
    <s v=" -   "/>
    <s v=" -   "/>
    <s v="    "/>
    <n v="1996000000"/>
    <x v="2"/>
  </r>
  <r>
    <x v="401"/>
    <x v="1"/>
    <s v="02-02-2014"/>
    <n v="78812000000"/>
    <x v="807"/>
    <n v="16122000000"/>
    <s v=" -   "/>
    <s v=" -   "/>
    <s v="    "/>
    <n v="1627000000"/>
    <x v="2"/>
  </r>
  <r>
    <x v="403"/>
    <x v="1"/>
    <s v="12/31/2014"/>
    <n v="80106000000"/>
    <x v="808"/>
    <n v="7001000000"/>
    <s v=" -   "/>
    <s v=" -   "/>
    <s v="    "/>
    <n v="93000000"/>
    <x v="0"/>
  </r>
  <r>
    <x v="402"/>
    <x v="1"/>
    <s v="6/30/2014"/>
    <n v="86833000000"/>
    <x v="809"/>
    <n v="20488000000"/>
    <n v="11381000000"/>
    <n v="11381000000"/>
    <n v="11381000000"/>
    <s v=" -   "/>
    <x v="3"/>
  </r>
  <r>
    <x v="409"/>
    <x v="1"/>
    <s v="12/31/2013"/>
    <n v="88069000000"/>
    <x v="810"/>
    <n v="47338000000"/>
    <s v=" -   "/>
    <s v=" -   "/>
    <s v="    "/>
    <n v="3813000000"/>
    <x v="5"/>
  </r>
  <r>
    <x v="400"/>
    <x v="1"/>
    <s v="12/31/2014"/>
    <n v="88988000000"/>
    <x v="811"/>
    <n v="26058000000"/>
    <s v=" -   "/>
    <s v=" -   "/>
    <s v="    "/>
    <s v=" -   "/>
    <x v="2"/>
  </r>
  <r>
    <x v="408"/>
    <x v="1"/>
    <s v="12/31/2013"/>
    <n v="89804000000"/>
    <x v="812"/>
    <n v="1759000000"/>
    <s v=" -   "/>
    <s v=" -   "/>
    <s v="    "/>
    <s v=" -   "/>
    <x v="0"/>
  </r>
  <r>
    <x v="406"/>
    <x v="1"/>
    <s v="12/31/2014"/>
    <n v="90762000000"/>
    <x v="813"/>
    <n v="3480000000"/>
    <n v="3047000000"/>
    <n v="3047000000"/>
    <n v="3047000000"/>
    <s v=" -   "/>
    <x v="7"/>
  </r>
  <r>
    <x v="413"/>
    <x v="1"/>
    <s v="6/30/2014"/>
    <n v="91084000000"/>
    <x v="814"/>
    <n v="3028000000"/>
    <s v=" -   "/>
    <s v=" -   "/>
    <s v="    "/>
    <n v="223000000"/>
    <x v="6"/>
  </r>
  <r>
    <x v="410"/>
    <x v="1"/>
    <s v="12/31/2013"/>
    <n v="97142000000"/>
    <x v="21"/>
    <n v="70467000000"/>
    <s v=" -   "/>
    <s v=" -   "/>
    <s v="    "/>
    <n v="225000000"/>
    <x v="5"/>
  </r>
  <r>
    <x v="414"/>
    <x v="1"/>
    <s v="12/31/2013"/>
    <n v="98367000000"/>
    <x v="815"/>
    <n v="22629000000"/>
    <n v="5743000000"/>
    <n v="5743000000"/>
    <n v="5743000000"/>
    <s v=" -   "/>
    <x v="3"/>
  </r>
  <r>
    <x v="411"/>
    <x v="1"/>
    <s v="02-01-2014"/>
    <n v="98375000000"/>
    <x v="816"/>
    <n v="15809000000"/>
    <s v=" -   "/>
    <s v=" -   "/>
    <s v="    "/>
    <n v="1703000000"/>
    <x v="0"/>
  </r>
  <r>
    <x v="404"/>
    <x v="1"/>
    <s v="12/31/2013"/>
    <n v="100160000000"/>
    <x v="817"/>
    <n v="7851000000"/>
    <s v=" -   "/>
    <s v=" -   "/>
    <s v="    "/>
    <n v="1220000000"/>
    <x v="4"/>
  </r>
  <r>
    <x v="412"/>
    <x v="1"/>
    <s v="12/31/2013"/>
    <n v="101697000000"/>
    <x v="818"/>
    <n v="68128000000"/>
    <s v=" -   "/>
    <s v=" -   "/>
    <s v="    "/>
    <n v="4642000000"/>
    <x v="5"/>
  </r>
  <r>
    <x v="415"/>
    <x v="1"/>
    <s v="8/31/2014"/>
    <n v="112640000000"/>
    <x v="819"/>
    <n v="10899000000"/>
    <s v=" -   "/>
    <s v=" -   "/>
    <s v="    "/>
    <s v=" -   "/>
    <x v="0"/>
  </r>
  <r>
    <x v="407"/>
    <x v="1"/>
    <s v="9/30/2014"/>
    <n v="119569127000"/>
    <x v="820"/>
    <n v="2011595000"/>
    <s v=" -   "/>
    <s v=" -   "/>
    <s v="    "/>
    <n v="188680000"/>
    <x v="6"/>
  </r>
  <r>
    <x v="417"/>
    <x v="1"/>
    <s v="12/31/2013"/>
    <n v="120550000000"/>
    <x v="821"/>
    <n v="27089000000"/>
    <s v=" -   "/>
    <s v=" -   "/>
    <s v="    "/>
    <n v="16606000000"/>
    <x v="10"/>
  </r>
  <r>
    <x v="421"/>
    <x v="1"/>
    <s v="12/31/2013"/>
    <n v="128752000000"/>
    <x v="822"/>
    <n v="28414000000"/>
    <s v=" -   "/>
    <s v=" -   "/>
    <s v="    "/>
    <n v="18395000000"/>
    <x v="10"/>
  </r>
  <r>
    <x v="419"/>
    <x v="1"/>
    <s v="12/31/2014"/>
    <n v="130474000000"/>
    <x v="823"/>
    <s v=" -   "/>
    <s v=" -   "/>
    <s v=" -   "/>
    <s v="    "/>
    <n v="26567000000"/>
    <x v="6"/>
  </r>
  <r>
    <x v="418"/>
    <x v="1"/>
    <s v="3/31/2014"/>
    <n v="137392000000"/>
    <x v="824"/>
    <n v="5388000000"/>
    <n v="457000000"/>
    <n v="457000000"/>
    <n v="457000000"/>
    <s v=" -   "/>
    <x v="6"/>
  </r>
  <r>
    <x v="422"/>
    <x v="1"/>
    <s v="12/31/2013"/>
    <n v="138074000000"/>
    <x v="825"/>
    <n v="5081000000"/>
    <s v=" -   "/>
    <s v=" -   "/>
    <s v="    "/>
    <n v="1720000000"/>
    <x v="4"/>
  </r>
  <r>
    <x v="420"/>
    <x v="1"/>
    <s v="12/31/2014"/>
    <n v="139367000000"/>
    <x v="826"/>
    <s v=" -   "/>
    <s v=" -   "/>
    <s v=" -   "/>
    <s v="    "/>
    <s v=" -   "/>
    <x v="0"/>
  </r>
  <r>
    <x v="423"/>
    <x v="1"/>
    <s v="12/31/2014"/>
    <n v="144077000000"/>
    <x v="827"/>
    <n v="11842000000"/>
    <s v=" -   "/>
    <s v=" -   "/>
    <s v="    "/>
    <s v=" -   "/>
    <x v="2"/>
  </r>
  <r>
    <x v="424"/>
    <x v="1"/>
    <s v="12/31/2014"/>
    <n v="155929000000"/>
    <x v="828"/>
    <n v="12158000000"/>
    <s v=" -   "/>
    <s v=" -   "/>
    <s v="    "/>
    <s v=" -   "/>
    <x v="2"/>
  </r>
  <r>
    <x v="426"/>
    <x v="1"/>
    <s v="12/31/2013"/>
    <n v="171596000000"/>
    <x v="829"/>
    <n v="15597000000"/>
    <s v=" -   "/>
    <s v=" -   "/>
    <s v="    "/>
    <n v="971000000"/>
    <x v="4"/>
  </r>
  <r>
    <x v="425"/>
    <x v="1"/>
    <s v="9/27/2014"/>
    <n v="182795000000"/>
    <x v="830"/>
    <n v="11993000000"/>
    <n v="6041000000"/>
    <n v="6041000000"/>
    <n v="6041000000"/>
    <s v=" -   "/>
    <x v="3"/>
  </r>
  <r>
    <x v="427"/>
    <x v="1"/>
    <s v="12/31/2013"/>
    <n v="220156000000"/>
    <x v="831"/>
    <n v="17573000000"/>
    <s v=" -   "/>
    <s v=" -   "/>
    <s v="    "/>
    <n v="14186000000"/>
    <x v="4"/>
  </r>
  <r>
    <x v="428"/>
    <x v="1"/>
    <s v="12/31/2013"/>
    <n v="420836000000"/>
    <x v="832"/>
    <n v="76696000000"/>
    <s v=" -   "/>
    <s v=" -   "/>
    <s v="    "/>
    <n v="17182000000"/>
    <x v="4"/>
  </r>
  <r>
    <x v="429"/>
    <x v="1"/>
    <s v="1/31/2014"/>
    <n v="476294000000"/>
    <x v="833"/>
    <n v="91353000000"/>
    <s v=" -   "/>
    <s v=" -   "/>
    <s v="    "/>
    <s v=" -   "/>
    <x v="0"/>
  </r>
  <r>
    <x v="0"/>
    <x v="2"/>
    <s v="2/28/2006"/>
    <n v="79562000"/>
    <x v="834"/>
    <n v="15359000"/>
    <s v=" -   "/>
    <s v=" -   "/>
    <s v="    "/>
    <s v=" -   "/>
    <x v="0"/>
  </r>
  <r>
    <x v="28"/>
    <x v="2"/>
    <s v="12/31/2014"/>
    <n v="580415000"/>
    <x v="835"/>
    <n v="305409000"/>
    <n v="855506000"/>
    <n v="855506000"/>
    <n v="855506000"/>
    <s v=" -   "/>
    <x v="6"/>
  </r>
  <r>
    <x v="1"/>
    <x v="2"/>
    <s v="12/31/2014"/>
    <n v="647155000"/>
    <x v="836"/>
    <n v="71369000"/>
    <s v=" -   "/>
    <s v=" -   "/>
    <s v="    "/>
    <n v="115076000"/>
    <x v="1"/>
  </r>
  <r>
    <x v="5"/>
    <x v="2"/>
    <s v="12/31/2015"/>
    <n v="744012000"/>
    <x v="837"/>
    <n v="35645000"/>
    <s v=" -   "/>
    <s v=" -   "/>
    <s v="    "/>
    <n v="174796000"/>
    <x v="1"/>
  </r>
  <r>
    <x v="6"/>
    <x v="2"/>
    <s v="12/31/2014"/>
    <n v="818046000"/>
    <x v="838"/>
    <n v="56612000"/>
    <s v=" -   "/>
    <s v=" -   "/>
    <s v="    "/>
    <n v="363929000"/>
    <x v="1"/>
  </r>
  <r>
    <x v="3"/>
    <x v="2"/>
    <s v="12/31/2014"/>
    <n v="933505000"/>
    <x v="839"/>
    <n v="51085000"/>
    <s v=" -   "/>
    <s v=" -   "/>
    <s v="    "/>
    <n v="374661000"/>
    <x v="1"/>
  </r>
  <r>
    <x v="4"/>
    <x v="2"/>
    <s v="12/31/2014"/>
    <n v="970938000"/>
    <x v="840"/>
    <n v="40878000"/>
    <s v=" -   "/>
    <s v=" -   "/>
    <s v="    "/>
    <n v="360592000"/>
    <x v="1"/>
  </r>
  <r>
    <x v="11"/>
    <x v="2"/>
    <s v="12/31/2014"/>
    <n v="984363000"/>
    <x v="841"/>
    <n v="56621000"/>
    <s v=" -   "/>
    <s v=" -   "/>
    <s v="    "/>
    <n v="282608000"/>
    <x v="1"/>
  </r>
  <r>
    <x v="2"/>
    <x v="2"/>
    <s v="12/31/2014"/>
    <n v="992332000"/>
    <x v="842"/>
    <n v="57664000"/>
    <s v=" -   "/>
    <s v=" -   "/>
    <s v="    "/>
    <n v="301812000"/>
    <x v="1"/>
  </r>
  <r>
    <x v="8"/>
    <x v="2"/>
    <s v="12/31/2014"/>
    <n v="993897000"/>
    <x v="843"/>
    <n v="122201000"/>
    <s v=" -   "/>
    <s v=" -   "/>
    <s v="    "/>
    <n v="258074000"/>
    <x v="1"/>
  </r>
  <r>
    <x v="10"/>
    <x v="2"/>
    <s v="12/31/2014"/>
    <n v="1010117000"/>
    <x v="844"/>
    <n v="189488000"/>
    <n v="67777000"/>
    <n v="67777000"/>
    <n v="67777000"/>
    <s v=" -   "/>
    <x v="3"/>
  </r>
  <r>
    <x v="9"/>
    <x v="2"/>
    <s v="12/31/2014"/>
    <n v="1105247000"/>
    <x v="845"/>
    <n v="29412000"/>
    <s v=" -   "/>
    <s v=" -   "/>
    <s v="    "/>
    <n v="378716000"/>
    <x v="1"/>
  </r>
  <r>
    <x v="7"/>
    <x v="2"/>
    <s v="12/31/2014"/>
    <n v="1246000000"/>
    <x v="846"/>
    <n v="801000000"/>
    <s v=" -   "/>
    <s v=" -   "/>
    <s v="    "/>
    <n v="65000000"/>
    <x v="2"/>
  </r>
  <r>
    <x v="20"/>
    <x v="2"/>
    <s v="12/31/2014"/>
    <n v="1381400000"/>
    <x v="847"/>
    <n v="816700000"/>
    <s v=" -   "/>
    <s v=" -   "/>
    <s v="    "/>
    <n v="65400000"/>
    <x v="5"/>
  </r>
  <r>
    <x v="15"/>
    <x v="2"/>
    <s v="6/28/2015"/>
    <n v="1475139000"/>
    <x v="848"/>
    <n v="169952000"/>
    <n v="266761000"/>
    <n v="266761000"/>
    <n v="266761000"/>
    <s v=" -   "/>
    <x v="3"/>
  </r>
  <r>
    <x v="18"/>
    <x v="2"/>
    <s v="12/31/2014"/>
    <n v="1485807000"/>
    <x v="849"/>
    <n v="457598000"/>
    <n v="98263000"/>
    <n v="98263000"/>
    <n v="98263000"/>
    <s v=" -   "/>
    <x v="6"/>
  </r>
  <r>
    <x v="17"/>
    <x v="2"/>
    <s v="12/31/2014"/>
    <n v="1519978000"/>
    <x v="850"/>
    <n v="133502000"/>
    <s v=" -   "/>
    <s v=" -   "/>
    <s v="    "/>
    <n v="393987000"/>
    <x v="1"/>
  </r>
  <r>
    <x v="24"/>
    <x v="2"/>
    <s v="12/31/2014"/>
    <n v="1530654000"/>
    <x v="851"/>
    <n v="331995000"/>
    <n v="142751000"/>
    <n v="142751000"/>
    <n v="142751000"/>
    <s v=" -   "/>
    <x v="3"/>
  </r>
  <r>
    <x v="34"/>
    <x v="2"/>
    <s v="12/31/2014"/>
    <n v="1584500000"/>
    <x v="21"/>
    <n v="1105700000"/>
    <s v=" -   "/>
    <s v=" -   "/>
    <s v="    "/>
    <n v="52500000"/>
    <x v="7"/>
  </r>
  <r>
    <x v="14"/>
    <x v="2"/>
    <s v="12/31/2014"/>
    <n v="1616438000"/>
    <x v="852"/>
    <n v="89468000"/>
    <s v=" -   "/>
    <s v=" -   "/>
    <s v="    "/>
    <n v="538513000"/>
    <x v="1"/>
  </r>
  <r>
    <x v="16"/>
    <x v="2"/>
    <s v="9/30/2015"/>
    <n v="1627413000"/>
    <x v="853"/>
    <n v="207519000"/>
    <s v=" -   "/>
    <s v=" -   "/>
    <s v="    "/>
    <n v="13338000"/>
    <x v="5"/>
  </r>
  <r>
    <x v="21"/>
    <x v="2"/>
    <s v="12/31/2014"/>
    <n v="1665000000"/>
    <x v="21"/>
    <n v="958000000"/>
    <s v=" -   "/>
    <s v=" -   "/>
    <s v="    "/>
    <n v="136000000"/>
    <x v="5"/>
  </r>
  <r>
    <x v="25"/>
    <x v="2"/>
    <s v="12/31/2014"/>
    <n v="1746726000"/>
    <x v="854"/>
    <n v="227306000"/>
    <s v=" -   "/>
    <s v=" -   "/>
    <s v="    "/>
    <n v="142376000"/>
    <x v="7"/>
  </r>
  <r>
    <x v="19"/>
    <x v="2"/>
    <s v="2/28/2015"/>
    <n v="1789489000"/>
    <x v="855"/>
    <n v="898440000"/>
    <n v="367856000"/>
    <n v="367856000"/>
    <n v="367856000"/>
    <s v=" -   "/>
    <x v="3"/>
  </r>
  <r>
    <x v="32"/>
    <x v="2"/>
    <s v="10/31/2015"/>
    <n v="1797060000"/>
    <x v="856"/>
    <n v="712543000"/>
    <n v="69589000"/>
    <n v="69589000"/>
    <n v="69589000"/>
    <n v="51459000"/>
    <x v="6"/>
  </r>
  <r>
    <x v="49"/>
    <x v="2"/>
    <s v="12/31/2015"/>
    <n v="1828305000"/>
    <x v="21"/>
    <n v="706644000"/>
    <s v=" -   "/>
    <s v=" -   "/>
    <s v="    "/>
    <n v="504905000"/>
    <x v="1"/>
  </r>
  <r>
    <x v="27"/>
    <x v="2"/>
    <s v="9/30/2015"/>
    <n v="1919823000"/>
    <x v="857"/>
    <n v="738080000"/>
    <n v="296583000"/>
    <n v="296583000"/>
    <n v="296583000"/>
    <s v=" -   "/>
    <x v="3"/>
  </r>
  <r>
    <x v="44"/>
    <x v="2"/>
    <s v="12/31/2015"/>
    <n v="1954000000"/>
    <x v="858"/>
    <n v="249925000"/>
    <s v=" -   "/>
    <s v=" -   "/>
    <s v="    "/>
    <n v="819216000"/>
    <x v="4"/>
  </r>
  <r>
    <x v="23"/>
    <x v="2"/>
    <s v="12/31/2014"/>
    <n v="1963874000"/>
    <x v="859"/>
    <n v="704880000"/>
    <n v="125286000"/>
    <n v="125286000"/>
    <n v="125286000"/>
    <n v="32057000"/>
    <x v="3"/>
  </r>
  <r>
    <x v="42"/>
    <x v="2"/>
    <s v="12/31/2014"/>
    <n v="1989344000"/>
    <x v="860"/>
    <n v="512707000"/>
    <n v="107726000"/>
    <n v="107726000"/>
    <n v="107726000"/>
    <n v="10634000"/>
    <x v="6"/>
  </r>
  <r>
    <x v="22"/>
    <x v="2"/>
    <s v="12/31/2014"/>
    <n v="2042537000"/>
    <x v="861"/>
    <n v="191802000"/>
    <s v=" -   "/>
    <s v=" -   "/>
    <s v="    "/>
    <n v="551032000"/>
    <x v="4"/>
  </r>
  <r>
    <x v="52"/>
    <x v="2"/>
    <s v="12/31/2015"/>
    <n v="2068100000"/>
    <x v="862"/>
    <n v="510500000"/>
    <s v=" -   "/>
    <s v=" -   "/>
    <s v="    "/>
    <s v=" -   "/>
    <x v="7"/>
  </r>
  <r>
    <x v="31"/>
    <x v="2"/>
    <s v="3/31/2015"/>
    <n v="2147036000"/>
    <x v="863"/>
    <n v="274815000"/>
    <n v="349543000"/>
    <n v="349543000"/>
    <n v="349543000"/>
    <n v="176746000"/>
    <x v="3"/>
  </r>
  <r>
    <x v="13"/>
    <x v="2"/>
    <s v="12/31/2014"/>
    <n v="2173011000"/>
    <x v="864"/>
    <n v="129602000"/>
    <s v=" -   "/>
    <s v=" -   "/>
    <s v="    "/>
    <n v="632760000"/>
    <x v="4"/>
  </r>
  <r>
    <x v="26"/>
    <x v="2"/>
    <s v="01-03-2016"/>
    <n v="2219762000"/>
    <x v="865"/>
    <n v="522046000"/>
    <n v="401527000"/>
    <n v="401527000"/>
    <n v="401527000"/>
    <s v=" -   "/>
    <x v="6"/>
  </r>
  <r>
    <x v="57"/>
    <x v="2"/>
    <s v="12/28/2014"/>
    <n v="2237219000"/>
    <x v="866"/>
    <n v="659335000"/>
    <n v="121141000"/>
    <n v="121141000"/>
    <n v="121141000"/>
    <s v=" -   "/>
    <x v="6"/>
  </r>
  <r>
    <x v="30"/>
    <x v="2"/>
    <s v="12/31/2014"/>
    <n v="2288000000"/>
    <x v="867"/>
    <n v="358000000"/>
    <s v=" -   "/>
    <s v=" -   "/>
    <s v="    "/>
    <n v="870000000"/>
    <x v="4"/>
  </r>
  <r>
    <x v="46"/>
    <x v="2"/>
    <s v="12/31/2014"/>
    <n v="2322900000"/>
    <x v="868"/>
    <n v="928700000"/>
    <n v="346500000"/>
    <n v="346500000"/>
    <n v="346500000"/>
    <s v=" -   "/>
    <x v="6"/>
  </r>
  <r>
    <x v="71"/>
    <x v="2"/>
    <s v="12/31/2014"/>
    <n v="2361631000"/>
    <x v="869"/>
    <n v="1654369000"/>
    <s v=" -   "/>
    <s v=" -   "/>
    <s v="    "/>
    <n v="-87159000"/>
    <x v="5"/>
  </r>
  <r>
    <x v="70"/>
    <x v="2"/>
    <s v="7/31/2015"/>
    <n v="2371200000"/>
    <x v="870"/>
    <n v="460100000"/>
    <n v="60200000"/>
    <n v="60200000"/>
    <n v="60200000"/>
    <s v=" -   "/>
    <x v="5"/>
  </r>
  <r>
    <x v="58"/>
    <x v="2"/>
    <s v="3/28/2015"/>
    <n v="2377344000"/>
    <x v="871"/>
    <n v="353670000"/>
    <n v="525745000"/>
    <n v="525745000"/>
    <n v="525745000"/>
    <n v="9537000"/>
    <x v="3"/>
  </r>
  <r>
    <x v="61"/>
    <x v="2"/>
    <s v="12/31/2015"/>
    <n v="2384400000"/>
    <x v="872"/>
    <n v="640500000"/>
    <n v="197400000"/>
    <n v="197400000"/>
    <n v="197400000"/>
    <s v=" -   "/>
    <x v="6"/>
  </r>
  <r>
    <x v="67"/>
    <x v="2"/>
    <s v="12/31/2015"/>
    <n v="2395447000"/>
    <x v="873"/>
    <n v="700810000"/>
    <n v="119076000"/>
    <n v="119076000"/>
    <n v="119076000"/>
    <n v="30951000"/>
    <x v="6"/>
  </r>
  <r>
    <x v="43"/>
    <x v="2"/>
    <s v="12/31/2014"/>
    <n v="2396998000"/>
    <x v="874"/>
    <n v="102077000"/>
    <s v=" -   "/>
    <s v=" -   "/>
    <s v="    "/>
    <n v="628573000"/>
    <x v="1"/>
  </r>
  <r>
    <x v="65"/>
    <x v="2"/>
    <s v="12/31/2015"/>
    <n v="2418800000"/>
    <x v="875"/>
    <n v="571200000"/>
    <s v=" -   "/>
    <s v=" -   "/>
    <s v="    "/>
    <n v="284600000"/>
    <x v="7"/>
  </r>
  <r>
    <x v="33"/>
    <x v="2"/>
    <s v="12/31/2014"/>
    <n v="2424176000"/>
    <x v="876"/>
    <n v="225070000"/>
    <s v=" -   "/>
    <s v=" -   "/>
    <s v="    "/>
    <n v="806021000"/>
    <x v="4"/>
  </r>
  <r>
    <x v="53"/>
    <x v="2"/>
    <s v="12/31/2014"/>
    <n v="2436400000"/>
    <x v="877"/>
    <n v="751700000"/>
    <s v=" -   "/>
    <s v=" -   "/>
    <s v="    "/>
    <n v="201800000"/>
    <x v="7"/>
  </r>
  <r>
    <x v="45"/>
    <x v="2"/>
    <s v="12/31/2014"/>
    <n v="2443776000"/>
    <x v="878"/>
    <n v="734119000"/>
    <s v=" -   "/>
    <s v=" -   "/>
    <s v="    "/>
    <s v=" -   "/>
    <x v="1"/>
  </r>
  <r>
    <x v="74"/>
    <x v="2"/>
    <s v="12/31/2014"/>
    <n v="2445548000"/>
    <x v="879"/>
    <n v="355135000"/>
    <n v="88310000"/>
    <n v="88310000"/>
    <n v="88310000"/>
    <s v=" -   "/>
    <x v="8"/>
  </r>
  <r>
    <x v="38"/>
    <x v="2"/>
    <s v="12/31/2014"/>
    <n v="2446877000"/>
    <x v="880"/>
    <n v="346345000"/>
    <s v=" -   "/>
    <s v=" -   "/>
    <s v="    "/>
    <s v=" -   "/>
    <x v="3"/>
  </r>
  <r>
    <x v="51"/>
    <x v="2"/>
    <s v="12/31/2014"/>
    <n v="2464867000"/>
    <x v="881"/>
    <s v=" -   "/>
    <s v=" -   "/>
    <s v=" -   "/>
    <s v="    "/>
    <s v=" -   "/>
    <x v="0"/>
  </r>
  <r>
    <x v="62"/>
    <x v="2"/>
    <s v="12/31/2015"/>
    <n v="2502267000"/>
    <x v="882"/>
    <n v="175307000"/>
    <s v=" -   "/>
    <s v=" -   "/>
    <s v="    "/>
    <n v="542952000"/>
    <x v="1"/>
  </r>
  <r>
    <x v="64"/>
    <x v="2"/>
    <s v="1/31/2015"/>
    <n v="2512200000"/>
    <x v="883"/>
    <n v="1281300000"/>
    <n v="725200000"/>
    <n v="725200000"/>
    <n v="725200000"/>
    <n v="39800000"/>
    <x v="3"/>
  </r>
  <r>
    <x v="68"/>
    <x v="2"/>
    <s v="12/31/2014"/>
    <n v="2535559000"/>
    <x v="884"/>
    <n v="88705000"/>
    <s v=" -   "/>
    <s v=" -   "/>
    <s v="    "/>
    <n v="708406000"/>
    <x v="1"/>
  </r>
  <r>
    <x v="47"/>
    <x v="2"/>
    <s v="12/31/2014"/>
    <n v="2555601000"/>
    <x v="885"/>
    <n v="489937000"/>
    <s v=" -   "/>
    <s v=" -   "/>
    <s v="    "/>
    <n v="48138000"/>
    <x v="7"/>
  </r>
  <r>
    <x v="29"/>
    <x v="2"/>
    <s v="12/31/2015"/>
    <n v="2604000000"/>
    <x v="886"/>
    <n v="927000000"/>
    <n v="709000000"/>
    <n v="709000000"/>
    <n v="709000000"/>
    <n v="117000000"/>
    <x v="6"/>
  </r>
  <r>
    <x v="12"/>
    <x v="2"/>
    <s v="04-02-2016"/>
    <n v="2610726000"/>
    <x v="887"/>
    <n v="588822000"/>
    <n v="448763000"/>
    <n v="448763000"/>
    <n v="448763000"/>
    <s v=" -   "/>
    <x v="3"/>
  </r>
  <r>
    <x v="35"/>
    <x v="2"/>
    <s v="12/31/2014"/>
    <n v="2614748000"/>
    <x v="888"/>
    <n v="50948000"/>
    <s v=" -   "/>
    <s v=" -   "/>
    <s v="    "/>
    <n v="758861000"/>
    <x v="1"/>
  </r>
  <r>
    <x v="163"/>
    <x v="2"/>
    <s v="12/31/2014"/>
    <n v="2626141000"/>
    <x v="889"/>
    <n v="766854000"/>
    <s v=" -   "/>
    <s v=" -   "/>
    <s v="    "/>
    <n v="151837000"/>
    <x v="2"/>
  </r>
  <r>
    <x v="39"/>
    <x v="2"/>
    <s v="12/31/2014"/>
    <n v="2660147000"/>
    <x v="890"/>
    <n v="204161000"/>
    <s v=" -   "/>
    <s v=" -   "/>
    <s v="    "/>
    <n v="986812000"/>
    <x v="4"/>
  </r>
  <r>
    <x v="63"/>
    <x v="2"/>
    <s v="12/31/2014"/>
    <n v="2665456000"/>
    <x v="891"/>
    <n v="764799000"/>
    <s v=" -   "/>
    <s v=" -   "/>
    <s v="    "/>
    <n v="128582000"/>
    <x v="2"/>
  </r>
  <r>
    <x v="72"/>
    <x v="2"/>
    <s v="9/26/2015"/>
    <n v="2705000000"/>
    <x v="892"/>
    <n v="624000000"/>
    <n v="214900000"/>
    <n v="214900000"/>
    <n v="214900000"/>
    <n v="110200000"/>
    <x v="6"/>
  </r>
  <r>
    <x v="54"/>
    <x v="2"/>
    <s v="8/31/2015"/>
    <n v="2706700000"/>
    <x v="893"/>
    <n v="756900000"/>
    <s v=" -   "/>
    <s v=" -   "/>
    <s v="    "/>
    <s v=" -   "/>
    <x v="7"/>
  </r>
  <r>
    <x v="48"/>
    <x v="2"/>
    <s v="9/30/2015"/>
    <n v="2707115000"/>
    <x v="894"/>
    <n v="321624000"/>
    <s v=" -   "/>
    <s v=" -   "/>
    <s v="    "/>
    <n v="54219000"/>
    <x v="7"/>
  </r>
  <r>
    <x v="77"/>
    <x v="2"/>
    <s v="12/31/2014"/>
    <n v="2732000000"/>
    <x v="895"/>
    <n v="770000000"/>
    <n v="206000000"/>
    <n v="206000000"/>
    <n v="206000000"/>
    <s v=" -   "/>
    <x v="3"/>
  </r>
  <r>
    <x v="66"/>
    <x v="2"/>
    <s v="5/31/2015"/>
    <n v="2773718000"/>
    <x v="896"/>
    <n v="1295014000"/>
    <s v=" -   "/>
    <s v=" -   "/>
    <s v="    "/>
    <s v=" -   "/>
    <x v="3"/>
  </r>
  <r>
    <x v="86"/>
    <x v="2"/>
    <s v="6/30/2015"/>
    <n v="2814049000"/>
    <x v="897"/>
    <n v="406864000"/>
    <n v="530616000"/>
    <n v="530616000"/>
    <n v="530616000"/>
    <s v=" -   "/>
    <x v="3"/>
  </r>
  <r>
    <x v="78"/>
    <x v="2"/>
    <s v="12/31/2015"/>
    <n v="2819000000"/>
    <x v="898"/>
    <n v="1859000000"/>
    <s v=" -   "/>
    <s v=" -   "/>
    <s v="    "/>
    <n v="147000000"/>
    <x v="5"/>
  </r>
  <r>
    <x v="79"/>
    <x v="2"/>
    <s v="12/27/2014"/>
    <n v="2870658000"/>
    <x v="899"/>
    <n v="518665000"/>
    <n v="395121000"/>
    <n v="395121000"/>
    <n v="395121000"/>
    <s v=" -   "/>
    <x v="2"/>
  </r>
  <r>
    <x v="92"/>
    <x v="2"/>
    <s v="12/31/2014"/>
    <n v="2922600000"/>
    <x v="900"/>
    <n v="1143100000"/>
    <s v=" -   "/>
    <s v=" -   "/>
    <s v="    "/>
    <s v=" -   "/>
    <x v="6"/>
  </r>
  <r>
    <x v="97"/>
    <x v="2"/>
    <s v="12/31/2014"/>
    <n v="2955641000"/>
    <x v="901"/>
    <n v="1843069000"/>
    <s v=" -   "/>
    <s v=" -   "/>
    <s v="    "/>
    <n v="120266000"/>
    <x v="5"/>
  </r>
  <r>
    <x v="50"/>
    <x v="2"/>
    <s v="12/31/2014"/>
    <n v="2957951000"/>
    <x v="902"/>
    <n v="164596000"/>
    <s v=" -   "/>
    <s v=" -   "/>
    <s v="    "/>
    <s v=" -   "/>
    <x v="8"/>
  </r>
  <r>
    <x v="75"/>
    <x v="2"/>
    <s v="12/31/2014"/>
    <n v="2994169000"/>
    <x v="903"/>
    <n v="292358000"/>
    <s v=" -   "/>
    <s v=" -   "/>
    <s v="    "/>
    <s v=" -   "/>
    <x v="8"/>
  </r>
  <r>
    <x v="87"/>
    <x v="2"/>
    <s v="12/31/2014"/>
    <n v="3011000000"/>
    <x v="904"/>
    <n v="236000000"/>
    <s v=" -   "/>
    <s v=" -   "/>
    <s v="    "/>
    <n v="424000000"/>
    <x v="9"/>
  </r>
  <r>
    <x v="84"/>
    <x v="2"/>
    <s v="4/30/2015"/>
    <n v="3078658000"/>
    <x v="905"/>
    <n v="818091000"/>
    <s v=" -   "/>
    <s v=" -   "/>
    <s v="    "/>
    <n v="159804000"/>
    <x v="5"/>
  </r>
  <r>
    <x v="40"/>
    <x v="2"/>
    <s v="12/31/2014"/>
    <n v="3084370000"/>
    <x v="906"/>
    <n v="1158251000"/>
    <s v=" -   "/>
    <s v=" -   "/>
    <s v="    "/>
    <s v=" -   "/>
    <x v="2"/>
  </r>
  <r>
    <x v="41"/>
    <x v="2"/>
    <s v="12/31/2014"/>
    <n v="3084370000"/>
    <x v="906"/>
    <n v="1158251000"/>
    <s v=" -   "/>
    <s v=" -   "/>
    <s v="    "/>
    <s v=" -   "/>
    <x v="2"/>
  </r>
  <r>
    <x v="85"/>
    <x v="2"/>
    <s v="12/31/2014"/>
    <n v="3088533000"/>
    <x v="907"/>
    <n v="514891000"/>
    <n v="253640000"/>
    <n v="253640000"/>
    <n v="253640000"/>
    <s v=" -   "/>
    <x v="8"/>
  </r>
  <r>
    <x v="93"/>
    <x v="2"/>
    <s v="10-02-2015"/>
    <n v="3099100000"/>
    <x v="908"/>
    <n v="488500000"/>
    <n v="245200000"/>
    <n v="245200000"/>
    <n v="245200000"/>
    <s v=" -   "/>
    <x v="6"/>
  </r>
  <r>
    <x v="95"/>
    <x v="2"/>
    <s v="12/31/2014"/>
    <n v="3117693000"/>
    <x v="909"/>
    <n v="869572000"/>
    <s v=" -   "/>
    <s v=" -   "/>
    <s v="    "/>
    <n v="353143000"/>
    <x v="1"/>
  </r>
  <r>
    <x v="108"/>
    <x v="2"/>
    <s v="9/30/2015"/>
    <n v="3161702000"/>
    <x v="910"/>
    <n v="122878000"/>
    <n v="16104000"/>
    <n v="16104000"/>
    <n v="16104000"/>
    <n v="608039000"/>
    <x v="4"/>
  </r>
  <r>
    <x v="156"/>
    <x v="2"/>
    <s v="12/31/2015"/>
    <n v="3183000000"/>
    <x v="911"/>
    <n v="745000000"/>
    <s v=" -   "/>
    <s v=" -   "/>
    <s v="    "/>
    <n v="2131000000"/>
    <x v="4"/>
  </r>
  <r>
    <x v="60"/>
    <x v="2"/>
    <s v="1/31/2015"/>
    <n v="3241369000"/>
    <x v="912"/>
    <n v="712006000"/>
    <s v=" -   "/>
    <s v=" -   "/>
    <s v="    "/>
    <s v=" -   "/>
    <x v="2"/>
  </r>
  <r>
    <x v="37"/>
    <x v="2"/>
    <s v="10-02-2015"/>
    <n v="3258400000"/>
    <x v="913"/>
    <n v="191300000"/>
    <n v="303200000"/>
    <n v="303200000"/>
    <n v="303200000"/>
    <n v="33500000"/>
    <x v="3"/>
  </r>
  <r>
    <x v="109"/>
    <x v="2"/>
    <s v="12/31/2014"/>
    <n v="3258700000"/>
    <x v="914"/>
    <n v="589800000"/>
    <n v="126300000"/>
    <n v="126300000"/>
    <n v="126300000"/>
    <s v=" -   "/>
    <x v="8"/>
  </r>
  <r>
    <x v="90"/>
    <x v="2"/>
    <s v="12/31/2015"/>
    <n v="3275594000"/>
    <x v="915"/>
    <n v="1538027000"/>
    <n v="563975000"/>
    <n v="563975000"/>
    <n v="563975000"/>
    <n v="41595000"/>
    <x v="3"/>
  </r>
  <r>
    <x v="73"/>
    <x v="2"/>
    <s v="12/31/2015"/>
    <n v="3285346000"/>
    <x v="916"/>
    <n v="145992000"/>
    <s v=" -   "/>
    <s v=" -   "/>
    <s v="    "/>
    <n v="894057000"/>
    <x v="1"/>
  </r>
  <r>
    <x v="91"/>
    <x v="2"/>
    <s v="12/31/2014"/>
    <n v="3297600000"/>
    <x v="917"/>
    <n v="811700000"/>
    <s v=" -   "/>
    <s v=" -   "/>
    <s v="    "/>
    <s v=" -   "/>
    <x v="0"/>
  </r>
  <r>
    <x v="36"/>
    <x v="2"/>
    <s v="12/31/2014"/>
    <n v="3305879000"/>
    <x v="918"/>
    <n v="212481000"/>
    <s v=" -   "/>
    <s v=" -   "/>
    <s v="    "/>
    <n v="844130000"/>
    <x v="1"/>
  </r>
  <r>
    <x v="82"/>
    <x v="2"/>
    <s v="1/31/2015"/>
    <n v="3323077000"/>
    <x v="919"/>
    <n v="809545000"/>
    <s v=" -   "/>
    <s v=" -   "/>
    <s v="    "/>
    <s v=" -   "/>
    <x v="2"/>
  </r>
  <r>
    <x v="81"/>
    <x v="2"/>
    <s v="12/31/2014"/>
    <n v="3334300000"/>
    <x v="920"/>
    <n v="869300000"/>
    <s v=" -   "/>
    <s v=" -   "/>
    <s v="    "/>
    <n v="95600000"/>
    <x v="5"/>
  </r>
  <r>
    <x v="100"/>
    <x v="2"/>
    <s v="12/31/2014"/>
    <n v="3350300000"/>
    <x v="921"/>
    <n v="101100000"/>
    <s v=" -   "/>
    <s v=" -   "/>
    <s v="    "/>
    <n v="388100000"/>
    <x v="9"/>
  </r>
  <r>
    <x v="96"/>
    <x v="2"/>
    <s v="12/31/2014"/>
    <n v="3383000000"/>
    <x v="922"/>
    <n v="1095000000"/>
    <s v=" -   "/>
    <s v=" -   "/>
    <s v="    "/>
    <n v="137000000"/>
    <x v="5"/>
  </r>
  <r>
    <x v="107"/>
    <x v="2"/>
    <s v="12/31/2014"/>
    <n v="3391187000"/>
    <x v="923"/>
    <n v="253827000"/>
    <n v="143969000"/>
    <n v="143969000"/>
    <n v="143969000"/>
    <s v=" -   "/>
    <x v="3"/>
  </r>
  <r>
    <x v="98"/>
    <x v="2"/>
    <s v="12/31/2015"/>
    <n v="3416000000"/>
    <x v="924"/>
    <n v="1012100000"/>
    <n v="259200000"/>
    <n v="259200000"/>
    <n v="259200000"/>
    <s v=" -   "/>
    <x v="6"/>
  </r>
  <r>
    <x v="76"/>
    <x v="2"/>
    <s v="10/31/2015"/>
    <n v="3435092000"/>
    <x v="925"/>
    <n v="702644000"/>
    <n v="637459000"/>
    <n v="637459000"/>
    <n v="637459000"/>
    <n v="88318000"/>
    <x v="3"/>
  </r>
  <r>
    <x v="104"/>
    <x v="2"/>
    <s v="12/31/2014"/>
    <n v="3491632000"/>
    <x v="926"/>
    <n v="175178000"/>
    <s v=" -   "/>
    <s v=" -   "/>
    <s v="    "/>
    <n v="417358000"/>
    <x v="9"/>
  </r>
  <r>
    <x v="69"/>
    <x v="2"/>
    <s v="12/31/2014"/>
    <n v="3538756000"/>
    <x v="927"/>
    <n v="257296000"/>
    <s v=" -   "/>
    <s v=" -   "/>
    <s v="    "/>
    <n v="985781000"/>
    <x v="1"/>
  </r>
  <r>
    <x v="94"/>
    <x v="2"/>
    <s v="12/31/2014"/>
    <n v="3549494000"/>
    <x v="928"/>
    <n v="1102426000"/>
    <s v=" -   "/>
    <s v=" -   "/>
    <s v="    "/>
    <s v=" -   "/>
    <x v="7"/>
  </r>
  <r>
    <x v="130"/>
    <x v="2"/>
    <s v="12/31/2015"/>
    <n v="3567500000"/>
    <x v="929"/>
    <n v="1051800000"/>
    <s v=" -   "/>
    <s v=" -   "/>
    <s v="    "/>
    <s v=" -   "/>
    <x v="0"/>
  </r>
  <r>
    <x v="103"/>
    <x v="2"/>
    <s v="01-02-2016"/>
    <n v="3593100000"/>
    <x v="930"/>
    <n v="1053700000"/>
    <s v=" -   "/>
    <s v=" -   "/>
    <s v="    "/>
    <s v=" -   "/>
    <x v="2"/>
  </r>
  <r>
    <x v="111"/>
    <x v="2"/>
    <s v="12/31/2014"/>
    <n v="3620095000"/>
    <x v="931"/>
    <s v=" -   "/>
    <s v=" -   "/>
    <s v=" -   "/>
    <s v="    "/>
    <n v="855908000"/>
    <x v="5"/>
  </r>
  <r>
    <x v="110"/>
    <x v="2"/>
    <s v="12/31/2014"/>
    <n v="3782300000"/>
    <x v="932"/>
    <n v="439200000"/>
    <s v=" -   "/>
    <s v=" -   "/>
    <s v="    "/>
    <n v="19700000"/>
    <x v="7"/>
  </r>
  <r>
    <x v="118"/>
    <x v="2"/>
    <s v="12/31/2014"/>
    <n v="3821504000"/>
    <x v="933"/>
    <n v="1378400000"/>
    <n v="109931000"/>
    <n v="109931000"/>
    <n v="109931000"/>
    <s v=" -   "/>
    <x v="7"/>
  </r>
  <r>
    <x v="105"/>
    <x v="2"/>
    <s v="12/31/2015"/>
    <n v="3869187000"/>
    <x v="934"/>
    <n v="1121590000"/>
    <s v=" -   "/>
    <s v=" -   "/>
    <s v="    "/>
    <s v=" -   "/>
    <x v="7"/>
  </r>
  <r>
    <x v="113"/>
    <x v="2"/>
    <s v="4/25/2015"/>
    <n v="3910865000"/>
    <x v="935"/>
    <s v=" -   "/>
    <s v=" -   "/>
    <s v=" -   "/>
    <s v="    "/>
    <s v=" -   "/>
    <x v="6"/>
  </r>
  <r>
    <x v="115"/>
    <x v="2"/>
    <s v="12/31/2014"/>
    <n v="3916000000"/>
    <x v="936"/>
    <n v="920000000"/>
    <n v="104000000"/>
    <n v="104000000"/>
    <n v="104000000"/>
    <s v=" -   "/>
    <x v="7"/>
  </r>
  <r>
    <x v="203"/>
    <x v="2"/>
    <s v="04-03-2015"/>
    <n v="3956000000"/>
    <x v="937"/>
    <n v="2012000000"/>
    <n v="812000000"/>
    <n v="812000000"/>
    <n v="812000000"/>
    <n v="87000000"/>
    <x v="3"/>
  </r>
  <r>
    <x v="101"/>
    <x v="2"/>
    <s v="12/31/2014"/>
    <n v="4013600000"/>
    <x v="938"/>
    <n v="943300000"/>
    <s v=" -   "/>
    <s v=" -   "/>
    <s v="    "/>
    <n v="13100000"/>
    <x v="7"/>
  </r>
  <r>
    <x v="106"/>
    <x v="2"/>
    <s v="12/31/2014"/>
    <n v="4021964000"/>
    <x v="939"/>
    <n v="462637000"/>
    <s v=" -   "/>
    <s v=" -   "/>
    <s v="    "/>
    <n v="63724000"/>
    <x v="7"/>
  </r>
  <r>
    <x v="80"/>
    <x v="2"/>
    <s v="12/31/2014"/>
    <n v="4038000000"/>
    <x v="940"/>
    <n v="1296000000"/>
    <s v=" -   "/>
    <s v=" -   "/>
    <s v="    "/>
    <n v="942000000"/>
    <x v="4"/>
  </r>
  <r>
    <x v="88"/>
    <x v="2"/>
    <s v="12/31/2014"/>
    <n v="4100048000"/>
    <x v="941"/>
    <n v="515059000"/>
    <s v=" -   "/>
    <s v=" -   "/>
    <s v="    "/>
    <n v="1003802000"/>
    <x v="1"/>
  </r>
  <r>
    <x v="55"/>
    <x v="2"/>
    <s v="12/31/2015"/>
    <n v="4103728000"/>
    <x v="942"/>
    <n v="838526000"/>
    <n v="1620577000"/>
    <n v="1620577000"/>
    <n v="1620577000"/>
    <s v=" -   "/>
    <x v="0"/>
  </r>
  <r>
    <x v="56"/>
    <x v="2"/>
    <s v="12/31/2015"/>
    <n v="4103728000"/>
    <x v="942"/>
    <n v="838526000"/>
    <n v="1620577000"/>
    <n v="1620577000"/>
    <n v="1620577000"/>
    <s v=" -   "/>
    <x v="6"/>
  </r>
  <r>
    <x v="120"/>
    <x v="2"/>
    <s v="7/31/2015"/>
    <n v="4192000000"/>
    <x v="943"/>
    <n v="1771000000"/>
    <n v="798000000"/>
    <n v="798000000"/>
    <n v="798000000"/>
    <n v="42000000"/>
    <x v="3"/>
  </r>
  <r>
    <x v="116"/>
    <x v="2"/>
    <s v="1/31/2015"/>
    <n v="4249900000"/>
    <x v="944"/>
    <n v="1645800000"/>
    <s v=" -   "/>
    <s v=" -   "/>
    <s v="    "/>
    <s v=" -   "/>
    <x v="2"/>
  </r>
  <r>
    <x v="125"/>
    <x v="2"/>
    <s v="12/28/2014"/>
    <n v="4277207000"/>
    <x v="945"/>
    <n v="1315793000"/>
    <n v="222556000"/>
    <n v="222556000"/>
    <n v="222556000"/>
    <n v="99794000"/>
    <x v="2"/>
  </r>
  <r>
    <x v="128"/>
    <x v="2"/>
    <s v="11/30/2015"/>
    <n v="4296300000"/>
    <x v="946"/>
    <n v="1127400000"/>
    <s v=" -   "/>
    <s v=" -   "/>
    <s v="    "/>
    <s v=" -   "/>
    <x v="0"/>
  </r>
  <r>
    <x v="59"/>
    <x v="2"/>
    <s v="3/28/2015"/>
    <n v="4371500000"/>
    <x v="947"/>
    <n v="1251500000"/>
    <s v=" -   "/>
    <s v=" -   "/>
    <s v="    "/>
    <n v="138400000"/>
    <x v="2"/>
  </r>
  <r>
    <x v="152"/>
    <x v="2"/>
    <s v="12/31/2014"/>
    <n v="4408000000"/>
    <x v="948"/>
    <n v="1129000000"/>
    <n v="571000000"/>
    <n v="571000000"/>
    <n v="571000000"/>
    <s v=" -   "/>
    <x v="3"/>
  </r>
  <r>
    <x v="119"/>
    <x v="2"/>
    <s v="12/31/2014"/>
    <n v="4409300000"/>
    <x v="949"/>
    <n v="1617600000"/>
    <n v="115100000"/>
    <n v="115100000"/>
    <n v="115100000"/>
    <s v=" -   "/>
    <x v="0"/>
  </r>
  <r>
    <x v="89"/>
    <x v="2"/>
    <s v="01-02-2016"/>
    <n v="4425267000"/>
    <x v="950"/>
    <n v="2262024000"/>
    <n v="539799000"/>
    <n v="539799000"/>
    <n v="539799000"/>
    <n v="91527000"/>
    <x v="6"/>
  </r>
  <r>
    <x v="132"/>
    <x v="2"/>
    <s v="5/31/2015"/>
    <n v="4476886000"/>
    <x v="951"/>
    <n v="1224930000"/>
    <s v=" -   "/>
    <s v=" -   "/>
    <s v="    "/>
    <s v=" -   "/>
    <x v="7"/>
  </r>
  <r>
    <x v="102"/>
    <x v="2"/>
    <s v="12/31/2015"/>
    <n v="4501223000"/>
    <x v="952"/>
    <n v="250214000"/>
    <s v=" -   "/>
    <s v=" -   "/>
    <s v="    "/>
    <n v="130368000"/>
    <x v="2"/>
  </r>
  <r>
    <x v="117"/>
    <x v="2"/>
    <s v="3/31/2015"/>
    <n v="4515000000"/>
    <x v="953"/>
    <n v="1030000000"/>
    <n v="1094000000"/>
    <n v="1094000000"/>
    <n v="1094000000"/>
    <n v="14000000"/>
    <x v="3"/>
  </r>
  <r>
    <x v="153"/>
    <x v="2"/>
    <s v="12/31/2015"/>
    <n v="4561030000"/>
    <x v="954"/>
    <n v="971611000"/>
    <s v=" -   "/>
    <s v=" -   "/>
    <s v="    "/>
    <s v=" -   "/>
    <x v="7"/>
  </r>
  <r>
    <x v="154"/>
    <x v="2"/>
    <s v="12/31/2014"/>
    <n v="4618133000"/>
    <x v="955"/>
    <n v="1770710000"/>
    <n v="1156386000"/>
    <n v="1156386000"/>
    <n v="1156386000"/>
    <n v="66750000"/>
    <x v="3"/>
  </r>
  <r>
    <x v="139"/>
    <x v="2"/>
    <s v="12/31/2014"/>
    <n v="4627100000"/>
    <x v="956"/>
    <n v="1254700000"/>
    <n v="1006200000"/>
    <n v="1006200000"/>
    <n v="1006200000"/>
    <s v=" -   "/>
    <x v="3"/>
  </r>
  <r>
    <x v="142"/>
    <x v="2"/>
    <s v="12/31/2014"/>
    <n v="4673300000"/>
    <x v="957"/>
    <n v="1772200000"/>
    <n v="187400000"/>
    <n v="187400000"/>
    <n v="187400000"/>
    <n v="92500000"/>
    <x v="6"/>
  </r>
  <r>
    <x v="135"/>
    <x v="2"/>
    <s v="1/25/2015"/>
    <n v="4682000000"/>
    <x v="958"/>
    <n v="480000000"/>
    <n v="1360000000"/>
    <n v="1360000000"/>
    <n v="1360000000"/>
    <s v=" -   "/>
    <x v="3"/>
  </r>
  <r>
    <x v="147"/>
    <x v="2"/>
    <s v="12/31/2014"/>
    <n v="4736150000"/>
    <x v="959"/>
    <n v="2655650000"/>
    <s v=" -   "/>
    <s v=" -   "/>
    <s v="    "/>
    <n v="157824000"/>
    <x v="5"/>
  </r>
  <r>
    <x v="186"/>
    <x v="2"/>
    <s v="12/31/2014"/>
    <n v="4743200000"/>
    <x v="960"/>
    <n v="205200000"/>
    <s v=" -   "/>
    <s v=" -   "/>
    <s v="    "/>
    <s v=" -   "/>
    <x v="8"/>
  </r>
  <r>
    <x v="145"/>
    <x v="2"/>
    <s v="12/31/2015"/>
    <n v="4765000000"/>
    <x v="961"/>
    <n v="1532000000"/>
    <n v="364000000"/>
    <n v="364000000"/>
    <n v="364000000"/>
    <n v="61000000"/>
    <x v="6"/>
  </r>
  <r>
    <x v="155"/>
    <x v="2"/>
    <s v="12/31/2014"/>
    <n v="4772000000"/>
    <x v="21"/>
    <n v="2671000000"/>
    <s v=" -   "/>
    <s v=" -   "/>
    <s v="    "/>
    <n v="1139000000"/>
    <x v="10"/>
  </r>
  <r>
    <x v="123"/>
    <x v="2"/>
    <s v="11/27/2015"/>
    <n v="4795511000"/>
    <x v="962"/>
    <n v="2215161000"/>
    <n v="862730000"/>
    <n v="862730000"/>
    <n v="862730000"/>
    <n v="68649000"/>
    <x v="3"/>
  </r>
  <r>
    <x v="134"/>
    <x v="2"/>
    <s v="12/31/2014"/>
    <n v="4870818000"/>
    <x v="963"/>
    <n v="446845000"/>
    <s v=" -   "/>
    <s v=" -   "/>
    <s v="    "/>
    <n v="1143827000"/>
    <x v="1"/>
  </r>
  <r>
    <x v="126"/>
    <x v="2"/>
    <s v="12/31/2014"/>
    <n v="4945000000"/>
    <x v="964"/>
    <s v=" -   "/>
    <s v=" -   "/>
    <s v=" -   "/>
    <s v="    "/>
    <n v="14000000"/>
    <x v="5"/>
  </r>
  <r>
    <x v="129"/>
    <x v="2"/>
    <s v="12/31/2014"/>
    <n v="4951000000"/>
    <x v="965"/>
    <n v="229000000"/>
    <s v=" -   "/>
    <s v=" -   "/>
    <s v="    "/>
    <n v="384000000"/>
    <x v="9"/>
  </r>
  <r>
    <x v="133"/>
    <x v="2"/>
    <s v="12/31/2014"/>
    <n v="4997100000"/>
    <x v="966"/>
    <n v="121800000"/>
    <s v=" -   "/>
    <s v=" -   "/>
    <s v="    "/>
    <n v="391400000"/>
    <x v="9"/>
  </r>
  <r>
    <x v="141"/>
    <x v="2"/>
    <s v="12/31/2014"/>
    <n v="5066000000"/>
    <x v="967"/>
    <n v="975000000"/>
    <s v=" -   "/>
    <s v=" -   "/>
    <s v="    "/>
    <s v=" -   "/>
    <x v="3"/>
  </r>
  <r>
    <x v="160"/>
    <x v="2"/>
    <s v="07-03-2015"/>
    <n v="5083000000"/>
    <x v="968"/>
    <n v="976000000"/>
    <s v=" -   "/>
    <s v=" -   "/>
    <s v="    "/>
    <s v=" -   "/>
    <x v="3"/>
  </r>
  <r>
    <x v="131"/>
    <x v="2"/>
    <s v="12/31/2015"/>
    <n v="5094933000"/>
    <x v="969"/>
    <n v="1533799000"/>
    <s v=" -   "/>
    <s v=" -   "/>
    <s v="    "/>
    <n v="192000"/>
    <x v="7"/>
  </r>
  <r>
    <x v="122"/>
    <x v="2"/>
    <s v="12/31/2014"/>
    <n v="5147100000"/>
    <x v="21"/>
    <n v="3870200000"/>
    <s v=" -   "/>
    <s v=" -   "/>
    <s v="    "/>
    <s v=" -   "/>
    <x v="5"/>
  </r>
  <r>
    <x v="143"/>
    <x v="2"/>
    <s v="9/30/2015"/>
    <n v="5244000000"/>
    <x v="970"/>
    <n v="606000000"/>
    <s v=" -   "/>
    <s v=" -   "/>
    <s v="    "/>
    <s v=" -   "/>
    <x v="7"/>
  </r>
  <r>
    <x v="112"/>
    <x v="2"/>
    <s v="6/28/2015"/>
    <n v="5259312000"/>
    <x v="971"/>
    <n v="591611000"/>
    <n v="825242000"/>
    <n v="825242000"/>
    <n v="825242000"/>
    <s v=" -   "/>
    <x v="3"/>
  </r>
  <r>
    <x v="144"/>
    <x v="2"/>
    <s v="12/31/2014"/>
    <n v="5281000000"/>
    <x v="972"/>
    <n v="1557000000"/>
    <s v=" -   "/>
    <s v=" -   "/>
    <s v="    "/>
    <n v="233000000"/>
    <x v="2"/>
  </r>
  <r>
    <x v="146"/>
    <x v="2"/>
    <s v="12/31/2014"/>
    <n v="5288933000"/>
    <x v="973"/>
    <n v="471219000"/>
    <s v=" -   "/>
    <s v=" -   "/>
    <s v="    "/>
    <n v="1957025000"/>
    <x v="4"/>
  </r>
  <r>
    <x v="114"/>
    <x v="2"/>
    <s v="12/31/2014"/>
    <n v="5302940000"/>
    <x v="974"/>
    <n v="247412000"/>
    <s v=" -   "/>
    <s v=" -   "/>
    <s v="    "/>
    <n v="313082000"/>
    <x v="3"/>
  </r>
  <r>
    <x v="165"/>
    <x v="2"/>
    <s v="12/31/2014"/>
    <n v="5342000000"/>
    <x v="975"/>
    <n v="3247000000"/>
    <s v=" -   "/>
    <s v=" -   "/>
    <s v="    "/>
    <n v="464000000"/>
    <x v="5"/>
  </r>
  <r>
    <x v="136"/>
    <x v="2"/>
    <s v="12/31/2014"/>
    <n v="5345500000"/>
    <x v="976"/>
    <n v="645100000"/>
    <s v=" -   "/>
    <s v=" -   "/>
    <s v="    "/>
    <s v=" -   "/>
    <x v="3"/>
  </r>
  <r>
    <x v="158"/>
    <x v="2"/>
    <s v="12/31/2014"/>
    <n v="5354000000"/>
    <x v="977"/>
    <n v="1920000000"/>
    <s v=" -   "/>
    <s v=" -   "/>
    <s v="    "/>
    <n v="701000000"/>
    <x v="1"/>
  </r>
  <r>
    <x v="149"/>
    <x v="2"/>
    <s v="12/31/2014"/>
    <n v="5368000000"/>
    <x v="978"/>
    <n v="1817000000"/>
    <s v=" -   "/>
    <s v=" -   "/>
    <s v="    "/>
    <n v="294000000"/>
    <x v="7"/>
  </r>
  <r>
    <x v="99"/>
    <x v="2"/>
    <s v="1/31/2015"/>
    <n v="5373586000"/>
    <x v="979"/>
    <n v="3437032000"/>
    <n v="792917000"/>
    <n v="792917000"/>
    <n v="792917000"/>
    <s v=" -   "/>
    <x v="3"/>
  </r>
  <r>
    <x v="161"/>
    <x v="2"/>
    <s v="12/31/2014"/>
    <n v="5433661000"/>
    <x v="980"/>
    <n v="502901000"/>
    <s v=" -   "/>
    <s v=" -   "/>
    <s v="    "/>
    <n v="314119000"/>
    <x v="2"/>
  </r>
  <r>
    <x v="170"/>
    <x v="2"/>
    <s v="12/31/2014"/>
    <n v="5607200000"/>
    <x v="981"/>
    <n v="1169300000"/>
    <s v=" -   "/>
    <s v=" -   "/>
    <s v="    "/>
    <s v=" -   "/>
    <x v="3"/>
  </r>
  <r>
    <x v="166"/>
    <x v="2"/>
    <s v="6/30/2015"/>
    <n v="5655000000"/>
    <x v="982"/>
    <n v="1321000000"/>
    <n v="136000000"/>
    <n v="136000000"/>
    <n v="136000000"/>
    <s v=" -   "/>
    <x v="0"/>
  </r>
  <r>
    <x v="178"/>
    <x v="2"/>
    <s v="4/30/2015"/>
    <n v="5692700000"/>
    <x v="983"/>
    <n v="1085800000"/>
    <s v=" -   "/>
    <s v=" -   "/>
    <s v="    "/>
    <n v="110900000"/>
    <x v="0"/>
  </r>
  <r>
    <x v="150"/>
    <x v="2"/>
    <s v="12/27/2014"/>
    <n v="5711715000"/>
    <x v="984"/>
    <n v="1246308000"/>
    <s v=" -   "/>
    <s v=" -   "/>
    <s v="    "/>
    <n v="114635000"/>
    <x v="2"/>
  </r>
  <r>
    <x v="164"/>
    <x v="2"/>
    <s v="12/31/2014"/>
    <n v="5727000000"/>
    <x v="985"/>
    <n v="1545900000"/>
    <s v=" -   "/>
    <s v=" -   "/>
    <s v="    "/>
    <s v=" -   "/>
    <x v="2"/>
  </r>
  <r>
    <x v="148"/>
    <x v="2"/>
    <s v="01-02-2016"/>
    <n v="5731549000"/>
    <x v="986"/>
    <n v="1541214000"/>
    <s v=" -   "/>
    <s v=" -   "/>
    <s v="    "/>
    <s v=" -   "/>
    <x v="2"/>
  </r>
  <r>
    <x v="121"/>
    <x v="2"/>
    <s v="02-02-2015"/>
    <n v="5736300000"/>
    <x v="987"/>
    <n v="1497600000"/>
    <s v=" -   "/>
    <s v=" -   "/>
    <s v="    "/>
    <s v=" -   "/>
    <x v="2"/>
  </r>
  <r>
    <x v="159"/>
    <x v="2"/>
    <s v="12/31/2014"/>
    <n v="5903000000"/>
    <x v="988"/>
    <n v="393000000"/>
    <s v=" -   "/>
    <s v=" -   "/>
    <s v="    "/>
    <n v="796000000"/>
    <x v="4"/>
  </r>
  <r>
    <x v="172"/>
    <x v="2"/>
    <s v="12/31/2015"/>
    <n v="5981964000"/>
    <x v="989"/>
    <n v="794728000"/>
    <s v=" -   "/>
    <s v=" -   "/>
    <s v="    "/>
    <s v=" -   "/>
    <x v="2"/>
  </r>
  <r>
    <x v="171"/>
    <x v="2"/>
    <s v="12/31/2014"/>
    <n v="6011600000"/>
    <x v="990"/>
    <n v="1198200000"/>
    <s v=" -   "/>
    <s v=" -   "/>
    <s v="    "/>
    <n v="76700000"/>
    <x v="6"/>
  </r>
  <r>
    <x v="196"/>
    <x v="2"/>
    <s v="12/31/2014"/>
    <n v="6023819000"/>
    <x v="991"/>
    <n v="2347308000"/>
    <s v=" -   "/>
    <s v=" -   "/>
    <s v="    "/>
    <s v=" -   "/>
    <x v="2"/>
  </r>
  <r>
    <x v="83"/>
    <x v="2"/>
    <s v="2/28/2015"/>
    <n v="6028000000"/>
    <x v="992"/>
    <n v="1078400000"/>
    <s v=" -   "/>
    <s v=" -   "/>
    <s v="    "/>
    <s v=" -   "/>
    <x v="0"/>
  </r>
  <r>
    <x v="174"/>
    <x v="2"/>
    <s v="12/31/2014"/>
    <n v="6053000000"/>
    <x v="993"/>
    <n v="468000000"/>
    <s v=" -   "/>
    <s v=" -   "/>
    <s v="    "/>
    <n v="745000000"/>
    <x v="9"/>
  </r>
  <r>
    <x v="192"/>
    <x v="2"/>
    <s v="4/24/2015"/>
    <n v="6123000000"/>
    <x v="994"/>
    <n v="2197000000"/>
    <n v="920000000"/>
    <n v="920000000"/>
    <n v="920000000"/>
    <s v=" -   "/>
    <x v="3"/>
  </r>
  <r>
    <x v="137"/>
    <x v="2"/>
    <s v="6/30/2015"/>
    <n v="6155297000"/>
    <x v="995"/>
    <n v="1347510000"/>
    <s v=" -   "/>
    <s v=" -   "/>
    <s v="    "/>
    <s v=" -   "/>
    <x v="2"/>
  </r>
  <r>
    <x v="157"/>
    <x v="2"/>
    <s v="12/31/2014"/>
    <n v="6165441000"/>
    <x v="996"/>
    <n v="1341000000"/>
    <s v=" -   "/>
    <s v=" -   "/>
    <s v="    "/>
    <n v="294496000"/>
    <x v="7"/>
  </r>
  <r>
    <x v="173"/>
    <x v="2"/>
    <s v="12/31/2015"/>
    <n v="6172000000"/>
    <x v="997"/>
    <n v="1915000000"/>
    <s v=" -   "/>
    <s v=" -   "/>
    <s v="    "/>
    <n v="574000000"/>
    <x v="7"/>
  </r>
  <r>
    <x v="169"/>
    <x v="2"/>
    <s v="12/31/2014"/>
    <n v="6228508000"/>
    <x v="998"/>
    <n v="1159502000"/>
    <s v=" -   "/>
    <s v=" -   "/>
    <s v="    "/>
    <s v=" -   "/>
    <x v="2"/>
  </r>
  <r>
    <x v="184"/>
    <x v="2"/>
    <s v="12/31/2015"/>
    <n v="6282000000"/>
    <x v="946"/>
    <n v="2320000000"/>
    <s v=" -   "/>
    <s v=" -   "/>
    <s v="    "/>
    <n v="105000000"/>
    <x v="0"/>
  </r>
  <r>
    <x v="193"/>
    <x v="2"/>
    <s v="9/30/2015"/>
    <n v="6307900000"/>
    <x v="999"/>
    <n v="1506400000"/>
    <s v=" -   "/>
    <s v=" -   "/>
    <s v="    "/>
    <s v=" -   "/>
    <x v="7"/>
  </r>
  <r>
    <x v="177"/>
    <x v="2"/>
    <s v="01-03-2015"/>
    <n v="6330300000"/>
    <x v="1000"/>
    <n v="1158900000"/>
    <s v=" -   "/>
    <s v=" -   "/>
    <s v="    "/>
    <s v=" -   "/>
    <x v="8"/>
  </r>
  <r>
    <x v="167"/>
    <x v="2"/>
    <s v="12/31/2015"/>
    <n v="6394000000"/>
    <x v="1001"/>
    <n v="1669000000"/>
    <s v=" -   "/>
    <s v=" -   "/>
    <s v="    "/>
    <n v="330000000"/>
    <x v="2"/>
  </r>
  <r>
    <x v="168"/>
    <x v="2"/>
    <s v="12/31/2015"/>
    <n v="6394000000"/>
    <x v="1001"/>
    <n v="1669000000"/>
    <s v=" -   "/>
    <s v=" -   "/>
    <s v="    "/>
    <n v="330000000"/>
    <x v="2"/>
  </r>
  <r>
    <x v="176"/>
    <x v="2"/>
    <s v="12/31/2014"/>
    <n v="6413800000"/>
    <x v="1002"/>
    <n v="814900000"/>
    <s v=" -   "/>
    <s v=" -   "/>
    <s v="    "/>
    <s v=" -   "/>
    <x v="3"/>
  </r>
  <r>
    <x v="199"/>
    <x v="2"/>
    <s v="12/31/2015"/>
    <n v="6456000000"/>
    <x v="1003"/>
    <n v="262000000"/>
    <s v=" -   "/>
    <s v=" -   "/>
    <s v="    "/>
    <n v="750000000"/>
    <x v="9"/>
  </r>
  <r>
    <x v="183"/>
    <x v="2"/>
    <s v="12/31/2014"/>
    <n v="6564721000"/>
    <x v="1004"/>
    <n v="1337487000"/>
    <s v=" -   "/>
    <s v=" -   "/>
    <s v="    "/>
    <n v="49292000"/>
    <x v="7"/>
  </r>
  <r>
    <x v="195"/>
    <x v="2"/>
    <s v="12/31/2015"/>
    <n v="6571893000"/>
    <x v="1005"/>
    <n v="961579000"/>
    <s v=" -   "/>
    <s v=" -   "/>
    <s v="    "/>
    <s v=" -   "/>
    <x v="7"/>
  </r>
  <r>
    <x v="208"/>
    <x v="2"/>
    <s v="12/31/2014"/>
    <n v="6602267000"/>
    <x v="1006"/>
    <s v=" -   "/>
    <s v=" -   "/>
    <s v=" -   "/>
    <s v="    "/>
    <n v="1341315000"/>
    <x v="5"/>
  </r>
  <r>
    <x v="151"/>
    <x v="2"/>
    <s v="12/31/2015"/>
    <n v="6672317000"/>
    <x v="1007"/>
    <n v="4785243000"/>
    <s v=" -   "/>
    <s v=" -   "/>
    <s v="    "/>
    <n v="156458000"/>
    <x v="2"/>
  </r>
  <r>
    <x v="127"/>
    <x v="2"/>
    <s v="12/31/2014"/>
    <n v="6740064000"/>
    <x v="1008"/>
    <n v="1866520000"/>
    <s v=" -   "/>
    <s v=" -   "/>
    <s v="    "/>
    <n v="120719000"/>
    <x v="2"/>
  </r>
  <r>
    <x v="180"/>
    <x v="2"/>
    <s v="5/31/2015"/>
    <n v="6764000000"/>
    <x v="1009"/>
    <n v="673500000"/>
    <s v=" -   "/>
    <s v=" -   "/>
    <s v="    "/>
    <n v="319300000"/>
    <x v="2"/>
  </r>
  <r>
    <x v="194"/>
    <x v="2"/>
    <s v="12/31/2014"/>
    <n v="6777000000"/>
    <x v="1010"/>
    <n v="1181000000"/>
    <s v=" -   "/>
    <s v=" -   "/>
    <s v="    "/>
    <n v="808000000"/>
    <x v="10"/>
  </r>
  <r>
    <x v="140"/>
    <x v="2"/>
    <s v="12/31/2015"/>
    <n v="6779511000"/>
    <x v="1011"/>
    <n v="1231421000"/>
    <n v="650788000"/>
    <n v="650788000"/>
    <n v="650788000"/>
    <s v=" -   "/>
    <x v="3"/>
  </r>
  <r>
    <x v="207"/>
    <x v="2"/>
    <s v="12/31/2015"/>
    <n v="6956311000"/>
    <x v="1012"/>
    <n v="1647382000"/>
    <s v=" -   "/>
    <s v=" -   "/>
    <s v="    "/>
    <s v=" -   "/>
    <x v="7"/>
  </r>
  <r>
    <x v="218"/>
    <x v="2"/>
    <s v="12/31/2015"/>
    <n v="7031500000"/>
    <x v="1013"/>
    <n v="1656200000"/>
    <s v=" -   "/>
    <s v=" -   "/>
    <s v="    "/>
    <n v="88700000"/>
    <x v="8"/>
  </r>
  <r>
    <x v="138"/>
    <x v="2"/>
    <s v="12/31/2014"/>
    <n v="7039000000"/>
    <x v="1014"/>
    <n v="1493800000"/>
    <n v="117300000"/>
    <n v="117300000"/>
    <n v="117300000"/>
    <s v=" -   "/>
    <x v="7"/>
  </r>
  <r>
    <x v="201"/>
    <x v="2"/>
    <s v="12/31/2015"/>
    <n v="7142000000"/>
    <x v="1015"/>
    <n v="1339000000"/>
    <s v=" -   "/>
    <s v=" -   "/>
    <s v="    "/>
    <s v=" -   "/>
    <x v="7"/>
  </r>
  <r>
    <x v="187"/>
    <x v="2"/>
    <s v="1/31/2015"/>
    <n v="7151000000"/>
    <x v="1016"/>
    <n v="1426000000"/>
    <s v=" -   "/>
    <s v=" -   "/>
    <s v="    "/>
    <n v="139000000"/>
    <x v="2"/>
  </r>
  <r>
    <x v="188"/>
    <x v="2"/>
    <s v="12/31/2014"/>
    <n v="7216081000"/>
    <x v="1017"/>
    <n v="2438527000"/>
    <s v=" -   "/>
    <s v=" -   "/>
    <s v="    "/>
    <s v=" -   "/>
    <x v="2"/>
  </r>
  <r>
    <x v="248"/>
    <x v="2"/>
    <s v="12/31/2014"/>
    <n v="7292000000"/>
    <x v="1018"/>
    <n v="545000000"/>
    <n v="325000000"/>
    <n v="325000000"/>
    <n v="325000000"/>
    <n v="1229000000"/>
    <x v="8"/>
  </r>
  <r>
    <x v="209"/>
    <x v="2"/>
    <s v="12/31/2014"/>
    <n v="7380000000"/>
    <x v="1019"/>
    <n v="2817000000"/>
    <n v="817000000"/>
    <n v="817000000"/>
    <n v="817000000"/>
    <n v="438000000"/>
    <x v="6"/>
  </r>
  <r>
    <x v="182"/>
    <x v="2"/>
    <s v="12/31/2014"/>
    <n v="7403000000"/>
    <x v="1020"/>
    <n v="249000000"/>
    <n v="27000000"/>
    <n v="27000000"/>
    <n v="27000000"/>
    <s v=" -   "/>
    <x v="1"/>
  </r>
  <r>
    <x v="200"/>
    <x v="2"/>
    <s v="12/31/2014"/>
    <n v="7421768000"/>
    <x v="1021"/>
    <n v="1898284000"/>
    <s v=" -   "/>
    <s v=" -   "/>
    <s v="    "/>
    <s v=" -   "/>
    <x v="0"/>
  </r>
  <r>
    <x v="211"/>
    <x v="2"/>
    <s v="12/31/2014"/>
    <n v="7435000000"/>
    <x v="1022"/>
    <n v="1721000000"/>
    <s v=" -   "/>
    <s v=" -   "/>
    <s v="    "/>
    <n v="94000000"/>
    <x v="6"/>
  </r>
  <r>
    <x v="206"/>
    <x v="2"/>
    <s v="12/31/2014"/>
    <n v="7537100000"/>
    <x v="21"/>
    <n v="6748500000"/>
    <s v=" -   "/>
    <s v=" -   "/>
    <s v="    "/>
    <s v=" -   "/>
    <x v="2"/>
  </r>
  <r>
    <x v="205"/>
    <x v="2"/>
    <s v="3/28/2015"/>
    <n v="7620000000"/>
    <x v="1023"/>
    <n v="3301000000"/>
    <s v=" -   "/>
    <s v=" -   "/>
    <s v="    "/>
    <n v="25000000"/>
    <x v="2"/>
  </r>
  <r>
    <x v="215"/>
    <x v="2"/>
    <s v="12/31/2014"/>
    <n v="7637000000"/>
    <x v="321"/>
    <n v="384000000"/>
    <s v=" -   "/>
    <s v=" -   "/>
    <s v="    "/>
    <n v="1176000000"/>
    <x v="4"/>
  </r>
  <r>
    <x v="191"/>
    <x v="2"/>
    <s v="12/31/2014"/>
    <n v="7741856000"/>
    <x v="1024"/>
    <n v="1034507000"/>
    <s v=" -   "/>
    <s v=" -   "/>
    <s v="    "/>
    <n v="625361000"/>
    <x v="9"/>
  </r>
  <r>
    <x v="179"/>
    <x v="2"/>
    <s v="12/31/2014"/>
    <n v="7747229000"/>
    <x v="1025"/>
    <n v="705477000"/>
    <s v=" -   "/>
    <s v=" -   "/>
    <s v="    "/>
    <n v="34257000"/>
    <x v="7"/>
  </r>
  <r>
    <x v="175"/>
    <x v="2"/>
    <s v="12/31/2014"/>
    <n v="7803446000"/>
    <x v="1026"/>
    <n v="1381396000"/>
    <s v=" -   "/>
    <s v=" -   "/>
    <s v="    "/>
    <s v=" -   "/>
    <x v="2"/>
  </r>
  <r>
    <x v="279"/>
    <x v="2"/>
    <s v="12/31/2014"/>
    <n v="7852000000"/>
    <x v="1027"/>
    <n v="2173000000"/>
    <s v=" -   "/>
    <s v=" -   "/>
    <s v="    "/>
    <n v="923000000"/>
    <x v="9"/>
  </r>
  <r>
    <x v="213"/>
    <x v="2"/>
    <s v="12/31/2015"/>
    <n v="8023200000"/>
    <x v="1028"/>
    <n v="763400000"/>
    <s v=" -   "/>
    <s v=" -   "/>
    <s v="    "/>
    <s v=" -   "/>
    <x v="2"/>
  </r>
  <r>
    <x v="217"/>
    <x v="2"/>
    <s v="12/31/2014"/>
    <n v="8073855000"/>
    <x v="1029"/>
    <n v="1048952000"/>
    <s v=" -   "/>
    <s v=" -   "/>
    <s v="    "/>
    <n v="772445000"/>
    <x v="2"/>
  </r>
  <r>
    <x v="223"/>
    <x v="2"/>
    <s v="08-02-2015"/>
    <n v="8082000000"/>
    <x v="1030"/>
    <n v="1509000000"/>
    <n v="117000000"/>
    <n v="117000000"/>
    <n v="117000000"/>
    <s v=" -   "/>
    <x v="0"/>
  </r>
  <r>
    <x v="185"/>
    <x v="2"/>
    <s v="02-01-2015"/>
    <n v="8241200000"/>
    <x v="1031"/>
    <n v="3713600000"/>
    <s v=" -   "/>
    <s v=" -   "/>
    <s v="    "/>
    <s v=" -   "/>
    <x v="2"/>
  </r>
  <r>
    <x v="162"/>
    <x v="2"/>
    <s v="12/31/2014"/>
    <n v="8441971000"/>
    <x v="1032"/>
    <n v="4302998000"/>
    <s v=" -   "/>
    <s v=" -   "/>
    <s v="    "/>
    <n v="207820000"/>
    <x v="2"/>
  </r>
  <r>
    <x v="232"/>
    <x v="2"/>
    <s v="12/31/2014"/>
    <n v="8570000000"/>
    <x v="1033"/>
    <n v="547000000"/>
    <s v=" -   "/>
    <s v=" -   "/>
    <s v="    "/>
    <n v="280900000"/>
    <x v="8"/>
  </r>
  <r>
    <x v="229"/>
    <x v="2"/>
    <s v="12/31/2015"/>
    <n v="8592000000"/>
    <x v="1034"/>
    <n v="3660000000"/>
    <n v="923000000"/>
    <n v="923000000"/>
    <n v="923000000"/>
    <n v="41000000"/>
    <x v="3"/>
  </r>
  <r>
    <x v="212"/>
    <x v="2"/>
    <s v="1/31/2015"/>
    <n v="8602200000"/>
    <x v="1035"/>
    <n v="1993800000"/>
    <s v=" -   "/>
    <s v=" -   "/>
    <s v="    "/>
    <s v=" -   "/>
    <x v="2"/>
  </r>
  <r>
    <x v="303"/>
    <x v="2"/>
    <s v="12/31/2015"/>
    <n v="8698000000"/>
    <x v="1036"/>
    <n v="2000000000"/>
    <s v=" -   "/>
    <s v=" -   "/>
    <s v="    "/>
    <n v="4603000000"/>
    <x v="4"/>
  </r>
  <r>
    <x v="266"/>
    <x v="2"/>
    <s v="12/31/2014"/>
    <n v="8707000000"/>
    <x v="1037"/>
    <n v="5518000000"/>
    <s v=" -   "/>
    <s v=" -   "/>
    <s v="    "/>
    <n v="367000000"/>
    <x v="5"/>
  </r>
  <r>
    <x v="249"/>
    <x v="2"/>
    <s v="12/31/2015"/>
    <n v="8895300000"/>
    <x v="1038"/>
    <n v="439100000"/>
    <s v=" -   "/>
    <s v=" -   "/>
    <s v="    "/>
    <s v=" -   "/>
    <x v="8"/>
  </r>
  <r>
    <x v="198"/>
    <x v="2"/>
    <s v="12/31/2014"/>
    <n v="9049918000"/>
    <x v="1039"/>
    <s v=" -   "/>
    <s v=" -   "/>
    <s v=" -   "/>
    <s v="    "/>
    <n v="265101000"/>
    <x v="1"/>
  </r>
  <r>
    <x v="221"/>
    <x v="2"/>
    <s v="12/31/2015"/>
    <n v="9111000000"/>
    <x v="1040"/>
    <n v="1508000000"/>
    <n v="769000000"/>
    <n v="769000000"/>
    <n v="769000000"/>
    <n v="54000000"/>
    <x v="3"/>
  </r>
  <r>
    <x v="231"/>
    <x v="2"/>
    <s v="12/31/2015"/>
    <n v="9115000000"/>
    <x v="1041"/>
    <n v="1067000000"/>
    <s v=" -   "/>
    <s v=" -   "/>
    <s v="    "/>
    <n v="970600000"/>
    <x v="7"/>
  </r>
  <r>
    <x v="214"/>
    <x v="2"/>
    <s v="12/31/2014"/>
    <n v="9226000000"/>
    <x v="1042"/>
    <n v="388000000"/>
    <s v=" -   "/>
    <s v=" -   "/>
    <s v="    "/>
    <n v="1013000000"/>
    <x v="9"/>
  </r>
  <r>
    <x v="197"/>
    <x v="2"/>
    <s v="12/31/2015"/>
    <n v="9256000000"/>
    <x v="1043"/>
    <n v="2305400000"/>
    <n v="3697300000"/>
    <n v="3697300000"/>
    <n v="3697300000"/>
    <n v="279000000"/>
    <x v="6"/>
  </r>
  <r>
    <x v="233"/>
    <x v="2"/>
    <s v="10/31/2015"/>
    <n v="9263863000"/>
    <x v="1044"/>
    <n v="743611000"/>
    <s v=" -   "/>
    <s v=" -   "/>
    <s v="    "/>
    <s v=" -   "/>
    <x v="0"/>
  </r>
  <r>
    <x v="181"/>
    <x v="2"/>
    <s v="11/30/2015"/>
    <n v="9474008000"/>
    <x v="1045"/>
    <n v="630421000"/>
    <s v=" -   "/>
    <s v=" -   "/>
    <s v="    "/>
    <s v=" -   "/>
    <x v="2"/>
  </r>
  <r>
    <x v="225"/>
    <x v="2"/>
    <s v="12/31/2014"/>
    <n v="9527000000"/>
    <x v="1046"/>
    <n v="755000000"/>
    <n v="227000000"/>
    <n v="227000000"/>
    <n v="227000000"/>
    <s v=" -   "/>
    <x v="8"/>
  </r>
  <r>
    <x v="236"/>
    <x v="2"/>
    <s v="12/31/2014"/>
    <n v="9611000000"/>
    <x v="1047"/>
    <n v="3340000000"/>
    <s v=" -   "/>
    <s v=" -   "/>
    <s v="    "/>
    <n v="1443000000"/>
    <x v="5"/>
  </r>
  <r>
    <x v="216"/>
    <x v="2"/>
    <s v="10/25/2015"/>
    <n v="9659000000"/>
    <x v="1048"/>
    <n v="808000000"/>
    <n v="1451000000"/>
    <n v="1451000000"/>
    <n v="1451000000"/>
    <s v=" -   "/>
    <x v="3"/>
  </r>
  <r>
    <x v="230"/>
    <x v="2"/>
    <s v="12/31/2015"/>
    <n v="9667000000"/>
    <x v="21"/>
    <n v="4162000000"/>
    <s v=" -   "/>
    <s v=" -   "/>
    <s v="    "/>
    <n v="366000000"/>
    <x v="3"/>
  </r>
  <r>
    <x v="227"/>
    <x v="2"/>
    <s v="12/31/2015"/>
    <n v="9754000000"/>
    <x v="1049"/>
    <n v="89000000"/>
    <s v=" -   "/>
    <s v=" -   "/>
    <s v="    "/>
    <n v="2125000000"/>
    <x v="2"/>
  </r>
  <r>
    <x v="189"/>
    <x v="2"/>
    <s v="01-03-2015"/>
    <n v="9843861000"/>
    <x v="1050"/>
    <n v="3601903000"/>
    <s v=" -   "/>
    <s v=" -   "/>
    <s v="    "/>
    <s v=" -   "/>
    <x v="2"/>
  </r>
  <r>
    <x v="251"/>
    <x v="2"/>
    <s v="9/30/2015"/>
    <n v="9894900000"/>
    <x v="1051"/>
    <n v="895300000"/>
    <n v="137100000"/>
    <n v="137100000"/>
    <n v="137100000"/>
    <s v=" -   "/>
    <x v="8"/>
  </r>
  <r>
    <x v="237"/>
    <x v="2"/>
    <s v="12/31/2015"/>
    <n v="9946000000"/>
    <x v="1052"/>
    <n v="3906000000"/>
    <n v="625000000"/>
    <n v="625000000"/>
    <n v="625000000"/>
    <n v="210000000"/>
    <x v="6"/>
  </r>
  <r>
    <x v="235"/>
    <x v="2"/>
    <s v="12/31/2014"/>
    <n v="9964953000"/>
    <x v="1053"/>
    <n v="2967125000"/>
    <s v=" -   "/>
    <s v=" -   "/>
    <s v="    "/>
    <s v=" -   "/>
    <x v="7"/>
  </r>
  <r>
    <x v="259"/>
    <x v="2"/>
    <s v="12/31/2014"/>
    <n v="9998000000"/>
    <x v="1054"/>
    <n v="5715000000"/>
    <s v=" -   "/>
    <s v=" -   "/>
    <s v="    "/>
    <n v="342000000"/>
    <x v="5"/>
  </r>
  <r>
    <x v="240"/>
    <x v="2"/>
    <s v="8/29/2015"/>
    <n v="10187340000"/>
    <x v="1055"/>
    <n v="3373980000"/>
    <s v=" -   "/>
    <s v=" -   "/>
    <s v="    "/>
    <s v=" -   "/>
    <x v="2"/>
  </r>
  <r>
    <x v="210"/>
    <x v="2"/>
    <s v="12/31/2014"/>
    <n v="10262700000"/>
    <x v="1056"/>
    <n v="2037000000"/>
    <s v=" -   "/>
    <s v=" -   "/>
    <s v="    "/>
    <n v="199700000"/>
    <x v="3"/>
  </r>
  <r>
    <x v="224"/>
    <x v="2"/>
    <s v="9/30/2015"/>
    <n v="10282000000"/>
    <x v="1057"/>
    <n v="2563000000"/>
    <n v="632000000"/>
    <n v="632000000"/>
    <n v="632000000"/>
    <s v=" -   "/>
    <x v="6"/>
  </r>
  <r>
    <x v="238"/>
    <x v="2"/>
    <s v="12/31/2015"/>
    <n v="10325494000"/>
    <x v="1058"/>
    <s v=" -   "/>
    <s v=" -   "/>
    <s v=" -   "/>
    <s v="    "/>
    <n v="1402573000"/>
    <x v="5"/>
  </r>
  <r>
    <x v="234"/>
    <x v="2"/>
    <s v="12/27/2014"/>
    <n v="10371390000"/>
    <x v="1059"/>
    <n v="2196173000"/>
    <s v=" -   "/>
    <s v=" -   "/>
    <s v="    "/>
    <s v=" -   "/>
    <x v="6"/>
  </r>
  <r>
    <x v="267"/>
    <x v="2"/>
    <s v="12/31/2015"/>
    <n v="10511000000"/>
    <x v="1060"/>
    <n v="2911000000"/>
    <s v=" -   "/>
    <s v=" -   "/>
    <s v="    "/>
    <n v="1054000000"/>
    <x v="7"/>
  </r>
  <r>
    <x v="258"/>
    <x v="2"/>
    <s v="12/31/2014"/>
    <n v="10524500000"/>
    <x v="1061"/>
    <n v="820900000"/>
    <s v=" -   "/>
    <s v=" -   "/>
    <s v="    "/>
    <n v="1272000000"/>
    <x v="5"/>
  </r>
  <r>
    <x v="220"/>
    <x v="2"/>
    <s v="12/31/2014"/>
    <n v="10681897000"/>
    <x v="1062"/>
    <n v="2856642000"/>
    <s v=" -   "/>
    <s v=" -   "/>
    <s v="    "/>
    <n v="185993000"/>
    <x v="5"/>
  </r>
  <r>
    <x v="295"/>
    <x v="2"/>
    <s v="12/31/2014"/>
    <n v="10719000000"/>
    <x v="1063"/>
    <n v="3315000000"/>
    <n v="610000000"/>
    <n v="610000000"/>
    <n v="610000000"/>
    <s v=" -   "/>
    <x v="6"/>
  </r>
  <r>
    <x v="282"/>
    <x v="2"/>
    <s v="12/31/2014"/>
    <n v="10737000000"/>
    <x v="399"/>
    <n v="863000000"/>
    <s v=" -   "/>
    <s v=" -   "/>
    <s v="    "/>
    <n v="3224000000"/>
    <x v="4"/>
  </r>
  <r>
    <x v="204"/>
    <x v="2"/>
    <s v="12/31/2015"/>
    <n v="10763800000"/>
    <x v="1064"/>
    <n v="2143600000"/>
    <n v="2012800000"/>
    <n v="2012800000"/>
    <n v="2012800000"/>
    <n v="382600000"/>
    <x v="6"/>
  </r>
  <r>
    <x v="252"/>
    <x v="2"/>
    <s v="6/30/2015"/>
    <n v="10780400000"/>
    <x v="1065"/>
    <n v="7073500000"/>
    <s v=" -   "/>
    <s v=" -   "/>
    <s v="    "/>
    <s v=" -   "/>
    <x v="0"/>
  </r>
  <r>
    <x v="190"/>
    <x v="2"/>
    <s v="9/30/2015"/>
    <n v="10824000000"/>
    <x v="1066"/>
    <n v="1003000000"/>
    <s v=" -   "/>
    <s v=" -   "/>
    <s v="    "/>
    <s v=" -   "/>
    <x v="2"/>
  </r>
  <r>
    <x v="277"/>
    <x v="2"/>
    <s v="12/31/2014"/>
    <n v="10846000000"/>
    <x v="1067"/>
    <n v="3627000000"/>
    <s v=" -   "/>
    <s v=" -   "/>
    <s v="    "/>
    <n v="2861000000"/>
    <x v="4"/>
  </r>
  <r>
    <x v="246"/>
    <x v="2"/>
    <s v="12/31/2014"/>
    <n v="10886000000"/>
    <x v="1068"/>
    <s v=" -   "/>
    <s v=" -   "/>
    <s v=" -   "/>
    <s v="    "/>
    <n v="1227000000"/>
    <x v="9"/>
  </r>
  <r>
    <x v="291"/>
    <x v="2"/>
    <s v="12/31/2014"/>
    <n v="10986000000"/>
    <x v="1069"/>
    <s v=" -   "/>
    <s v=" -   "/>
    <s v=" -   "/>
    <s v="    "/>
    <s v=" -   "/>
    <x v="7"/>
  </r>
  <r>
    <x v="243"/>
    <x v="2"/>
    <s v="12/31/2014"/>
    <n v="11035000000"/>
    <x v="1070"/>
    <n v="414000000"/>
    <s v=" -   "/>
    <s v=" -   "/>
    <s v="    "/>
    <n v="1156000000"/>
    <x v="9"/>
  </r>
  <r>
    <x v="245"/>
    <x v="2"/>
    <s v="1/31/2015"/>
    <n v="11041677000"/>
    <x v="1071"/>
    <n v="1615371000"/>
    <s v=" -   "/>
    <s v=" -   "/>
    <s v="    "/>
    <s v=" -   "/>
    <x v="2"/>
  </r>
  <r>
    <x v="242"/>
    <x v="2"/>
    <s v="12/31/2014"/>
    <n v="11129533000"/>
    <x v="1072"/>
    <n v="3860448000"/>
    <s v=" -   "/>
    <s v=" -   "/>
    <s v="    "/>
    <s v=" -   "/>
    <x v="8"/>
  </r>
  <r>
    <x v="262"/>
    <x v="2"/>
    <s v="01-02-2016"/>
    <n v="11171800000"/>
    <x v="1073"/>
    <n v="2681100000"/>
    <s v=" -   "/>
    <s v=" -   "/>
    <s v="    "/>
    <s v=" -   "/>
    <x v="2"/>
  </r>
  <r>
    <x v="257"/>
    <x v="2"/>
    <s v="1/31/2015"/>
    <n v="11454000000"/>
    <x v="233"/>
    <n v="2855000000"/>
    <s v=" -   "/>
    <s v=" -   "/>
    <s v="    "/>
    <s v=" -   "/>
    <x v="2"/>
  </r>
  <r>
    <x v="250"/>
    <x v="2"/>
    <s v="12/31/2014"/>
    <n v="11686135000"/>
    <x v="1074"/>
    <n v="767608000"/>
    <s v=" -   "/>
    <s v=" -   "/>
    <s v="    "/>
    <n v="1019045000"/>
    <x v="9"/>
  </r>
  <r>
    <x v="278"/>
    <x v="2"/>
    <s v="12/25/2015"/>
    <n v="11811000000"/>
    <x v="1075"/>
    <n v="3726000000"/>
    <s v=" -   "/>
    <s v=" -   "/>
    <s v="    "/>
    <n v="1208000000"/>
    <x v="7"/>
  </r>
  <r>
    <x v="263"/>
    <x v="2"/>
    <s v="2/28/2015"/>
    <n v="11881176000"/>
    <x v="1076"/>
    <n v="3065486000"/>
    <s v=" -   "/>
    <s v=" -   "/>
    <s v="    "/>
    <s v=" -   "/>
    <x v="2"/>
  </r>
  <r>
    <x v="292"/>
    <x v="2"/>
    <s v="5/31/2015"/>
    <n v="11937000000"/>
    <x v="1077"/>
    <n v="1545300000"/>
    <s v=" -   "/>
    <s v=" -   "/>
    <s v="    "/>
    <s v=" -   "/>
    <x v="0"/>
  </r>
  <r>
    <x v="241"/>
    <x v="2"/>
    <s v="12/31/2015"/>
    <n v="11964400000"/>
    <x v="1078"/>
    <n v="163500000"/>
    <s v=" -   "/>
    <s v=" -   "/>
    <s v="    "/>
    <n v="3672400000"/>
    <x v="5"/>
  </r>
  <r>
    <x v="273"/>
    <x v="2"/>
    <s v="10-02-2015"/>
    <n v="12114832000"/>
    <x v="1079"/>
    <n v="1522811000"/>
    <s v=" -   "/>
    <s v=" -   "/>
    <s v="    "/>
    <s v=" -   "/>
    <x v="7"/>
  </r>
  <r>
    <x v="253"/>
    <x v="2"/>
    <s v="12/31/2014"/>
    <n v="12195091000"/>
    <x v="1080"/>
    <n v="674887000"/>
    <s v=" -   "/>
    <s v=" -   "/>
    <s v="    "/>
    <n v="294684000"/>
    <x v="4"/>
  </r>
  <r>
    <x v="269"/>
    <x v="2"/>
    <s v="9/25/2015"/>
    <n v="12233000000"/>
    <x v="1081"/>
    <n v="1504000000"/>
    <n v="627000000"/>
    <n v="627000000"/>
    <n v="627000000"/>
    <s v=" -   "/>
    <x v="3"/>
  </r>
  <r>
    <x v="265"/>
    <x v="2"/>
    <s v="12/31/2014"/>
    <n v="12273000000"/>
    <x v="1082"/>
    <n v="1437000000"/>
    <n v="96000000"/>
    <n v="96000000"/>
    <n v="96000000"/>
    <n v="1170000000"/>
    <x v="8"/>
  </r>
  <r>
    <x v="261"/>
    <x v="2"/>
    <s v="01-03-2015"/>
    <n v="12282161000"/>
    <x v="1083"/>
    <n v="4159885000"/>
    <s v=" -   "/>
    <s v=" -   "/>
    <s v="    "/>
    <s v=" -   "/>
    <x v="2"/>
  </r>
  <r>
    <x v="254"/>
    <x v="2"/>
    <s v="12/31/2014"/>
    <n v="12296000000"/>
    <x v="1084"/>
    <n v="3808000000"/>
    <s v=" -   "/>
    <s v=" -   "/>
    <s v="    "/>
    <n v="3603000000"/>
    <x v="5"/>
  </r>
  <r>
    <x v="287"/>
    <x v="2"/>
    <s v="12/31/2014"/>
    <n v="12436000000"/>
    <x v="1085"/>
    <n v="542000000"/>
    <s v=" -   "/>
    <s v=" -   "/>
    <s v="    "/>
    <n v="1292000000"/>
    <x v="9"/>
  </r>
  <r>
    <x v="255"/>
    <x v="2"/>
    <s v="12/31/2014"/>
    <n v="12494921000"/>
    <x v="1086"/>
    <n v="863455000"/>
    <s v=" -   "/>
    <s v=" -   "/>
    <s v="    "/>
    <n v="1318638000"/>
    <x v="9"/>
  </r>
  <r>
    <x v="284"/>
    <x v="2"/>
    <s v="12/31/2015"/>
    <n v="12554000000"/>
    <x v="1087"/>
    <n v="1937000000"/>
    <s v=" -   "/>
    <s v=" -   "/>
    <s v="    "/>
    <n v="1130000000"/>
    <x v="9"/>
  </r>
  <r>
    <x v="316"/>
    <x v="2"/>
    <s v="12/31/2014"/>
    <n v="12691000000"/>
    <x v="1088"/>
    <n v="1095000000"/>
    <s v=" -   "/>
    <s v=" -   "/>
    <s v="    "/>
    <n v="9720000000"/>
    <x v="4"/>
  </r>
  <r>
    <x v="290"/>
    <x v="2"/>
    <s v="6/30/2015"/>
    <n v="12711744000"/>
    <x v="1089"/>
    <n v="1544746000"/>
    <s v=" -   "/>
    <s v=" -   "/>
    <s v="    "/>
    <s v=" -   "/>
    <x v="7"/>
  </r>
  <r>
    <x v="260"/>
    <x v="2"/>
    <s v="12/31/2014"/>
    <n v="12727000000"/>
    <x v="1090"/>
    <n v="2927000000"/>
    <s v=" -   "/>
    <s v=" -   "/>
    <s v="    "/>
    <n v="5492000000"/>
    <x v="5"/>
  </r>
  <r>
    <x v="228"/>
    <x v="2"/>
    <s v="12/31/2014"/>
    <n v="12795106000"/>
    <x v="1091"/>
    <n v="1278506000"/>
    <s v=" -   "/>
    <s v=" -   "/>
    <s v="    "/>
    <n v="590935000"/>
    <x v="6"/>
  </r>
  <r>
    <x v="276"/>
    <x v="2"/>
    <s v="12/31/2014"/>
    <n v="12951000000"/>
    <x v="21"/>
    <n v="7515000000"/>
    <s v=" -   "/>
    <s v=" -   "/>
    <s v="    "/>
    <n v="3135000000"/>
    <x v="5"/>
  </r>
  <r>
    <x v="296"/>
    <x v="2"/>
    <s v="12/31/2015"/>
    <n v="12961000000"/>
    <x v="1092"/>
    <n v="1343000000"/>
    <s v=" -   "/>
    <s v=" -   "/>
    <s v="    "/>
    <n v="1245000000"/>
    <x v="7"/>
  </r>
  <r>
    <x v="286"/>
    <x v="2"/>
    <s v="12/31/2014"/>
    <n v="13045000000"/>
    <x v="1093"/>
    <n v="1843000000"/>
    <n v="1358000000"/>
    <n v="1358000000"/>
    <n v="1358000000"/>
    <s v=" -   "/>
    <x v="3"/>
  </r>
  <r>
    <x v="256"/>
    <x v="2"/>
    <s v="12/31/2015"/>
    <n v="13145000000"/>
    <x v="1094"/>
    <n v="7741000000"/>
    <s v=" -   "/>
    <s v=" -   "/>
    <s v="    "/>
    <n v="3129000000"/>
    <x v="4"/>
  </r>
  <r>
    <x v="294"/>
    <x v="2"/>
    <s v="9/30/2015"/>
    <n v="13268000000"/>
    <x v="1095"/>
    <n v="2860000000"/>
    <s v=" -   "/>
    <s v=" -   "/>
    <s v="    "/>
    <n v="222000000"/>
    <x v="2"/>
  </r>
  <r>
    <x v="293"/>
    <x v="2"/>
    <s v="12/27/2014"/>
    <n v="13279000000"/>
    <x v="1096"/>
    <n v="1505000000"/>
    <s v=" -   "/>
    <s v=" -   "/>
    <s v="    "/>
    <s v=" -   "/>
    <x v="2"/>
  </r>
  <r>
    <x v="298"/>
    <x v="2"/>
    <s v="12/31/2015"/>
    <n v="13405000000"/>
    <x v="1097"/>
    <n v="2417000000"/>
    <s v=" -   "/>
    <s v=" -   "/>
    <s v="    "/>
    <n v="233000000"/>
    <x v="7"/>
  </r>
  <r>
    <x v="275"/>
    <x v="2"/>
    <s v="12/31/2014"/>
    <n v="13413000000"/>
    <x v="1098"/>
    <n v="322000000"/>
    <s v=" -   "/>
    <s v=" -   "/>
    <s v="    "/>
    <n v="1720000000"/>
    <x v="9"/>
  </r>
  <r>
    <x v="268"/>
    <x v="2"/>
    <s v="12/31/2014"/>
    <n v="13470067000"/>
    <x v="1099"/>
    <n v="1259234000"/>
    <s v=" -   "/>
    <s v=" -   "/>
    <s v="    "/>
    <s v=" -   "/>
    <x v="7"/>
  </r>
  <r>
    <x v="280"/>
    <x v="2"/>
    <s v="1/31/2015"/>
    <n v="13506000000"/>
    <x v="1100"/>
    <n v="3777000000"/>
    <s v=" -   "/>
    <s v=" -   "/>
    <s v="    "/>
    <s v=" -   "/>
    <x v="2"/>
  </r>
  <r>
    <x v="302"/>
    <x v="2"/>
    <s v="07-03-2015"/>
    <n v="13739000000"/>
    <x v="1101"/>
    <n v="237000000"/>
    <n v="1353000000"/>
    <n v="1353000000"/>
    <n v="1353000000"/>
    <n v="129000000"/>
    <x v="3"/>
  </r>
  <r>
    <x v="272"/>
    <x v="2"/>
    <s v="12/31/2014"/>
    <n v="13796000000"/>
    <x v="1102"/>
    <n v="659000000"/>
    <s v=" -   "/>
    <s v=" -   "/>
    <s v="    "/>
    <n v="148000000"/>
    <x v="2"/>
  </r>
  <r>
    <x v="281"/>
    <x v="2"/>
    <s v="01-03-2015"/>
    <n v="13878000000"/>
    <x v="1103"/>
    <n v="1361000000"/>
    <s v=" -   "/>
    <s v=" -   "/>
    <s v="    "/>
    <s v=" -   "/>
    <x v="7"/>
  </r>
  <r>
    <x v="271"/>
    <x v="2"/>
    <s v="9/30/2015"/>
    <n v="13880000000"/>
    <x v="265"/>
    <n v="2229000000"/>
    <s v=" -   "/>
    <s v=" -   "/>
    <s v="    "/>
    <n v="494000000"/>
    <x v="3"/>
  </r>
  <r>
    <x v="247"/>
    <x v="2"/>
    <s v="9/30/2016"/>
    <n v="14171800000"/>
    <x v="1104"/>
    <n v="1750100000"/>
    <s v=" -   "/>
    <s v=" -   "/>
    <s v="    "/>
    <n v="211800000"/>
    <x v="8"/>
  </r>
  <r>
    <x v="264"/>
    <x v="2"/>
    <s v="2/28/2015"/>
    <n v="14268716000"/>
    <x v="1105"/>
    <n v="890431000"/>
    <s v=" -   "/>
    <s v=" -   "/>
    <s v="    "/>
    <s v=" -   "/>
    <x v="2"/>
  </r>
  <r>
    <x v="274"/>
    <x v="2"/>
    <s v="12/31/2014"/>
    <n v="14280500000"/>
    <x v="1106"/>
    <n v="4577600000"/>
    <s v=" -   "/>
    <s v=" -   "/>
    <s v="    "/>
    <s v=" -   "/>
    <x v="8"/>
  </r>
  <r>
    <x v="297"/>
    <x v="2"/>
    <s v="12/31/2015"/>
    <n v="14403000000"/>
    <x v="1107"/>
    <n v="1126000000"/>
    <s v=" -   "/>
    <s v=" -   "/>
    <s v="    "/>
    <n v="2309000000"/>
    <x v="4"/>
  </r>
  <r>
    <x v="310"/>
    <x v="2"/>
    <s v="07-03-2015"/>
    <n v="14572000000"/>
    <x v="1108"/>
    <n v="964000000"/>
    <n v="1646000000"/>
    <n v="1646000000"/>
    <n v="1646000000"/>
    <s v=" -   "/>
    <x v="3"/>
  </r>
  <r>
    <x v="299"/>
    <x v="2"/>
    <s v="01-03-2015"/>
    <n v="14580000000"/>
    <x v="1109"/>
    <n v="4039000000"/>
    <s v=" -   "/>
    <s v=" -   "/>
    <s v="    "/>
    <s v=" -   "/>
    <x v="0"/>
  </r>
  <r>
    <x v="301"/>
    <x v="2"/>
    <s v="12/31/2015"/>
    <n v="14766000000"/>
    <x v="1110"/>
    <n v="3624000000"/>
    <n v="476000000"/>
    <n v="476000000"/>
    <n v="476000000"/>
    <n v="471000000"/>
    <x v="8"/>
  </r>
  <r>
    <x v="304"/>
    <x v="2"/>
    <s v="8/31/2015"/>
    <n v="15001000000"/>
    <x v="1111"/>
    <n v="2686000000"/>
    <n v="1580000000"/>
    <n v="1580000000"/>
    <n v="1580000000"/>
    <s v=" -   "/>
    <x v="8"/>
  </r>
  <r>
    <x v="308"/>
    <x v="2"/>
    <s v="12/31/2014"/>
    <n v="15049000000"/>
    <x v="1112"/>
    <n v="5759000000"/>
    <s v=" -   "/>
    <s v=" -   "/>
    <s v="    "/>
    <n v="1232000000"/>
    <x v="9"/>
  </r>
  <r>
    <x v="307"/>
    <x v="2"/>
    <s v="12/31/2015"/>
    <n v="15165000000"/>
    <x v="1113"/>
    <n v="1017000000"/>
    <s v=" -   "/>
    <s v=" -   "/>
    <s v="    "/>
    <n v="93000000"/>
    <x v="2"/>
  </r>
  <r>
    <x v="289"/>
    <x v="2"/>
    <s v="12/31/2014"/>
    <n v="15341647000"/>
    <x v="1114"/>
    <n v="3314030000"/>
    <s v=" -   "/>
    <s v=" -   "/>
    <s v="    "/>
    <n v="148313000"/>
    <x v="2"/>
  </r>
  <r>
    <x v="288"/>
    <x v="2"/>
    <s v="9/27/2015"/>
    <n v="15389000000"/>
    <x v="1115"/>
    <n v="4472000000"/>
    <s v=" -   "/>
    <s v=" -   "/>
    <s v="    "/>
    <s v=" -   "/>
    <x v="0"/>
  </r>
  <r>
    <x v="309"/>
    <x v="2"/>
    <s v="12/31/2016"/>
    <n v="15416900000"/>
    <x v="1116"/>
    <n v="443900000"/>
    <s v=" -   "/>
    <s v=" -   "/>
    <s v="    "/>
    <n v="292900000"/>
    <x v="2"/>
  </r>
  <r>
    <x v="311"/>
    <x v="2"/>
    <s v="11/30/2015"/>
    <n v="15714000000"/>
    <x v="1117"/>
    <n v="2067000000"/>
    <s v=" -   "/>
    <s v=" -   "/>
    <s v="    "/>
    <n v="1626000000"/>
    <x v="2"/>
  </r>
  <r>
    <x v="346"/>
    <x v="2"/>
    <s v="12/31/2015"/>
    <n v="15742000000"/>
    <x v="1118"/>
    <n v="969000000"/>
    <n v="466000000"/>
    <n v="466000000"/>
    <n v="466000000"/>
    <s v=" -   "/>
    <x v="4"/>
  </r>
  <r>
    <x v="325"/>
    <x v="2"/>
    <s v="12/31/2014"/>
    <n v="15879000000"/>
    <x v="1119"/>
    <n v="4822000000"/>
    <n v="4534000000"/>
    <n v="4534000000"/>
    <n v="4534000000"/>
    <s v=" -   "/>
    <x v="6"/>
  </r>
  <r>
    <x v="239"/>
    <x v="2"/>
    <s v="09-03-2015"/>
    <n v="16192000000"/>
    <x v="1120"/>
    <n v="674000000"/>
    <n v="1540000000"/>
    <n v="1540000000"/>
    <n v="1540000000"/>
    <s v=" -   "/>
    <x v="3"/>
  </r>
  <r>
    <x v="352"/>
    <x v="2"/>
    <s v="9/30/2015"/>
    <n v="16249000000"/>
    <x v="1121"/>
    <n v="4065000000"/>
    <s v=" -   "/>
    <s v=" -   "/>
    <s v="    "/>
    <s v=" -   "/>
    <x v="7"/>
  </r>
  <r>
    <x v="319"/>
    <x v="2"/>
    <s v="12/31/2014"/>
    <n v="16281000000"/>
    <x v="1122"/>
    <n v="9488000000"/>
    <s v=" -   "/>
    <s v=" -   "/>
    <s v="    "/>
    <n v="273000000"/>
    <x v="5"/>
  </r>
  <r>
    <x v="306"/>
    <x v="2"/>
    <s v="12/31/2014"/>
    <n v="16378600000"/>
    <x v="1123"/>
    <n v="3667900000"/>
    <s v=" -   "/>
    <s v=" -   "/>
    <s v="    "/>
    <n v="1897600000"/>
    <x v="9"/>
  </r>
  <r>
    <x v="313"/>
    <x v="2"/>
    <s v="1/31/2015"/>
    <n v="16435000000"/>
    <x v="1124"/>
    <s v=" -   "/>
    <s v=" -   "/>
    <s v=" -   "/>
    <s v="    "/>
    <s v=" -   "/>
    <x v="2"/>
  </r>
  <r>
    <x v="339"/>
    <x v="2"/>
    <s v="12/31/2015"/>
    <n v="16443000000"/>
    <x v="1125"/>
    <n v="2728000000"/>
    <s v=" -   "/>
    <s v=" -   "/>
    <s v="    "/>
    <s v=" -   "/>
    <x v="2"/>
  </r>
  <r>
    <x v="226"/>
    <x v="2"/>
    <s v="12/31/2014"/>
    <n v="16560000000"/>
    <x v="1126"/>
    <n v="2012000000"/>
    <s v=" -   "/>
    <s v=" -   "/>
    <s v="    "/>
    <n v="1406000000"/>
    <x v="6"/>
  </r>
  <r>
    <x v="312"/>
    <x v="2"/>
    <s v="12/31/2015"/>
    <n v="16833000000"/>
    <x v="1127"/>
    <s v=" -   "/>
    <s v=" -   "/>
    <s v=" -   "/>
    <s v="    "/>
    <n v="2612000000"/>
    <x v="9"/>
  </r>
  <r>
    <x v="285"/>
    <x v="2"/>
    <s v="12/31/2014"/>
    <n v="16889600000"/>
    <x v="1128"/>
    <n v="4896100000"/>
    <n v="691100000"/>
    <n v="691100000"/>
    <n v="691100000"/>
    <s v=" -   "/>
    <x v="6"/>
  </r>
  <r>
    <x v="300"/>
    <x v="2"/>
    <s v="12/31/2014"/>
    <n v="17021000000"/>
    <x v="1129"/>
    <n v="1324000000"/>
    <s v=" -   "/>
    <s v=" -   "/>
    <s v="    "/>
    <n v="2551000000"/>
    <x v="9"/>
  </r>
  <r>
    <x v="321"/>
    <x v="2"/>
    <s v="12/31/2014"/>
    <n v="17277000000"/>
    <x v="1130"/>
    <n v="6552000000"/>
    <s v=" -   "/>
    <s v=" -   "/>
    <s v="    "/>
    <s v=" -   "/>
    <x v="0"/>
  </r>
  <r>
    <x v="327"/>
    <x v="2"/>
    <s v="5/31/2015"/>
    <n v="17630300000"/>
    <x v="1131"/>
    <n v="3328000000"/>
    <s v=" -   "/>
    <s v=" -   "/>
    <s v="    "/>
    <s v=" -   "/>
    <x v="0"/>
  </r>
  <r>
    <x v="222"/>
    <x v="2"/>
    <s v="12/31/2015"/>
    <n v="17928000000"/>
    <x v="1132"/>
    <n v="4020000000"/>
    <n v="4816000000"/>
    <n v="4816000000"/>
    <n v="4816000000"/>
    <s v=" -   "/>
    <x v="3"/>
  </r>
  <r>
    <x v="332"/>
    <x v="2"/>
    <s v="12/31/2014"/>
    <n v="18031000000"/>
    <x v="1133"/>
    <n v="3347000000"/>
    <s v=" -   "/>
    <s v=" -   "/>
    <s v="    "/>
    <n v="4428000000"/>
    <x v="10"/>
  </r>
  <r>
    <x v="270"/>
    <x v="2"/>
    <s v="12/31/2014"/>
    <n v="18035340000"/>
    <x v="1134"/>
    <n v="5285634000"/>
    <s v=" -   "/>
    <s v=" -   "/>
    <s v="    "/>
    <n v="3997041000"/>
    <x v="4"/>
  </r>
  <r>
    <x v="360"/>
    <x v="2"/>
    <s v="12/31/2015"/>
    <n v="18114048000"/>
    <x v="1135"/>
    <n v="408225000"/>
    <s v=" -   "/>
    <s v=" -   "/>
    <s v="    "/>
    <s v=" -   "/>
    <x v="7"/>
  </r>
  <r>
    <x v="317"/>
    <x v="2"/>
    <s v="12/31/2014"/>
    <n v="18467000000"/>
    <x v="1136"/>
    <n v="981000000"/>
    <s v=" -   "/>
    <s v=" -   "/>
    <s v="    "/>
    <n v="1945000000"/>
    <x v="9"/>
  </r>
  <r>
    <x v="318"/>
    <x v="2"/>
    <s v="12/31/2014"/>
    <n v="18534400000"/>
    <x v="1137"/>
    <n v="561400000"/>
    <n v="215600000"/>
    <n v="215600000"/>
    <n v="215600000"/>
    <n v="588500000"/>
    <x v="7"/>
  </r>
  <r>
    <x v="340"/>
    <x v="2"/>
    <s v="12/31/2015"/>
    <n v="18591000000"/>
    <x v="1138"/>
    <n v="5011000000"/>
    <s v=" -   "/>
    <s v=" -   "/>
    <s v="    "/>
    <s v=" -   "/>
    <x v="0"/>
  </r>
  <r>
    <x v="345"/>
    <x v="2"/>
    <s v="12/31/2014"/>
    <n v="18614000000"/>
    <x v="1139"/>
    <s v=" -   "/>
    <s v=" -   "/>
    <s v=" -   "/>
    <s v="    "/>
    <n v="5757000000"/>
    <x v="5"/>
  </r>
  <r>
    <x v="314"/>
    <x v="2"/>
    <s v="1/30/2015"/>
    <n v="18909588000"/>
    <x v="1140"/>
    <n v="4033414000"/>
    <s v=" -   "/>
    <s v=" -   "/>
    <s v="    "/>
    <s v=" -   "/>
    <x v="2"/>
  </r>
  <r>
    <x v="337"/>
    <x v="2"/>
    <s v="1/31/2015"/>
    <n v="19023000000"/>
    <x v="1141"/>
    <n v="4350000000"/>
    <s v=" -   "/>
    <s v=" -   "/>
    <s v="    "/>
    <n v="886000000"/>
    <x v="2"/>
  </r>
  <r>
    <x v="323"/>
    <x v="2"/>
    <s v="12/31/2015"/>
    <n v="19110000000"/>
    <x v="1142"/>
    <n v="2169000000"/>
    <n v="735000000"/>
    <n v="735000000"/>
    <n v="735000000"/>
    <s v=" -   "/>
    <x v="7"/>
  </r>
  <r>
    <x v="331"/>
    <x v="2"/>
    <s v="12/31/2014"/>
    <n v="19154000000"/>
    <x v="1143"/>
    <n v="5389000000"/>
    <n v="1157000000"/>
    <n v="1157000000"/>
    <n v="1157000000"/>
    <s v=" -   "/>
    <x v="7"/>
  </r>
  <r>
    <x v="305"/>
    <x v="2"/>
    <s v="9/27/2015"/>
    <n v="19162700000"/>
    <x v="1144"/>
    <n v="7130200000"/>
    <s v=" -   "/>
    <s v=" -   "/>
    <s v="    "/>
    <n v="893900000"/>
    <x v="2"/>
  </r>
  <r>
    <x v="329"/>
    <x v="2"/>
    <s v="12/31/2014"/>
    <n v="19171000000"/>
    <x v="1145"/>
    <n v="2245000000"/>
    <s v=" -   "/>
    <s v=" -   "/>
    <s v="    "/>
    <n v="-82000000"/>
    <x v="5"/>
  </r>
  <r>
    <x v="341"/>
    <x v="2"/>
    <s v="12/31/2014"/>
    <n v="19312000000"/>
    <x v="1146"/>
    <n v="2053000000"/>
    <s v=" -   "/>
    <s v=" -   "/>
    <s v="    "/>
    <n v="4261000000"/>
    <x v="4"/>
  </r>
  <r>
    <x v="320"/>
    <x v="2"/>
    <s v="12/31/2014"/>
    <n v="19391400000"/>
    <x v="1147"/>
    <n v="18900000"/>
    <s v=" -   "/>
    <s v=" -   "/>
    <s v="    "/>
    <n v="50900000"/>
    <x v="5"/>
  </r>
  <r>
    <x v="342"/>
    <x v="2"/>
    <s v="12/31/2014"/>
    <n v="19540000000"/>
    <x v="1148"/>
    <n v="4020000000"/>
    <n v="577000000"/>
    <n v="577000000"/>
    <n v="577000000"/>
    <n v="315000000"/>
    <x v="3"/>
  </r>
  <r>
    <x v="347"/>
    <x v="2"/>
    <s v="12/31/2014"/>
    <n v="19615600000"/>
    <x v="1149"/>
    <n v="6280300000"/>
    <n v="4733600000"/>
    <n v="4733600000"/>
    <n v="4733600000"/>
    <s v=" -   "/>
    <x v="6"/>
  </r>
  <r>
    <x v="326"/>
    <x v="2"/>
    <s v="12/31/2015"/>
    <n v="19820000000"/>
    <x v="1150"/>
    <n v="8625000000"/>
    <s v=" -   "/>
    <s v=" -   "/>
    <s v="    "/>
    <n v="1015000000"/>
    <x v="7"/>
  </r>
  <r>
    <x v="333"/>
    <x v="2"/>
    <s v="12/31/2014"/>
    <n v="19960000000"/>
    <x v="1151"/>
    <n v="8474000000"/>
    <n v="3297000000"/>
    <n v="3297000000"/>
    <n v="3297000000"/>
    <s v=" -   "/>
    <x v="6"/>
  </r>
  <r>
    <x v="336"/>
    <x v="2"/>
    <s v="12/31/2014"/>
    <n v="20247000000"/>
    <x v="1152"/>
    <n v="6530000000"/>
    <n v="1345000000"/>
    <n v="1345000000"/>
    <n v="1345000000"/>
    <n v="555000000"/>
    <x v="6"/>
  </r>
  <r>
    <x v="324"/>
    <x v="2"/>
    <s v="12/31/2015"/>
    <n v="20862000000"/>
    <x v="1153"/>
    <n v="2245600000"/>
    <s v=" -   "/>
    <s v=" -   "/>
    <s v="    "/>
    <n v="127400000"/>
    <x v="2"/>
  </r>
  <r>
    <x v="335"/>
    <x v="2"/>
    <s v="12/31/2015"/>
    <n v="20891000000"/>
    <x v="1154"/>
    <n v="2130000000"/>
    <s v=" -   "/>
    <s v=" -   "/>
    <s v="    "/>
    <n v="74000000"/>
    <x v="2"/>
  </r>
  <r>
    <x v="338"/>
    <x v="2"/>
    <s v="12/31/2014"/>
    <n v="21105141000"/>
    <x v="1155"/>
    <n v="520805000"/>
    <s v=" -   "/>
    <s v=" -   "/>
    <s v="    "/>
    <s v=" -   "/>
    <x v="8"/>
  </r>
  <r>
    <x v="330"/>
    <x v="2"/>
    <s v="12/31/2014"/>
    <n v="21438000000"/>
    <x v="1156"/>
    <n v="592000000"/>
    <n v="126000000"/>
    <n v="126000000"/>
    <n v="126000000"/>
    <s v=" -   "/>
    <x v="8"/>
  </r>
  <r>
    <x v="322"/>
    <x v="2"/>
    <s v="12/31/2014"/>
    <n v="21440000000"/>
    <x v="1157"/>
    <n v="2092000000"/>
    <s v=" -   "/>
    <s v=" -   "/>
    <s v="    "/>
    <s v=" -   "/>
    <x v="4"/>
  </r>
  <r>
    <x v="334"/>
    <x v="2"/>
    <s v="12/31/2015"/>
    <n v="21662000000"/>
    <x v="1158"/>
    <n v="4895000000"/>
    <n v="4070000000"/>
    <n v="4070000000"/>
    <n v="4070000000"/>
    <s v=" -   "/>
    <x v="6"/>
  </r>
  <r>
    <x v="344"/>
    <x v="2"/>
    <s v="12/31/2015"/>
    <n v="21813000000"/>
    <x v="1159"/>
    <n v="7315000000"/>
    <s v=" -   "/>
    <s v=" -   "/>
    <s v="    "/>
    <n v="2012000000"/>
    <x v="7"/>
  </r>
  <r>
    <x v="350"/>
    <x v="2"/>
    <s v="1/31/2015"/>
    <n v="22492000000"/>
    <x v="1160"/>
    <n v="4816000000"/>
    <s v=" -   "/>
    <s v=" -   "/>
    <s v="    "/>
    <n v="62000000"/>
    <x v="2"/>
  </r>
  <r>
    <x v="315"/>
    <x v="2"/>
    <s v="12/31/2014"/>
    <n v="22552000000"/>
    <x v="1161"/>
    <n v="3810000000"/>
    <n v="647000000"/>
    <n v="647000000"/>
    <n v="647000000"/>
    <s v=" -   "/>
    <x v="7"/>
  </r>
  <r>
    <x v="357"/>
    <x v="2"/>
    <s v="12/31/2014"/>
    <n v="22728000000"/>
    <x v="1162"/>
    <s v=" -   "/>
    <s v=" -   "/>
    <s v=" -   "/>
    <s v="    "/>
    <n v="3547000000"/>
    <x v="5"/>
  </r>
  <r>
    <x v="283"/>
    <x v="2"/>
    <s v="12/31/2014"/>
    <n v="23125000000"/>
    <x v="1163"/>
    <n v="554000000"/>
    <s v=" -   "/>
    <s v=" -   "/>
    <s v="    "/>
    <n v="2915000000"/>
    <x v="4"/>
  </r>
  <r>
    <x v="343"/>
    <x v="2"/>
    <s v="12/31/2014"/>
    <n v="23617000000"/>
    <x v="1164"/>
    <n v="3494000000"/>
    <s v=" -   "/>
    <s v=" -   "/>
    <s v="    "/>
    <n v="1406000000"/>
    <x v="8"/>
  </r>
  <r>
    <x v="365"/>
    <x v="2"/>
    <s v="12/31/2015"/>
    <n v="23633000000"/>
    <x v="1165"/>
    <n v="200000000"/>
    <s v=" -   "/>
    <s v=" -   "/>
    <s v="    "/>
    <s v=" -   "/>
    <x v="4"/>
  </r>
  <r>
    <x v="349"/>
    <x v="2"/>
    <s v="12/31/2014"/>
    <n v="23869000000"/>
    <x v="1166"/>
    <n v="11648000000"/>
    <s v=" -   "/>
    <s v=" -   "/>
    <s v="    "/>
    <n v="4073000000"/>
    <x v="5"/>
  </r>
  <r>
    <x v="348"/>
    <x v="2"/>
    <s v="12/31/2014"/>
    <n v="23906000000"/>
    <x v="1167"/>
    <n v="995000000"/>
    <n v="218000000"/>
    <n v="218000000"/>
    <n v="218000000"/>
    <n v="1371000000"/>
    <x v="7"/>
  </r>
  <r>
    <x v="328"/>
    <x v="2"/>
    <s v="12/31/2014"/>
    <n v="23925000000"/>
    <x v="1168"/>
    <n v="1213000000"/>
    <s v=" -   "/>
    <s v=" -   "/>
    <s v="    "/>
    <n v="3066000000"/>
    <x v="9"/>
  </r>
  <r>
    <x v="351"/>
    <x v="2"/>
    <s v="12/31/2014"/>
    <n v="24522000000"/>
    <x v="1169"/>
    <n v="2541000000"/>
    <s v=" -   "/>
    <s v=" -   "/>
    <s v="    "/>
    <s v=" -   "/>
    <x v="0"/>
  </r>
  <r>
    <x v="244"/>
    <x v="2"/>
    <s v="12/31/2014"/>
    <n v="24890000000"/>
    <x v="1170"/>
    <n v="2983000000"/>
    <n v="2854000000"/>
    <n v="2854000000"/>
    <n v="2854000000"/>
    <s v=" -   "/>
    <x v="6"/>
  </r>
  <r>
    <x v="363"/>
    <x v="2"/>
    <s v="12/31/2015"/>
    <n v="25130000000"/>
    <x v="1171"/>
    <n v="5074000000"/>
    <n v="1898000000"/>
    <n v="1898000000"/>
    <n v="1898000000"/>
    <s v=" -   "/>
    <x v="8"/>
  </r>
  <r>
    <x v="354"/>
    <x v="2"/>
    <s v="9/27/2015"/>
    <n v="25281000000"/>
    <x v="1172"/>
    <n v="3637000000"/>
    <n v="5490000000"/>
    <n v="5490000000"/>
    <n v="5490000000"/>
    <s v=" -   "/>
    <x v="3"/>
  </r>
  <r>
    <x v="359"/>
    <x v="2"/>
    <s v="12/31/2015"/>
    <n v="26815000000"/>
    <x v="1173"/>
    <n v="4094000000"/>
    <s v=" -   "/>
    <s v=" -   "/>
    <s v="    "/>
    <n v="3885000000"/>
    <x v="5"/>
  </r>
  <r>
    <x v="361"/>
    <x v="2"/>
    <s v="12/31/2014"/>
    <n v="27441300000"/>
    <x v="1174"/>
    <n v="2506500000"/>
    <s v=" -   "/>
    <s v=" -   "/>
    <s v="    "/>
    <s v=" -   "/>
    <x v="2"/>
  </r>
  <r>
    <x v="362"/>
    <x v="2"/>
    <s v="1/31/2015"/>
    <n v="28105000000"/>
    <x v="1175"/>
    <n v="8355000000"/>
    <s v=" -   "/>
    <s v=" -   "/>
    <s v="    "/>
    <s v=" -   "/>
    <x v="2"/>
  </r>
  <r>
    <x v="376"/>
    <x v="2"/>
    <s v="10/31/2015"/>
    <n v="28862800000"/>
    <x v="1176"/>
    <n v="3834400000"/>
    <n v="1425100000"/>
    <n v="1425100000"/>
    <n v="1425100000"/>
    <s v=" -   "/>
    <x v="7"/>
  </r>
  <r>
    <x v="358"/>
    <x v="2"/>
    <s v="1/31/2015"/>
    <n v="29078407000"/>
    <x v="1177"/>
    <n v="4695384000"/>
    <s v=" -   "/>
    <s v=" -   "/>
    <s v="    "/>
    <s v=" -   "/>
    <x v="2"/>
  </r>
  <r>
    <x v="355"/>
    <x v="2"/>
    <s v="12/31/2015"/>
    <n v="29447000000"/>
    <x v="1178"/>
    <n v="1200000000"/>
    <s v=" -   "/>
    <s v=" -   "/>
    <s v="    "/>
    <n v="2450000000"/>
    <x v="9"/>
  </r>
  <r>
    <x v="367"/>
    <x v="2"/>
    <s v="12/31/2015"/>
    <n v="30274000000"/>
    <x v="1179"/>
    <n v="6182000000"/>
    <n v="1763000000"/>
    <n v="1763000000"/>
    <n v="1763000000"/>
    <s v=" -   "/>
    <x v="7"/>
  </r>
  <r>
    <x v="356"/>
    <x v="2"/>
    <s v="5/31/2015"/>
    <n v="30601000000"/>
    <x v="1180"/>
    <n v="9892000000"/>
    <s v=" -   "/>
    <s v=" -   "/>
    <s v="    "/>
    <s v=" -   "/>
    <x v="2"/>
  </r>
  <r>
    <x v="368"/>
    <x v="2"/>
    <s v="12/31/2015"/>
    <n v="31469000000"/>
    <x v="1181"/>
    <n v="1952000000"/>
    <s v=" -   "/>
    <s v=" -   "/>
    <s v="    "/>
    <s v=" -   "/>
    <x v="7"/>
  </r>
  <r>
    <x v="373"/>
    <x v="2"/>
    <s v="12/31/2014"/>
    <n v="34244000000"/>
    <x v="1182"/>
    <n v="8457000000"/>
    <s v=" -   "/>
    <s v=" -   "/>
    <s v="    "/>
    <n v="206000000"/>
    <x v="0"/>
  </r>
  <r>
    <x v="364"/>
    <x v="2"/>
    <s v="12/31/2014"/>
    <n v="34914000000"/>
    <x v="1183"/>
    <s v=" -   "/>
    <s v=" -   "/>
    <s v=" -   "/>
    <s v="    "/>
    <n v="10276000000"/>
    <x v="6"/>
  </r>
  <r>
    <x v="370"/>
    <x v="2"/>
    <s v="12/31/2014"/>
    <n v="35239000000"/>
    <x v="1184"/>
    <n v="919000000"/>
    <s v=" -   "/>
    <s v=" -   "/>
    <s v="    "/>
    <n v="8476000000"/>
    <x v="5"/>
  </r>
  <r>
    <x v="371"/>
    <x v="2"/>
    <s v="12/31/2014"/>
    <n v="35895000000"/>
    <x v="1185"/>
    <n v="23153000000"/>
    <s v=" -   "/>
    <s v=" -   "/>
    <s v="    "/>
    <n v="2044000000"/>
    <x v="5"/>
  </r>
  <r>
    <x v="369"/>
    <x v="2"/>
    <s v="12/31/2014"/>
    <n v="36918000000"/>
    <x v="1186"/>
    <n v="23271000000"/>
    <s v=" -   "/>
    <s v=" -   "/>
    <s v="    "/>
    <n v="1820000000"/>
    <x v="6"/>
  </r>
  <r>
    <x v="377"/>
    <x v="2"/>
    <s v="12/31/2015"/>
    <n v="38581000000"/>
    <x v="1187"/>
    <n v="5006000000"/>
    <s v=" -   "/>
    <s v=" -   "/>
    <s v="    "/>
    <s v=" -   "/>
    <x v="7"/>
  </r>
  <r>
    <x v="374"/>
    <x v="2"/>
    <s v="12/31/2014"/>
    <n v="38901000000"/>
    <x v="1188"/>
    <n v="17795000000"/>
    <s v=" -   "/>
    <s v=" -   "/>
    <s v="    "/>
    <n v="1679000000"/>
    <x v="7"/>
  </r>
  <r>
    <x v="384"/>
    <x v="2"/>
    <s v="1/31/2015"/>
    <n v="40339000000"/>
    <x v="1189"/>
    <n v="7592000000"/>
    <s v=" -   "/>
    <s v=" -   "/>
    <s v="    "/>
    <s v=" -   "/>
    <x v="2"/>
  </r>
  <r>
    <x v="383"/>
    <x v="2"/>
    <s v="12/31/2015"/>
    <n v="40536000000"/>
    <x v="1190"/>
    <n v="-220000000"/>
    <s v=" -   "/>
    <s v=" -   "/>
    <s v="    "/>
    <s v=" -   "/>
    <x v="7"/>
  </r>
  <r>
    <x v="366"/>
    <x v="2"/>
    <s v="12/31/2014"/>
    <n v="40633000000"/>
    <x v="1191"/>
    <n v="2762000000"/>
    <s v=" -   "/>
    <s v=" -   "/>
    <s v="    "/>
    <n v="562000000"/>
    <x v="4"/>
  </r>
  <r>
    <x v="375"/>
    <x v="2"/>
    <s v="12/31/2015"/>
    <n v="40704000000"/>
    <x v="1192"/>
    <n v="13936000000"/>
    <s v=" -   "/>
    <s v=" -   "/>
    <s v="    "/>
    <n v="1835000000"/>
    <x v="7"/>
  </r>
  <r>
    <x v="372"/>
    <x v="2"/>
    <s v="10-03-2015"/>
    <n v="41373000000"/>
    <x v="1193"/>
    <n v="1748000000"/>
    <s v=" -   "/>
    <s v=" -   "/>
    <s v="    "/>
    <s v=" -   "/>
    <x v="0"/>
  </r>
  <r>
    <x v="385"/>
    <x v="2"/>
    <s v="12/31/2014"/>
    <n v="42237000000"/>
    <x v="1194"/>
    <n v="11606000000"/>
    <n v="7180000000"/>
    <n v="7180000000"/>
    <n v="7180000000"/>
    <s v=" -   "/>
    <x v="6"/>
  </r>
  <r>
    <x v="353"/>
    <x v="2"/>
    <s v="12/31/2014"/>
    <n v="42650000000"/>
    <x v="1195"/>
    <n v="20686000000"/>
    <s v=" -   "/>
    <s v=" -   "/>
    <s v="    "/>
    <n v="1295000000"/>
    <x v="7"/>
  </r>
  <r>
    <x v="382"/>
    <x v="2"/>
    <s v="12/31/2014"/>
    <n v="45608000000"/>
    <x v="1196"/>
    <n v="806000000"/>
    <n v="127000000"/>
    <n v="127000000"/>
    <n v="127000000"/>
    <s v=" -   "/>
    <x v="8"/>
  </r>
  <r>
    <x v="386"/>
    <x v="2"/>
    <s v="12/31/2014"/>
    <n v="45998000000"/>
    <x v="1197"/>
    <n v="18401000000"/>
    <s v=" -   "/>
    <s v=" -   "/>
    <s v="    "/>
    <s v=" -   "/>
    <x v="0"/>
  </r>
  <r>
    <x v="393"/>
    <x v="2"/>
    <s v="12/31/2015"/>
    <n v="47011000000"/>
    <x v="1198"/>
    <n v="6974000000"/>
    <n v="2119000000"/>
    <n v="2119000000"/>
    <n v="2119000000"/>
    <s v=" -   "/>
    <x v="7"/>
  </r>
  <r>
    <x v="379"/>
    <x v="2"/>
    <s v="5/31/2015"/>
    <n v="47453000000"/>
    <x v="1199"/>
    <n v="25715000000"/>
    <s v=" -   "/>
    <s v=" -   "/>
    <s v="    "/>
    <n v="2611000000"/>
    <x v="7"/>
  </r>
  <r>
    <x v="380"/>
    <x v="2"/>
    <s v="6/27/2015"/>
    <n v="48680752000"/>
    <x v="1200"/>
    <s v=" -   "/>
    <s v=" -   "/>
    <s v=" -   "/>
    <s v="    "/>
    <s v=" -   "/>
    <x v="0"/>
  </r>
  <r>
    <x v="387"/>
    <x v="2"/>
    <s v="7/25/2015"/>
    <n v="49161000000"/>
    <x v="1201"/>
    <n v="11861000000"/>
    <n v="6207000000"/>
    <n v="6207000000"/>
    <n v="6207000000"/>
    <n v="359000000"/>
    <x v="3"/>
  </r>
  <r>
    <x v="391"/>
    <x v="2"/>
    <s v="12/31/2014"/>
    <n v="49605000000"/>
    <x v="1202"/>
    <n v="14097000000"/>
    <n v="8393000000"/>
    <n v="8393000000"/>
    <n v="8393000000"/>
    <n v="4039000000"/>
    <x v="6"/>
  </r>
  <r>
    <x v="392"/>
    <x v="2"/>
    <s v="10/31/2016"/>
    <n v="50123000000"/>
    <x v="1203"/>
    <n v="8419000000"/>
    <n v="2298000000"/>
    <n v="2298000000"/>
    <n v="2298000000"/>
    <n v="755000000"/>
    <x v="3"/>
  </r>
  <r>
    <x v="416"/>
    <x v="2"/>
    <s v="10/31/2015"/>
    <n v="51463000000"/>
    <x v="1204"/>
    <n v="4663000000"/>
    <n v="1191000000"/>
    <n v="1191000000"/>
    <n v="1191000000"/>
    <n v="102000000"/>
    <x v="3"/>
  </r>
  <r>
    <x v="381"/>
    <x v="2"/>
    <s v="10-03-2015"/>
    <n v="52465000000"/>
    <x v="365"/>
    <n v="8523000000"/>
    <s v=" -   "/>
    <s v=" -   "/>
    <s v="    "/>
    <n v="2354000000"/>
    <x v="2"/>
  </r>
  <r>
    <x v="405"/>
    <x v="2"/>
    <s v="12/31/2014"/>
    <n v="54105000000"/>
    <x v="1205"/>
    <n v="18786000000"/>
    <s v=" -   "/>
    <s v=" -   "/>
    <s v="    "/>
    <s v=" -   "/>
    <x v="5"/>
  </r>
  <r>
    <x v="378"/>
    <x v="2"/>
    <s v="12/31/2015"/>
    <n v="54289000000"/>
    <x v="1206"/>
    <s v=" -   "/>
    <s v=" -   "/>
    <s v=" -   "/>
    <s v="    "/>
    <n v="7673000000"/>
    <x v="6"/>
  </r>
  <r>
    <x v="389"/>
    <x v="2"/>
    <s v="12/26/2015"/>
    <n v="55355000000"/>
    <x v="1207"/>
    <n v="7930000000"/>
    <n v="12128000000"/>
    <n v="12128000000"/>
    <n v="12128000000"/>
    <n v="265000000"/>
    <x v="3"/>
  </r>
  <r>
    <x v="394"/>
    <x v="2"/>
    <s v="12/31/2015"/>
    <n v="56098000000"/>
    <x v="1208"/>
    <n v="6097000000"/>
    <n v="2279000000"/>
    <n v="2279000000"/>
    <n v="2279000000"/>
    <s v=" -   "/>
    <x v="7"/>
  </r>
  <r>
    <x v="388"/>
    <x v="2"/>
    <s v="1/30/2015"/>
    <n v="56223000000"/>
    <x v="1209"/>
    <n v="13281000000"/>
    <s v=" -   "/>
    <s v=" -   "/>
    <s v="    "/>
    <n v="1485000000"/>
    <x v="2"/>
  </r>
  <r>
    <x v="390"/>
    <x v="2"/>
    <s v="12/31/2014"/>
    <n v="58232000000"/>
    <x v="1210"/>
    <n v="36583000000"/>
    <s v=" -   "/>
    <s v=" -   "/>
    <s v="    "/>
    <n v="1923000000"/>
    <x v="7"/>
  </r>
  <r>
    <x v="396"/>
    <x v="2"/>
    <s v="12/26/2015"/>
    <n v="63056000000"/>
    <x v="1211"/>
    <n v="24538000000"/>
    <s v=" -   "/>
    <s v=" -   "/>
    <s v="    "/>
    <n v="75000000"/>
    <x v="0"/>
  </r>
  <r>
    <x v="398"/>
    <x v="2"/>
    <s v="12/31/2014"/>
    <n v="64406000000"/>
    <x v="1212"/>
    <n v="18491000000"/>
    <s v=" -   "/>
    <s v=" -   "/>
    <s v="    "/>
    <s v=" -   "/>
    <x v="5"/>
  </r>
  <r>
    <x v="399"/>
    <x v="2"/>
    <s v="1/31/2015"/>
    <n v="72618000000"/>
    <x v="1213"/>
    <n v="14676000000"/>
    <s v=" -   "/>
    <s v=" -   "/>
    <s v="    "/>
    <n v="2129000000"/>
    <x v="2"/>
  </r>
  <r>
    <x v="397"/>
    <x v="2"/>
    <s v="12/31/2014"/>
    <n v="73316000000"/>
    <x v="1214"/>
    <n v="8319000000"/>
    <s v=" -   "/>
    <s v=" -   "/>
    <s v="    "/>
    <n v="17091000000"/>
    <x v="5"/>
  </r>
  <r>
    <x v="395"/>
    <x v="2"/>
    <s v="12/31/2014"/>
    <n v="73874100000"/>
    <x v="1215"/>
    <n v="11748400000"/>
    <s v=" -   "/>
    <s v=" -   "/>
    <s v="    "/>
    <n v="220900000"/>
    <x v="6"/>
  </r>
  <r>
    <x v="403"/>
    <x v="2"/>
    <s v="12/31/2015"/>
    <n v="73908000000"/>
    <x v="1216"/>
    <n v="6656000000"/>
    <s v=" -   "/>
    <s v=" -   "/>
    <s v="    "/>
    <n v="82000000"/>
    <x v="0"/>
  </r>
  <r>
    <x v="408"/>
    <x v="2"/>
    <s v="12/31/2014"/>
    <n v="81201000000"/>
    <x v="1217"/>
    <n v="1907000000"/>
    <s v=" -   "/>
    <s v=" -   "/>
    <s v="    "/>
    <s v=" -   "/>
    <x v="0"/>
  </r>
  <r>
    <x v="401"/>
    <x v="2"/>
    <s v="02-01-2015"/>
    <n v="83176000000"/>
    <x v="1218"/>
    <n v="16280000000"/>
    <s v=" -   "/>
    <s v=" -   "/>
    <s v="    "/>
    <n v="1640000000"/>
    <x v="2"/>
  </r>
  <r>
    <x v="409"/>
    <x v="2"/>
    <s v="12/31/2014"/>
    <n v="88372000000"/>
    <x v="1219"/>
    <n v="47667000000"/>
    <s v=" -   "/>
    <s v=" -   "/>
    <s v="    "/>
    <n v="2765000000"/>
    <x v="5"/>
  </r>
  <r>
    <x v="410"/>
    <x v="2"/>
    <s v="12/31/2014"/>
    <n v="91973000000"/>
    <x v="21"/>
    <n v="61274000000"/>
    <s v=" -   "/>
    <s v=" -   "/>
    <s v="    "/>
    <n v="3139000000"/>
    <x v="5"/>
  </r>
  <r>
    <x v="414"/>
    <x v="2"/>
    <s v="12/31/2014"/>
    <n v="92793000000"/>
    <x v="1220"/>
    <n v="22438000000"/>
    <n v="5437000000"/>
    <n v="5437000000"/>
    <n v="5437000000"/>
    <s v=" -   "/>
    <x v="3"/>
  </r>
  <r>
    <x v="402"/>
    <x v="2"/>
    <s v="6/30/2015"/>
    <n v="93580000000"/>
    <x v="1221"/>
    <n v="20324000000"/>
    <n v="12046000000"/>
    <n v="12046000000"/>
    <n v="12046000000"/>
    <s v=" -   "/>
    <x v="3"/>
  </r>
  <r>
    <x v="412"/>
    <x v="2"/>
    <s v="12/31/2014"/>
    <n v="95181000000"/>
    <x v="1222"/>
    <n v="74181000000"/>
    <s v=" -   "/>
    <s v=" -   "/>
    <s v="    "/>
    <n v="3211000000"/>
    <x v="5"/>
  </r>
  <r>
    <x v="406"/>
    <x v="2"/>
    <s v="12/31/2015"/>
    <n v="96114000000"/>
    <x v="1223"/>
    <n v="3251000000"/>
    <n v="3331000000"/>
    <n v="3331000000"/>
    <n v="3331000000"/>
    <s v=" -   "/>
    <x v="7"/>
  </r>
  <r>
    <x v="404"/>
    <x v="2"/>
    <s v="12/31/2014"/>
    <n v="97817000000"/>
    <x v="1224"/>
    <n v="8450000000"/>
    <s v=" -   "/>
    <s v=" -   "/>
    <s v="    "/>
    <n v="1326000000"/>
    <x v="4"/>
  </r>
  <r>
    <x v="413"/>
    <x v="2"/>
    <s v="6/30/2015"/>
    <n v="102531000000"/>
    <x v="1225"/>
    <n v="3240000000"/>
    <s v=" -   "/>
    <s v=" -   "/>
    <s v="    "/>
    <n v="281000000"/>
    <x v="6"/>
  </r>
  <r>
    <x v="400"/>
    <x v="2"/>
    <s v="12/31/2015"/>
    <n v="107006000000"/>
    <x v="1226"/>
    <n v="33122000000"/>
    <s v=" -   "/>
    <s v=" -   "/>
    <s v="    "/>
    <s v=" -   "/>
    <x v="2"/>
  </r>
  <r>
    <x v="411"/>
    <x v="2"/>
    <s v="1/31/2015"/>
    <n v="108465000000"/>
    <x v="1227"/>
    <n v="17868000000"/>
    <s v=" -   "/>
    <s v=" -   "/>
    <s v="    "/>
    <n v="1948000000"/>
    <x v="0"/>
  </r>
  <r>
    <x v="415"/>
    <x v="2"/>
    <s v="8/30/2015"/>
    <n v="116199000000"/>
    <x v="1228"/>
    <n v="11445000000"/>
    <s v=" -   "/>
    <s v=" -   "/>
    <s v="    "/>
    <s v=" -   "/>
    <x v="0"/>
  </r>
  <r>
    <x v="417"/>
    <x v="2"/>
    <s v="12/31/2014"/>
    <n v="127079000000"/>
    <x v="1229"/>
    <n v="41016000000"/>
    <s v=" -   "/>
    <s v=" -   "/>
    <s v="    "/>
    <n v="16533000000"/>
    <x v="10"/>
  </r>
  <r>
    <x v="422"/>
    <x v="2"/>
    <s v="12/31/2014"/>
    <n v="130844000000"/>
    <x v="1230"/>
    <n v="5111000000"/>
    <s v=" -   "/>
    <s v=" -   "/>
    <s v="    "/>
    <n v="1690000000"/>
    <x v="4"/>
  </r>
  <r>
    <x v="421"/>
    <x v="2"/>
    <s v="12/31/2014"/>
    <n v="132447000000"/>
    <x v="1231"/>
    <n v="41817000000"/>
    <s v=" -   "/>
    <s v=" -   "/>
    <s v="    "/>
    <n v="18273000000"/>
    <x v="10"/>
  </r>
  <r>
    <x v="407"/>
    <x v="2"/>
    <s v="9/30/2015"/>
    <n v="135961803000"/>
    <x v="1232"/>
    <n v="2858458000"/>
    <s v=" -   "/>
    <s v=" -   "/>
    <s v="    "/>
    <n v="248635000"/>
    <x v="6"/>
  </r>
  <r>
    <x v="423"/>
    <x v="2"/>
    <s v="12/31/2015"/>
    <n v="149558000000"/>
    <x v="1233"/>
    <n v="10502000000"/>
    <s v=" -   "/>
    <s v=" -   "/>
    <s v="    "/>
    <s v=" -   "/>
    <x v="2"/>
  </r>
  <r>
    <x v="424"/>
    <x v="2"/>
    <s v="12/31/2015"/>
    <n v="152356000000"/>
    <x v="1234"/>
    <n v="13405000000"/>
    <s v=" -   "/>
    <s v=" -   "/>
    <s v="    "/>
    <s v=" -   "/>
    <x v="2"/>
  </r>
  <r>
    <x v="420"/>
    <x v="2"/>
    <s v="12/31/2015"/>
    <n v="153290000000"/>
    <x v="1235"/>
    <s v=" -   "/>
    <s v=" -   "/>
    <s v=" -   "/>
    <s v="    "/>
    <s v=" -   "/>
    <x v="0"/>
  </r>
  <r>
    <x v="419"/>
    <x v="2"/>
    <s v="12/31/2015"/>
    <n v="157107000000"/>
    <x v="1236"/>
    <s v=" -   "/>
    <s v=" -   "/>
    <s v=" -   "/>
    <s v="    "/>
    <n v="42211000000"/>
    <x v="6"/>
  </r>
  <r>
    <x v="426"/>
    <x v="2"/>
    <s v="12/31/2014"/>
    <n v="161212000000"/>
    <x v="1237"/>
    <n v="16703000000"/>
    <s v=" -   "/>
    <s v=" -   "/>
    <s v="    "/>
    <n v="1019000000"/>
    <x v="4"/>
  </r>
  <r>
    <x v="418"/>
    <x v="2"/>
    <s v="3/31/2015"/>
    <n v="179045000000"/>
    <x v="1238"/>
    <n v="7901000000"/>
    <n v="392000000"/>
    <n v="392000000"/>
    <n v="392000000"/>
    <s v=" -   "/>
    <x v="6"/>
  </r>
  <r>
    <x v="427"/>
    <x v="2"/>
    <s v="12/31/2014"/>
    <n v="200494000000"/>
    <x v="1239"/>
    <n v="17034000000"/>
    <s v=" -   "/>
    <s v=" -   "/>
    <s v="    "/>
    <n v="16793000000"/>
    <x v="4"/>
  </r>
  <r>
    <x v="425"/>
    <x v="2"/>
    <s v="9/26/2015"/>
    <n v="233715000000"/>
    <x v="1240"/>
    <n v="14329000000"/>
    <n v="8067000000"/>
    <n v="8067000000"/>
    <n v="8067000000"/>
    <s v=" -   "/>
    <x v="3"/>
  </r>
  <r>
    <x v="428"/>
    <x v="2"/>
    <s v="12/31/2014"/>
    <n v="394105000000"/>
    <x v="1241"/>
    <n v="74226000000"/>
    <s v=" -   "/>
    <s v=" -   "/>
    <s v="    "/>
    <n v="17297000000"/>
    <x v="4"/>
  </r>
  <r>
    <x v="429"/>
    <x v="2"/>
    <s v="1/31/2015"/>
    <n v="485651000000"/>
    <x v="1242"/>
    <n v="93418000000"/>
    <s v=" -   "/>
    <s v=" -   "/>
    <s v="    "/>
    <s v=" -   "/>
    <x v="0"/>
  </r>
  <r>
    <x v="0"/>
    <x v="3"/>
    <s v="2/28/2007"/>
    <n v="99642000"/>
    <x v="1243"/>
    <n v="25853000"/>
    <s v=" -   "/>
    <s v=" -   "/>
    <s v="    "/>
    <s v=" -   "/>
    <x v="0"/>
  </r>
  <r>
    <x v="1"/>
    <x v="3"/>
    <s v="12/31/2015"/>
    <n v="782270000"/>
    <x v="1244"/>
    <n v="80791000"/>
    <s v=" -   "/>
    <s v=" -   "/>
    <s v="    "/>
    <n v="133457000"/>
    <x v="1"/>
  </r>
  <r>
    <x v="5"/>
    <x v="3"/>
    <s v="12/31/2016"/>
    <n v="801591000"/>
    <x v="1245"/>
    <n v="33399000"/>
    <s v=" -   "/>
    <s v=" -   "/>
    <s v="    "/>
    <n v="193585000"/>
    <x v="1"/>
  </r>
  <r>
    <x v="6"/>
    <x v="3"/>
    <s v="12/31/2015"/>
    <n v="894638000"/>
    <x v="1246"/>
    <n v="71733000"/>
    <s v=" -   "/>
    <s v=" -   "/>
    <s v="    "/>
    <n v="381277000"/>
    <x v="1"/>
  </r>
  <r>
    <x v="11"/>
    <x v="3"/>
    <s v="12/31/2015"/>
    <n v="981310000"/>
    <x v="1247"/>
    <n v="53546000"/>
    <s v=" -   "/>
    <s v=" -   "/>
    <s v="    "/>
    <n v="306301000"/>
    <x v="1"/>
  </r>
  <r>
    <x v="3"/>
    <x v="3"/>
    <s v="12/31/2015"/>
    <n v="1023285000"/>
    <x v="1248"/>
    <n v="49298000"/>
    <s v=" -   "/>
    <s v=" -   "/>
    <s v="    "/>
    <n v="409215000"/>
    <x v="1"/>
  </r>
  <r>
    <x v="28"/>
    <x v="3"/>
    <s v="12/31/2015"/>
    <n v="1032336000"/>
    <x v="1249"/>
    <n v="376575000"/>
    <n v="995922000"/>
    <n v="995922000"/>
    <n v="995922000"/>
    <s v=" -   "/>
    <x v="6"/>
  </r>
  <r>
    <x v="2"/>
    <x v="3"/>
    <s v="12/31/2015"/>
    <n v="1042779000"/>
    <x v="1250"/>
    <n v="53992000"/>
    <s v=" -   "/>
    <s v=" -   "/>
    <s v="    "/>
    <n v="294520000"/>
    <x v="1"/>
  </r>
  <r>
    <x v="10"/>
    <x v="3"/>
    <s v="12/31/2015"/>
    <n v="1059366000"/>
    <x v="1251"/>
    <n v="196914000"/>
    <n v="63718000"/>
    <n v="63718000"/>
    <n v="63718000"/>
    <s v=" -   "/>
    <x v="3"/>
  </r>
  <r>
    <x v="8"/>
    <x v="3"/>
    <s v="12/31/2015"/>
    <n v="1166769000"/>
    <x v="1252"/>
    <n v="122735000"/>
    <s v=" -   "/>
    <s v=" -   "/>
    <s v="    "/>
    <n v="344527000"/>
    <x v="1"/>
  </r>
  <r>
    <x v="22"/>
    <x v="3"/>
    <s v="12/31/2015"/>
    <n v="1181704000"/>
    <x v="1253"/>
    <n v="165318000"/>
    <s v=" -   "/>
    <s v=" -   "/>
    <s v="    "/>
    <n v="581155000"/>
    <x v="4"/>
  </r>
  <r>
    <x v="4"/>
    <x v="3"/>
    <s v="12/31/2015"/>
    <n v="1194407000"/>
    <x v="1254"/>
    <n v="40090000"/>
    <s v=" -   "/>
    <s v=" -   "/>
    <s v="    "/>
    <n v="453423000"/>
    <x v="1"/>
  </r>
  <r>
    <x v="9"/>
    <x v="3"/>
    <s v="12/31/2015"/>
    <n v="1288149000"/>
    <x v="1255"/>
    <n v="29870000"/>
    <s v=" -   "/>
    <s v=" -   "/>
    <s v="    "/>
    <n v="464472000"/>
    <x v="1"/>
  </r>
  <r>
    <x v="13"/>
    <x v="3"/>
    <s v="12/31/2015"/>
    <n v="1357150000"/>
    <x v="1256"/>
    <n v="112253000"/>
    <s v=" -   "/>
    <s v=" -   "/>
    <s v="    "/>
    <n v="622211000"/>
    <x v="4"/>
  </r>
  <r>
    <x v="21"/>
    <x v="3"/>
    <s v="12/31/2015"/>
    <n v="1403000000"/>
    <x v="21"/>
    <n v="1048000000"/>
    <s v=" -   "/>
    <s v=" -   "/>
    <s v="    "/>
    <n v="61000000"/>
    <x v="5"/>
  </r>
  <r>
    <x v="20"/>
    <x v="3"/>
    <s v="12/31/2015"/>
    <n v="1421300000"/>
    <x v="1257"/>
    <n v="836700000"/>
    <s v=" -   "/>
    <s v=" -   "/>
    <s v="    "/>
    <n v="57300000"/>
    <x v="5"/>
  </r>
  <r>
    <x v="15"/>
    <x v="3"/>
    <s v="07-03-2016"/>
    <n v="1423936000"/>
    <x v="1258"/>
    <n v="170120000"/>
    <n v="276462000"/>
    <n v="276462000"/>
    <n v="276462000"/>
    <s v=" -   "/>
    <x v="3"/>
  </r>
  <r>
    <x v="33"/>
    <x v="3"/>
    <s v="12/31/2015"/>
    <n v="1452619000"/>
    <x v="1259"/>
    <n v="179867000"/>
    <s v=" -   "/>
    <s v=" -   "/>
    <s v="    "/>
    <n v="778923000"/>
    <x v="4"/>
  </r>
  <r>
    <x v="7"/>
    <x v="3"/>
    <s v="12/31/2015"/>
    <n v="1492000000"/>
    <x v="1260"/>
    <n v="1109000000"/>
    <s v=" -   "/>
    <s v=" -   "/>
    <s v="    "/>
    <n v="93000000"/>
    <x v="2"/>
  </r>
  <r>
    <x v="30"/>
    <x v="3"/>
    <s v="12/31/2015"/>
    <n v="1557000000"/>
    <x v="1261"/>
    <n v="5204000000"/>
    <s v=" -   "/>
    <s v=" -   "/>
    <s v="    "/>
    <n v="917000000"/>
    <x v="4"/>
  </r>
  <r>
    <x v="24"/>
    <x v="3"/>
    <s v="12/31/2015"/>
    <n v="1557067000"/>
    <x v="1262"/>
    <n v="313544000"/>
    <n v="132892000"/>
    <n v="132892000"/>
    <n v="132892000"/>
    <s v=" -   "/>
    <x v="3"/>
  </r>
  <r>
    <x v="18"/>
    <x v="3"/>
    <s v="12/31/2015"/>
    <n v="1601892000"/>
    <x v="1263"/>
    <n v="482465000"/>
    <n v="99681000"/>
    <n v="99681000"/>
    <n v="99681000"/>
    <s v=" -   "/>
    <x v="6"/>
  </r>
  <r>
    <x v="108"/>
    <x v="3"/>
    <s v="9/30/2016"/>
    <n v="1624232000"/>
    <x v="1264"/>
    <n v="136287000"/>
    <n v="10269000"/>
    <n v="10269000"/>
    <n v="10269000"/>
    <n v="598587000"/>
    <x v="4"/>
  </r>
  <r>
    <x v="34"/>
    <x v="3"/>
    <s v="12/31/2015"/>
    <n v="1637100000"/>
    <x v="21"/>
    <n v="1209100000"/>
    <s v=" -   "/>
    <s v=" -   "/>
    <s v="    "/>
    <n v="58700000"/>
    <x v="7"/>
  </r>
  <r>
    <x v="17"/>
    <x v="3"/>
    <s v="12/31/2015"/>
    <n v="1662829000"/>
    <x v="1265"/>
    <n v="139137000"/>
    <s v=" -   "/>
    <s v=" -   "/>
    <s v="    "/>
    <n v="588235000"/>
    <x v="1"/>
  </r>
  <r>
    <x v="14"/>
    <x v="3"/>
    <s v="12/31/2015"/>
    <n v="1763336000"/>
    <x v="1266"/>
    <n v="139616000"/>
    <s v=" -   "/>
    <s v=" -   "/>
    <s v="    "/>
    <n v="570527000"/>
    <x v="1"/>
  </r>
  <r>
    <x v="39"/>
    <x v="3"/>
    <s v="12/31/2015"/>
    <n v="1803573000"/>
    <x v="1267"/>
    <n v="230734000"/>
    <s v=" -   "/>
    <s v=" -   "/>
    <s v="    "/>
    <n v="1230853000"/>
    <x v="4"/>
  </r>
  <r>
    <x v="16"/>
    <x v="3"/>
    <s v="9/30/2016"/>
    <n v="1822114000"/>
    <x v="1268"/>
    <n v="224088000"/>
    <s v=" -   "/>
    <s v=" -   "/>
    <s v="    "/>
    <n v="13794000"/>
    <x v="5"/>
  </r>
  <r>
    <x v="44"/>
    <x v="3"/>
    <s v="12/31/2016"/>
    <n v="1857339000"/>
    <x v="1269"/>
    <n v="272747000"/>
    <s v=" -   "/>
    <s v=" -   "/>
    <s v="    "/>
    <n v="927920000"/>
    <x v="4"/>
  </r>
  <r>
    <x v="32"/>
    <x v="3"/>
    <s v="10/31/2016"/>
    <n v="1966814000"/>
    <x v="1270"/>
    <n v="722798000"/>
    <n v="65411000"/>
    <n v="65411000"/>
    <n v="65411000"/>
    <n v="60790000"/>
    <x v="6"/>
  </r>
  <r>
    <x v="27"/>
    <x v="3"/>
    <s v="9/30/2016"/>
    <n v="1995034000"/>
    <x v="1271"/>
    <n v="767174000"/>
    <n v="334227000"/>
    <n v="334227000"/>
    <n v="334227000"/>
    <s v=" -   "/>
    <x v="3"/>
  </r>
  <r>
    <x v="49"/>
    <x v="3"/>
    <s v="12/31/2016"/>
    <n v="2040486000"/>
    <x v="21"/>
    <n v="842010000"/>
    <s v=" -   "/>
    <s v=" -   "/>
    <s v="    "/>
    <n v="568108000"/>
    <x v="1"/>
  </r>
  <r>
    <x v="42"/>
    <x v="3"/>
    <s v="12/31/2015"/>
    <n v="2042332000"/>
    <x v="1272"/>
    <n v="495747000"/>
    <n v="118545000"/>
    <n v="118545000"/>
    <n v="118545000"/>
    <n v="10123000"/>
    <x v="6"/>
  </r>
  <r>
    <x v="19"/>
    <x v="3"/>
    <s v="2/29/2016"/>
    <n v="2052230000"/>
    <x v="1273"/>
    <n v="1041231000"/>
    <n v="413322000"/>
    <n v="413322000"/>
    <n v="413322000"/>
    <s v=" -   "/>
    <x v="3"/>
  </r>
  <r>
    <x v="25"/>
    <x v="3"/>
    <s v="12/31/2015"/>
    <n v="2068010000"/>
    <x v="1274"/>
    <n v="312690000"/>
    <s v=" -   "/>
    <s v=" -   "/>
    <s v="    "/>
    <n v="215484000"/>
    <x v="7"/>
  </r>
  <r>
    <x v="31"/>
    <x v="3"/>
    <s v="3/31/2016"/>
    <n v="2173334000"/>
    <x v="1275"/>
    <n v="301670000"/>
    <n v="372596000"/>
    <n v="372596000"/>
    <n v="372596000"/>
    <n v="174896000"/>
    <x v="3"/>
  </r>
  <r>
    <x v="23"/>
    <x v="3"/>
    <s v="12/31/2015"/>
    <n v="2197448000"/>
    <x v="1276"/>
    <n v="829253000"/>
    <n v="148591000"/>
    <n v="148591000"/>
    <n v="148591000"/>
    <n v="27067000"/>
    <x v="3"/>
  </r>
  <r>
    <x v="71"/>
    <x v="3"/>
    <s v="12/31/2015"/>
    <n v="2210591000"/>
    <x v="1277"/>
    <n v="1591239000"/>
    <s v=" -   "/>
    <s v=" -   "/>
    <s v="    "/>
    <n v="49282000"/>
    <x v="5"/>
  </r>
  <r>
    <x v="58"/>
    <x v="3"/>
    <s v="04-02-2016"/>
    <n v="2213881000"/>
    <x v="1278"/>
    <n v="331652000"/>
    <n v="533891000"/>
    <n v="533891000"/>
    <n v="533891000"/>
    <n v="6550000"/>
    <x v="3"/>
  </r>
  <r>
    <x v="70"/>
    <x v="3"/>
    <s v="7/31/2016"/>
    <n v="2220300000"/>
    <x v="1279"/>
    <n v="425100000"/>
    <n v="55500000"/>
    <n v="55500000"/>
    <n v="55500000"/>
    <s v=" -   "/>
    <x v="5"/>
  </r>
  <r>
    <x v="52"/>
    <x v="3"/>
    <s v="12/31/2016"/>
    <n v="2238000000"/>
    <x v="1280"/>
    <n v="559800000"/>
    <s v=" -   "/>
    <s v=" -   "/>
    <s v="    "/>
    <s v=" -   "/>
    <x v="7"/>
  </r>
  <r>
    <x v="57"/>
    <x v="3"/>
    <s v="01-03-2016"/>
    <n v="2262359000"/>
    <x v="1281"/>
    <n v="598848000"/>
    <n v="125928000"/>
    <n v="125928000"/>
    <n v="125928000"/>
    <s v=" -   "/>
    <x v="6"/>
  </r>
  <r>
    <x v="65"/>
    <x v="3"/>
    <s v="12/31/2016"/>
    <n v="2334200000"/>
    <x v="1282"/>
    <n v="519600000"/>
    <s v=" -   "/>
    <s v=" -   "/>
    <s v="    "/>
    <n v="305000000"/>
    <x v="7"/>
  </r>
  <r>
    <x v="26"/>
    <x v="3"/>
    <s v="01-01-2017"/>
    <n v="2398373000"/>
    <x v="1283"/>
    <n v="584491000"/>
    <n v="504415000"/>
    <n v="504415000"/>
    <n v="504415000"/>
    <s v=" -   "/>
    <x v="6"/>
  </r>
  <r>
    <x v="68"/>
    <x v="3"/>
    <s v="12/31/2015"/>
    <n v="2403906000"/>
    <x v="1284"/>
    <n v="72363000"/>
    <s v=" -   "/>
    <s v=" -   "/>
    <s v="    "/>
    <n v="643689000"/>
    <x v="1"/>
  </r>
  <r>
    <x v="43"/>
    <x v="3"/>
    <s v="12/31/2015"/>
    <n v="2490821000"/>
    <x v="1285"/>
    <n v="97578000"/>
    <s v=" -   "/>
    <s v=" -   "/>
    <s v="    "/>
    <n v="639542000"/>
    <x v="1"/>
  </r>
  <r>
    <x v="46"/>
    <x v="3"/>
    <s v="12/31/2015"/>
    <n v="2493700000"/>
    <x v="1286"/>
    <n v="850700000"/>
    <n v="383100000"/>
    <n v="383100000"/>
    <n v="383100000"/>
    <s v=" -   "/>
    <x v="6"/>
  </r>
  <r>
    <x v="64"/>
    <x v="3"/>
    <s v="1/31/2016"/>
    <n v="2504100000"/>
    <x v="1287"/>
    <n v="1308900000"/>
    <n v="790000000"/>
    <n v="790000000"/>
    <n v="790000000"/>
    <n v="33200000"/>
    <x v="3"/>
  </r>
  <r>
    <x v="62"/>
    <x v="3"/>
    <s v="12/31/2016"/>
    <n v="2506202000"/>
    <x v="1288"/>
    <n v="179279000"/>
    <s v=" -   "/>
    <s v=" -   "/>
    <s v="    "/>
    <n v="565059000"/>
    <x v="1"/>
  </r>
  <r>
    <x v="67"/>
    <x v="3"/>
    <s v="12/31/2016"/>
    <n v="2508257000"/>
    <x v="1289"/>
    <n v="732622000"/>
    <n v="119968000"/>
    <n v="119968000"/>
    <n v="119968000"/>
    <n v="36052000"/>
    <x v="6"/>
  </r>
  <r>
    <x v="77"/>
    <x v="3"/>
    <s v="12/31/2015"/>
    <n v="2530000000"/>
    <x v="1290"/>
    <n v="765000000"/>
    <n v="228000000"/>
    <n v="228000000"/>
    <n v="228000000"/>
    <s v=" -   "/>
    <x v="3"/>
  </r>
  <r>
    <x v="53"/>
    <x v="3"/>
    <s v="12/31/2015"/>
    <n v="2663600000"/>
    <x v="1291"/>
    <n v="884300000"/>
    <s v=" -   "/>
    <s v=" -   "/>
    <s v="    "/>
    <n v="198000000"/>
    <x v="7"/>
  </r>
  <r>
    <x v="92"/>
    <x v="3"/>
    <s v="12/31/2015"/>
    <n v="2674300000"/>
    <x v="1292"/>
    <n v="1077300000"/>
    <s v=" -   "/>
    <s v=" -   "/>
    <s v="    "/>
    <s v=" -   "/>
    <x v="6"/>
  </r>
  <r>
    <x v="61"/>
    <x v="3"/>
    <s v="12/31/2016"/>
    <n v="2704400000"/>
    <x v="1293"/>
    <n v="705300000"/>
    <n v="239600000"/>
    <n v="239600000"/>
    <n v="239600000"/>
    <s v=" -   "/>
    <x v="6"/>
  </r>
  <r>
    <x v="51"/>
    <x v="3"/>
    <s v="12/31/2015"/>
    <n v="2722564000"/>
    <x v="1294"/>
    <s v=" -   "/>
    <s v=" -   "/>
    <s v=" -   "/>
    <s v="    "/>
    <s v=" -   "/>
    <x v="0"/>
  </r>
  <r>
    <x v="45"/>
    <x v="3"/>
    <s v="12/31/2015"/>
    <n v="2725867000"/>
    <x v="1295"/>
    <n v="825296000"/>
    <s v=" -   "/>
    <s v=" -   "/>
    <s v="    "/>
    <s v=" -   "/>
    <x v="1"/>
  </r>
  <r>
    <x v="35"/>
    <x v="3"/>
    <s v="12/31/2015"/>
    <n v="2744965000"/>
    <x v="1296"/>
    <n v="65082000"/>
    <s v=" -   "/>
    <s v=" -   "/>
    <s v="    "/>
    <n v="765895000"/>
    <x v="1"/>
  </r>
  <r>
    <x v="38"/>
    <x v="3"/>
    <s v="12/31/2015"/>
    <n v="2779541000"/>
    <x v="1297"/>
    <n v="390253000"/>
    <s v=" -   "/>
    <s v=" -   "/>
    <s v="    "/>
    <s v=" -   "/>
    <x v="3"/>
  </r>
  <r>
    <x v="146"/>
    <x v="3"/>
    <s v="12/31/2015"/>
    <n v="2787116000"/>
    <x v="1298"/>
    <n v="372457000"/>
    <s v=" -   "/>
    <s v=" -   "/>
    <s v="    "/>
    <n v="1668489000"/>
    <x v="4"/>
  </r>
  <r>
    <x v="79"/>
    <x v="3"/>
    <s v="12/26/2015"/>
    <n v="2820270000"/>
    <x v="1299"/>
    <n v="562080000"/>
    <n v="427043000"/>
    <n v="427043000"/>
    <n v="427043000"/>
    <s v=" -   "/>
    <x v="2"/>
  </r>
  <r>
    <x v="72"/>
    <x v="3"/>
    <s v="9/24/2016"/>
    <n v="2832700000"/>
    <x v="1300"/>
    <n v="682400000"/>
    <n v="232100000"/>
    <n v="232100000"/>
    <n v="232100000"/>
    <n v="89700000"/>
    <x v="6"/>
  </r>
  <r>
    <x v="66"/>
    <x v="3"/>
    <s v="5/31/2016"/>
    <n v="2898150000"/>
    <x v="1301"/>
    <n v="1325567000"/>
    <s v=" -   "/>
    <s v=" -   "/>
    <s v="    "/>
    <s v=" -   "/>
    <x v="3"/>
  </r>
  <r>
    <x v="78"/>
    <x v="3"/>
    <s v="12/31/2016"/>
    <n v="2960000000"/>
    <x v="846"/>
    <n v="1836000000"/>
    <s v=" -   "/>
    <s v=" -   "/>
    <s v="    "/>
    <n v="248000000"/>
    <x v="5"/>
  </r>
  <r>
    <x v="86"/>
    <x v="3"/>
    <s v="6/30/2016"/>
    <n v="2984493000"/>
    <x v="1302"/>
    <n v="379399000"/>
    <n v="481258000"/>
    <n v="481258000"/>
    <n v="481258000"/>
    <s v=" -   "/>
    <x v="3"/>
  </r>
  <r>
    <x v="47"/>
    <x v="3"/>
    <s v="12/31/2015"/>
    <n v="2985908000"/>
    <x v="1303"/>
    <n v="712803000"/>
    <s v=" -   "/>
    <s v=" -   "/>
    <s v="    "/>
    <n v="65770000"/>
    <x v="7"/>
  </r>
  <r>
    <x v="95"/>
    <x v="3"/>
    <s v="12/31/2015"/>
    <n v="3007976000"/>
    <x v="1304"/>
    <n v="844960000"/>
    <s v=" -   "/>
    <s v=" -   "/>
    <s v="    "/>
    <n v="345464000"/>
    <x v="1"/>
  </r>
  <r>
    <x v="63"/>
    <x v="3"/>
    <s v="12/31/2015"/>
    <n v="3018227000"/>
    <x v="1305"/>
    <n v="785179000"/>
    <s v=" -   "/>
    <s v=" -   "/>
    <s v="    "/>
    <n v="137596000"/>
    <x v="2"/>
  </r>
  <r>
    <x v="85"/>
    <x v="3"/>
    <s v="12/31/2015"/>
    <n v="3023189000"/>
    <x v="1306"/>
    <n v="509557000"/>
    <n v="246101000"/>
    <n v="246101000"/>
    <n v="246101000"/>
    <s v=" -   "/>
    <x v="8"/>
  </r>
  <r>
    <x v="84"/>
    <x v="3"/>
    <s v="4/30/2016"/>
    <n v="3038153000"/>
    <x v="1307"/>
    <n v="905648000"/>
    <s v=" -   "/>
    <s v=" -   "/>
    <s v="    "/>
    <n v="173598000"/>
    <x v="5"/>
  </r>
  <r>
    <x v="163"/>
    <x v="3"/>
    <s v="12/31/2015"/>
    <n v="3050945000"/>
    <x v="1308"/>
    <n v="1068221000"/>
    <s v=" -   "/>
    <s v=" -   "/>
    <s v="    "/>
    <n v="205087000"/>
    <x v="2"/>
  </r>
  <r>
    <x v="29"/>
    <x v="3"/>
    <s v="12/31/2016"/>
    <n v="3084000000"/>
    <x v="1309"/>
    <n v="990000000"/>
    <n v="757000000"/>
    <n v="757000000"/>
    <n v="757000000"/>
    <n v="322000000"/>
    <x v="6"/>
  </r>
  <r>
    <x v="80"/>
    <x v="3"/>
    <s v="12/31/2015"/>
    <n v="3133000000"/>
    <x v="1310"/>
    <n v="1208000000"/>
    <s v=" -   "/>
    <s v=" -   "/>
    <s v="    "/>
    <n v="1091000000"/>
    <x v="4"/>
  </r>
  <r>
    <x v="97"/>
    <x v="3"/>
    <s v="12/31/2015"/>
    <n v="3153251000"/>
    <x v="1311"/>
    <n v="1948041000"/>
    <s v=" -   "/>
    <s v=" -   "/>
    <s v="    "/>
    <n v="127821000"/>
    <x v="5"/>
  </r>
  <r>
    <x v="87"/>
    <x v="3"/>
    <s v="12/31/2015"/>
    <n v="3159000000"/>
    <x v="1312"/>
    <n v="243000000"/>
    <s v=" -   "/>
    <s v=" -   "/>
    <s v="    "/>
    <n v="440000000"/>
    <x v="9"/>
  </r>
  <r>
    <x v="48"/>
    <x v="3"/>
    <s v="9/30/2016"/>
    <n v="3171411000"/>
    <x v="1313"/>
    <n v="382858000"/>
    <s v=" -   "/>
    <s v=" -   "/>
    <s v="    "/>
    <n v="77445000"/>
    <x v="7"/>
  </r>
  <r>
    <x v="93"/>
    <x v="3"/>
    <s v="9/30/2016"/>
    <n v="3217800000"/>
    <x v="1314"/>
    <n v="557000000"/>
    <n v="253500000"/>
    <n v="253500000"/>
    <n v="253500000"/>
    <s v=" -   "/>
    <x v="6"/>
  </r>
  <r>
    <x v="100"/>
    <x v="3"/>
    <s v="12/31/2015"/>
    <n v="3253600000"/>
    <x v="1315"/>
    <n v="103700000"/>
    <s v=" -   "/>
    <s v=" -   "/>
    <s v="    "/>
    <n v="401300000"/>
    <x v="9"/>
  </r>
  <r>
    <x v="109"/>
    <x v="3"/>
    <s v="12/31/2015"/>
    <n v="3276500000"/>
    <x v="1316"/>
    <n v="737900000"/>
    <n v="143700000"/>
    <n v="143700000"/>
    <n v="143700000"/>
    <s v=" -   "/>
    <x v="8"/>
  </r>
  <r>
    <x v="37"/>
    <x v="3"/>
    <s v="9/30/2016"/>
    <n v="3289000000"/>
    <x v="1317"/>
    <n v="195900000"/>
    <n v="312400000"/>
    <n v="312400000"/>
    <n v="312400000"/>
    <n v="33400000"/>
    <x v="3"/>
  </r>
  <r>
    <x v="54"/>
    <x v="3"/>
    <s v="8/31/2016"/>
    <n v="3291300000"/>
    <x v="1318"/>
    <n v="946000000"/>
    <s v=" -   "/>
    <s v=" -   "/>
    <s v="    "/>
    <s v=" -   "/>
    <x v="7"/>
  </r>
  <r>
    <x v="96"/>
    <x v="3"/>
    <s v="12/31/2015"/>
    <n v="3292000000"/>
    <x v="1319"/>
    <n v="1050000000"/>
    <s v=" -   "/>
    <s v=" -   "/>
    <s v="    "/>
    <n v="138000000"/>
    <x v="5"/>
  </r>
  <r>
    <x v="91"/>
    <x v="3"/>
    <s v="12/31/2015"/>
    <n v="3394800000"/>
    <x v="1320"/>
    <n v="837600000"/>
    <s v=" -   "/>
    <s v=" -   "/>
    <s v="    "/>
    <s v=" -   "/>
    <x v="0"/>
  </r>
  <r>
    <x v="90"/>
    <x v="3"/>
    <s v="12/31/2016"/>
    <n v="3418265000"/>
    <x v="1321"/>
    <n v="1620006000"/>
    <n v="489265000"/>
    <n v="489265000"/>
    <n v="489265000"/>
    <n v="29173000"/>
    <x v="3"/>
  </r>
  <r>
    <x v="76"/>
    <x v="3"/>
    <s v="10/29/2016"/>
    <n v="3421409000"/>
    <x v="1322"/>
    <n v="461438000"/>
    <n v="653816000"/>
    <n v="653816000"/>
    <n v="653816000"/>
    <n v="70123000"/>
    <x v="3"/>
  </r>
  <r>
    <x v="75"/>
    <x v="3"/>
    <s v="12/31/2015"/>
    <n v="3422181000"/>
    <x v="1323"/>
    <n v="312694000"/>
    <s v=" -   "/>
    <s v=" -   "/>
    <s v="    "/>
    <s v=" -   "/>
    <x v="8"/>
  </r>
  <r>
    <x v="73"/>
    <x v="3"/>
    <s v="12/31/2016"/>
    <n v="3442646000"/>
    <x v="1324"/>
    <n v="136863000"/>
    <s v=" -   "/>
    <s v=" -   "/>
    <s v="    "/>
    <n v="898924000"/>
    <x v="1"/>
  </r>
  <r>
    <x v="82"/>
    <x v="3"/>
    <s v="1/31/2016"/>
    <n v="3445134000"/>
    <x v="1325"/>
    <n v="848323000"/>
    <s v=" -   "/>
    <s v=" -   "/>
    <s v="    "/>
    <s v=" -   "/>
    <x v="2"/>
  </r>
  <r>
    <x v="81"/>
    <x v="3"/>
    <s v="12/31/2015"/>
    <n v="3484500000"/>
    <x v="1326"/>
    <n v="921300000"/>
    <s v=" -   "/>
    <s v=" -   "/>
    <s v="    "/>
    <n v="113500000"/>
    <x v="5"/>
  </r>
  <r>
    <x v="156"/>
    <x v="3"/>
    <s v="12/31/2016"/>
    <n v="3491000000"/>
    <x v="1327"/>
    <n v="233000000"/>
    <s v=" -   "/>
    <s v=" -   "/>
    <s v="    "/>
    <n v="2454000000"/>
    <x v="4"/>
  </r>
  <r>
    <x v="104"/>
    <x v="3"/>
    <s v="12/31/2015"/>
    <n v="3495443000"/>
    <x v="1328"/>
    <n v="176744000"/>
    <s v=" -   "/>
    <s v=" -   "/>
    <s v="    "/>
    <n v="494422000"/>
    <x v="9"/>
  </r>
  <r>
    <x v="50"/>
    <x v="3"/>
    <s v="12/31/2015"/>
    <n v="3539570000"/>
    <x v="1329"/>
    <n v="233887000"/>
    <s v=" -   "/>
    <s v=" -   "/>
    <s v="    "/>
    <s v=" -   "/>
    <x v="8"/>
  </r>
  <r>
    <x v="118"/>
    <x v="3"/>
    <s v="12/31/2015"/>
    <n v="3578060000"/>
    <x v="1330"/>
    <n v="1279961000"/>
    <n v="110156000"/>
    <n v="110156000"/>
    <n v="110156000"/>
    <s v=" -   "/>
    <x v="7"/>
  </r>
  <r>
    <x v="107"/>
    <x v="3"/>
    <s v="12/31/2015"/>
    <n v="3578995000"/>
    <x v="1331"/>
    <n v="255192000"/>
    <n v="130593000"/>
    <n v="130593000"/>
    <n v="130593000"/>
    <s v=" -   "/>
    <x v="3"/>
  </r>
  <r>
    <x v="94"/>
    <x v="3"/>
    <s v="12/31/2015"/>
    <n v="3582395000"/>
    <x v="1332"/>
    <n v="1136728000"/>
    <s v=" -   "/>
    <s v=" -   "/>
    <s v="    "/>
    <s v=" -   "/>
    <x v="7"/>
  </r>
  <r>
    <x v="203"/>
    <x v="3"/>
    <s v="04-01-2016"/>
    <n v="3600000000"/>
    <x v="1333"/>
    <n v="1587000000"/>
    <n v="748000000"/>
    <n v="748000000"/>
    <n v="748000000"/>
    <n v="57000000"/>
    <x v="3"/>
  </r>
  <r>
    <x v="74"/>
    <x v="3"/>
    <s v="12/31/2015"/>
    <n v="3651335000"/>
    <x v="1334"/>
    <n v="512274000"/>
    <n v="102871000"/>
    <n v="102871000"/>
    <n v="102871000"/>
    <s v=" -   "/>
    <x v="8"/>
  </r>
  <r>
    <x v="115"/>
    <x v="3"/>
    <s v="12/31/2015"/>
    <n v="3653000000"/>
    <x v="1335"/>
    <n v="854000000"/>
    <n v="95000000"/>
    <n v="95000000"/>
    <n v="95000000"/>
    <s v=" -   "/>
    <x v="7"/>
  </r>
  <r>
    <x v="69"/>
    <x v="3"/>
    <s v="12/31/2015"/>
    <n v="3663851000"/>
    <x v="1336"/>
    <n v="310921000"/>
    <s v=" -   "/>
    <s v=" -   "/>
    <s v="    "/>
    <n v="1036178000"/>
    <x v="1"/>
  </r>
  <r>
    <x v="103"/>
    <x v="3"/>
    <s v="12/31/2016"/>
    <n v="3711800000"/>
    <x v="1337"/>
    <n v="1054100000"/>
    <s v=" -   "/>
    <s v=" -   "/>
    <s v="    "/>
    <s v=" -   "/>
    <x v="2"/>
  </r>
  <r>
    <x v="98"/>
    <x v="3"/>
    <s v="12/31/2016"/>
    <n v="3714000000"/>
    <x v="1338"/>
    <n v="1101900000"/>
    <n v="292800000"/>
    <n v="292800000"/>
    <n v="292800000"/>
    <s v=" -   "/>
    <x v="6"/>
  </r>
  <r>
    <x v="111"/>
    <x v="3"/>
    <s v="12/31/2015"/>
    <n v="3766065000"/>
    <x v="1339"/>
    <s v=" -   "/>
    <s v=" -   "/>
    <s v=" -   "/>
    <s v="    "/>
    <n v="907024000"/>
    <x v="5"/>
  </r>
  <r>
    <x v="36"/>
    <x v="3"/>
    <s v="12/31/2015"/>
    <n v="3775685000"/>
    <x v="1340"/>
    <n v="258342000"/>
    <s v=" -   "/>
    <s v=" -   "/>
    <s v="    "/>
    <n v="826240000"/>
    <x v="1"/>
  </r>
  <r>
    <x v="102"/>
    <x v="3"/>
    <s v="12/31/2016"/>
    <n v="3904384000"/>
    <x v="1341"/>
    <n v="276240000"/>
    <s v=" -   "/>
    <s v=" -   "/>
    <s v="    "/>
    <n v="146368000"/>
    <x v="2"/>
  </r>
  <r>
    <x v="110"/>
    <x v="3"/>
    <s v="12/31/2015"/>
    <n v="3917200000"/>
    <x v="1342"/>
    <n v="411800000"/>
    <s v=" -   "/>
    <s v=" -   "/>
    <s v="    "/>
    <n v="20800000"/>
    <x v="7"/>
  </r>
  <r>
    <x v="60"/>
    <x v="3"/>
    <s v="1/31/2016"/>
    <n v="3924116000"/>
    <x v="1343"/>
    <n v="863354000"/>
    <s v=" -   "/>
    <s v=" -   "/>
    <s v="    "/>
    <s v=" -   "/>
    <x v="2"/>
  </r>
  <r>
    <x v="105"/>
    <x v="3"/>
    <s v="12/31/2016"/>
    <n v="3962036000"/>
    <x v="1344"/>
    <n v="1169470000"/>
    <s v=" -   "/>
    <s v=" -   "/>
    <s v="    "/>
    <s v=" -   "/>
    <x v="7"/>
  </r>
  <r>
    <x v="40"/>
    <x v="3"/>
    <s v="12/31/2015"/>
    <n v="3963313000"/>
    <x v="1345"/>
    <n v="1497000000"/>
    <s v=" -   "/>
    <s v=" -   "/>
    <s v="    "/>
    <s v=" -   "/>
    <x v="2"/>
  </r>
  <r>
    <x v="41"/>
    <x v="3"/>
    <s v="12/31/2015"/>
    <n v="3963313000"/>
    <x v="1345"/>
    <n v="1497000000"/>
    <s v=" -   "/>
    <s v=" -   "/>
    <s v="    "/>
    <s v=" -   "/>
    <x v="2"/>
  </r>
  <r>
    <x v="106"/>
    <x v="3"/>
    <s v="12/31/2015"/>
    <n v="3974295000"/>
    <x v="1346"/>
    <n v="448592000"/>
    <s v=" -   "/>
    <s v=" -   "/>
    <s v="    "/>
    <n v="68707000"/>
    <x v="7"/>
  </r>
  <r>
    <x v="153"/>
    <x v="3"/>
    <s v="12/31/2016"/>
    <n v="3991462000"/>
    <x v="1347"/>
    <n v="965322000"/>
    <s v=" -   "/>
    <s v=" -   "/>
    <s v="    "/>
    <s v=" -   "/>
    <x v="7"/>
  </r>
  <r>
    <x v="119"/>
    <x v="3"/>
    <s v="12/31/2015"/>
    <n v="4071300000"/>
    <x v="1348"/>
    <n v="1532400000"/>
    <n v="108400000"/>
    <n v="108400000"/>
    <n v="108400000"/>
    <s v=" -   "/>
    <x v="0"/>
  </r>
  <r>
    <x v="161"/>
    <x v="3"/>
    <s v="12/31/2015"/>
    <n v="4075883000"/>
    <x v="1349"/>
    <n v="475328000"/>
    <s v=" -   "/>
    <s v=" -   "/>
    <s v="    "/>
    <n v="322629000"/>
    <x v="2"/>
  </r>
  <r>
    <x v="116"/>
    <x v="3"/>
    <s v="1/31/2016"/>
    <n v="4104900000"/>
    <x v="1350"/>
    <n v="1731200000"/>
    <s v=" -   "/>
    <s v=" -   "/>
    <s v="    "/>
    <s v=" -   "/>
    <x v="2"/>
  </r>
  <r>
    <x v="186"/>
    <x v="3"/>
    <s v="12/31/2015"/>
    <n v="4308300000"/>
    <x v="1351"/>
    <n v="319000000"/>
    <s v=" -   "/>
    <s v=" -   "/>
    <s v="    "/>
    <s v=" -   "/>
    <x v="8"/>
  </r>
  <r>
    <x v="129"/>
    <x v="3"/>
    <s v="12/31/2015"/>
    <n v="4380000000"/>
    <x v="1352"/>
    <n v="234000000"/>
    <s v=" -   "/>
    <s v=" -   "/>
    <s v="    "/>
    <n v="358000000"/>
    <x v="9"/>
  </r>
  <r>
    <x v="117"/>
    <x v="3"/>
    <s v="3/31/2016"/>
    <n v="4396000000"/>
    <x v="1353"/>
    <n v="1028000000"/>
    <n v="1109000000"/>
    <n v="1109000000"/>
    <n v="1109000000"/>
    <n v="7000000"/>
    <x v="3"/>
  </r>
  <r>
    <x v="128"/>
    <x v="3"/>
    <s v="11/30/2016"/>
    <n v="4411500000"/>
    <x v="1354"/>
    <n v="1175000000"/>
    <s v=" -   "/>
    <s v=" -   "/>
    <s v="    "/>
    <s v=" -   "/>
    <x v="0"/>
  </r>
  <r>
    <x v="125"/>
    <x v="3"/>
    <s v="12/27/2015"/>
    <n v="4447509000"/>
    <x v="1355"/>
    <n v="1370183000"/>
    <n v="242944000"/>
    <n v="242944000"/>
    <n v="242944000"/>
    <n v="86171000"/>
    <x v="2"/>
  </r>
  <r>
    <x v="101"/>
    <x v="3"/>
    <s v="12/31/2015"/>
    <n v="4579400000"/>
    <x v="1356"/>
    <n v="1047600000"/>
    <s v=" -   "/>
    <s v=" -   "/>
    <s v="    "/>
    <n v="21600000"/>
    <x v="7"/>
  </r>
  <r>
    <x v="152"/>
    <x v="3"/>
    <s v="12/31/2015"/>
    <n v="4664000000"/>
    <x v="1357"/>
    <n v="1114000000"/>
    <n v="646000000"/>
    <n v="646000000"/>
    <n v="646000000"/>
    <s v=" -   "/>
    <x v="3"/>
  </r>
  <r>
    <x v="120"/>
    <x v="3"/>
    <s v="7/31/2016"/>
    <n v="4694000000"/>
    <x v="1358"/>
    <n v="1807000000"/>
    <n v="881000000"/>
    <n v="881000000"/>
    <n v="881000000"/>
    <n v="34000000"/>
    <x v="3"/>
  </r>
  <r>
    <x v="59"/>
    <x v="3"/>
    <s v="04-02-2016"/>
    <n v="4712100000"/>
    <x v="1359"/>
    <n v="1428000000"/>
    <s v=" -   "/>
    <s v=" -   "/>
    <s v="    "/>
    <n v="183200000"/>
    <x v="2"/>
  </r>
  <r>
    <x v="88"/>
    <x v="3"/>
    <s v="12/31/2015"/>
    <n v="4771516000"/>
    <x v="1360"/>
    <n v="564531000"/>
    <s v=" -   "/>
    <s v=" -   "/>
    <s v="    "/>
    <n v="1285328000"/>
    <x v="1"/>
  </r>
  <r>
    <x v="89"/>
    <x v="3"/>
    <s v="12/31/2016"/>
    <n v="4796473000"/>
    <x v="1361"/>
    <n v="2464380000"/>
    <n v="551418000"/>
    <n v="551418000"/>
    <n v="551418000"/>
    <n v="90546000"/>
    <x v="6"/>
  </r>
  <r>
    <x v="139"/>
    <x v="3"/>
    <s v="12/31/2015"/>
    <n v="4857800000"/>
    <x v="1362"/>
    <n v="1172700000"/>
    <n v="994500000"/>
    <n v="994500000"/>
    <n v="994500000"/>
    <s v=" -   "/>
    <x v="3"/>
  </r>
  <r>
    <x v="55"/>
    <x v="3"/>
    <s v="12/31/2016"/>
    <n v="4860427000"/>
    <x v="1363"/>
    <n v="1177697000"/>
    <n v="2052295000"/>
    <n v="2052295000"/>
    <n v="2052295000"/>
    <s v=" -   "/>
    <x v="0"/>
  </r>
  <r>
    <x v="56"/>
    <x v="3"/>
    <s v="12/31/2016"/>
    <n v="4860427000"/>
    <x v="1363"/>
    <n v="1177697000"/>
    <n v="2052295000"/>
    <n v="2052295000"/>
    <n v="2052295000"/>
    <s v=" -   "/>
    <x v="6"/>
  </r>
  <r>
    <x v="130"/>
    <x v="3"/>
    <s v="12/31/2016"/>
    <n v="4885000000"/>
    <x v="1364"/>
    <n v="1597300000"/>
    <s v=" -   "/>
    <s v=" -   "/>
    <s v="    "/>
    <s v=" -   "/>
    <x v="0"/>
  </r>
  <r>
    <x v="145"/>
    <x v="3"/>
    <s v="12/31/2016"/>
    <n v="4888000000"/>
    <x v="1365"/>
    <n v="1364000000"/>
    <n v="376000000"/>
    <n v="376000000"/>
    <n v="376000000"/>
    <n v="85000000"/>
    <x v="6"/>
  </r>
  <r>
    <x v="132"/>
    <x v="3"/>
    <s v="5/31/2016"/>
    <n v="4905458000"/>
    <x v="1366"/>
    <n v="1348122000"/>
    <s v=" -   "/>
    <s v=" -   "/>
    <s v="    "/>
    <s v=" -   "/>
    <x v="7"/>
  </r>
  <r>
    <x v="154"/>
    <x v="3"/>
    <s v="12/31/2015"/>
    <n v="4968301000"/>
    <x v="1367"/>
    <n v="1768522000"/>
    <n v="1177923000"/>
    <n v="1177923000"/>
    <n v="1177923000"/>
    <n v="79042000"/>
    <x v="3"/>
  </r>
  <r>
    <x v="147"/>
    <x v="3"/>
    <s v="12/31/2015"/>
    <n v="4995881000"/>
    <x v="1368"/>
    <n v="2796508000"/>
    <s v=" -   "/>
    <s v=" -   "/>
    <s v="    "/>
    <n v="196424000"/>
    <x v="5"/>
  </r>
  <r>
    <x v="135"/>
    <x v="3"/>
    <s v="1/31/2016"/>
    <n v="5010000000"/>
    <x v="1369"/>
    <n v="602000000"/>
    <n v="1331000000"/>
    <n v="1331000000"/>
    <n v="1331000000"/>
    <s v=" -   "/>
    <x v="3"/>
  </r>
  <r>
    <x v="122"/>
    <x v="3"/>
    <s v="12/31/2015"/>
    <n v="5122900000"/>
    <x v="21"/>
    <n v="3764500000"/>
    <s v=" -   "/>
    <s v=" -   "/>
    <s v="    "/>
    <s v=" -   "/>
    <x v="5"/>
  </r>
  <r>
    <x v="126"/>
    <x v="3"/>
    <s v="12/31/2015"/>
    <n v="5142000000"/>
    <x v="1370"/>
    <s v=" -   "/>
    <s v=" -   "/>
    <s v=" -   "/>
    <s v="    "/>
    <n v="13000000"/>
    <x v="5"/>
  </r>
  <r>
    <x v="159"/>
    <x v="3"/>
    <s v="12/31/2015"/>
    <n v="5234000000"/>
    <x v="1371"/>
    <n v="353000000"/>
    <s v=" -   "/>
    <s v=" -   "/>
    <s v="    "/>
    <n v="764000000"/>
    <x v="4"/>
  </r>
  <r>
    <x v="131"/>
    <x v="3"/>
    <s v="12/31/2016"/>
    <n v="5250399000"/>
    <x v="1372"/>
    <n v="1606217000"/>
    <s v=" -   "/>
    <s v=" -   "/>
    <s v="    "/>
    <n v="1237000"/>
    <x v="7"/>
  </r>
  <r>
    <x v="141"/>
    <x v="3"/>
    <s v="12/31/2015"/>
    <n v="5254000000"/>
    <x v="1373"/>
    <n v="1034000000"/>
    <s v=" -   "/>
    <s v=" -   "/>
    <s v="    "/>
    <s v=" -   "/>
    <x v="3"/>
  </r>
  <r>
    <x v="143"/>
    <x v="3"/>
    <s v="9/30/2016"/>
    <n v="5259000000"/>
    <x v="1374"/>
    <n v="638000000"/>
    <s v=" -   "/>
    <s v=" -   "/>
    <s v="    "/>
    <s v=" -   "/>
    <x v="7"/>
  </r>
  <r>
    <x v="134"/>
    <x v="3"/>
    <s v="12/31/2015"/>
    <n v="5266103000"/>
    <x v="1375"/>
    <n v="452835000"/>
    <s v=" -   "/>
    <s v=" -   "/>
    <s v="    "/>
    <n v="1177568000"/>
    <x v="1"/>
  </r>
  <r>
    <x v="165"/>
    <x v="3"/>
    <s v="12/31/2015"/>
    <n v="5276000000"/>
    <x v="1376"/>
    <n v="3113000000"/>
    <s v=" -   "/>
    <s v=" -   "/>
    <s v="    "/>
    <n v="448000000"/>
    <x v="5"/>
  </r>
  <r>
    <x v="113"/>
    <x v="3"/>
    <s v="4/30/2016"/>
    <n v="5386703000"/>
    <x v="1377"/>
    <s v=" -   "/>
    <s v=" -   "/>
    <s v=" -   "/>
    <s v="    "/>
    <s v=" -   "/>
    <x v="6"/>
  </r>
  <r>
    <x v="158"/>
    <x v="3"/>
    <s v="12/31/2015"/>
    <n v="5387000000"/>
    <x v="1378"/>
    <n v="2011000000"/>
    <s v=" -   "/>
    <s v=" -   "/>
    <s v="    "/>
    <n v="716000000"/>
    <x v="1"/>
  </r>
  <r>
    <x v="170"/>
    <x v="3"/>
    <s v="12/31/2015"/>
    <n v="5483700000"/>
    <x v="1379"/>
    <n v="1174900000"/>
    <s v=" -   "/>
    <s v=" -   "/>
    <s v="    "/>
    <s v=" -   "/>
    <x v="3"/>
  </r>
  <r>
    <x v="277"/>
    <x v="3"/>
    <s v="12/31/2015"/>
    <n v="5522000000"/>
    <x v="1380"/>
    <n v="1831000000"/>
    <s v=" -   "/>
    <s v=" -   "/>
    <s v="    "/>
    <n v="2957000000"/>
    <x v="4"/>
  </r>
  <r>
    <x v="144"/>
    <x v="3"/>
    <s v="12/31/2015"/>
    <n v="5536000000"/>
    <x v="1381"/>
    <n v="1574000000"/>
    <s v=" -   "/>
    <s v=" -   "/>
    <s v="    "/>
    <n v="234000000"/>
    <x v="2"/>
  </r>
  <r>
    <x v="192"/>
    <x v="3"/>
    <s v="4/29/2016"/>
    <n v="5546000000"/>
    <x v="1382"/>
    <n v="2099000000"/>
    <n v="861000000"/>
    <n v="861000000"/>
    <n v="861000000"/>
    <s v=" -   "/>
    <x v="3"/>
  </r>
  <r>
    <x v="136"/>
    <x v="3"/>
    <s v="12/31/2015"/>
    <n v="5568700000"/>
    <x v="1383"/>
    <n v="669100000"/>
    <s v=" -   "/>
    <s v=" -   "/>
    <s v="    "/>
    <s v=" -   "/>
    <x v="3"/>
  </r>
  <r>
    <x v="155"/>
    <x v="3"/>
    <s v="12/31/2015"/>
    <n v="5576000000"/>
    <x v="21"/>
    <n v="3275000000"/>
    <s v=" -   "/>
    <s v=" -   "/>
    <s v="    "/>
    <n v="1320000000"/>
    <x v="10"/>
  </r>
  <r>
    <x v="149"/>
    <x v="3"/>
    <s v="12/31/2015"/>
    <n v="5598000000"/>
    <x v="1384"/>
    <n v="2013000000"/>
    <s v=" -   "/>
    <s v=" -   "/>
    <s v="    "/>
    <n v="320000000"/>
    <x v="7"/>
  </r>
  <r>
    <x v="196"/>
    <x v="3"/>
    <s v="12/31/2015"/>
    <n v="5702613000"/>
    <x v="1385"/>
    <n v="2265436000"/>
    <s v=" -   "/>
    <s v=" -   "/>
    <s v="    "/>
    <s v=" -   "/>
    <x v="2"/>
  </r>
  <r>
    <x v="166"/>
    <x v="3"/>
    <s v="6/30/2016"/>
    <n v="5761000000"/>
    <x v="1386"/>
    <n v="1393000000"/>
    <n v="141000000"/>
    <n v="141000000"/>
    <n v="141000000"/>
    <s v=" -   "/>
    <x v="0"/>
  </r>
  <r>
    <x v="123"/>
    <x v="3"/>
    <s v="12-02-2016"/>
    <n v="5854430000"/>
    <x v="1387"/>
    <n v="2487907000"/>
    <n v="975987000"/>
    <n v="975987000"/>
    <n v="975987000"/>
    <n v="78534000"/>
    <x v="3"/>
  </r>
  <r>
    <x v="193"/>
    <x v="3"/>
    <s v="9/30/2016"/>
    <n v="5879500000"/>
    <x v="1388"/>
    <n v="1467400000"/>
    <s v=" -   "/>
    <s v=" -   "/>
    <s v="    "/>
    <s v=" -   "/>
    <x v="7"/>
  </r>
  <r>
    <x v="112"/>
    <x v="3"/>
    <s v="6/26/2016"/>
    <n v="5885893000"/>
    <x v="1389"/>
    <n v="630954000"/>
    <n v="913712000"/>
    <n v="913712000"/>
    <n v="913712000"/>
    <s v=" -   "/>
    <x v="3"/>
  </r>
  <r>
    <x v="164"/>
    <x v="3"/>
    <s v="12/31/2015"/>
    <n v="5915700000"/>
    <x v="1390"/>
    <n v="1626000000"/>
    <s v=" -   "/>
    <s v=" -   "/>
    <s v="    "/>
    <s v=" -   "/>
    <x v="2"/>
  </r>
  <r>
    <x v="133"/>
    <x v="3"/>
    <s v="12/31/2015"/>
    <n v="5926100000"/>
    <x v="1391"/>
    <n v="164400000"/>
    <s v=" -   "/>
    <s v=" -   "/>
    <s v="    "/>
    <n v="561800000"/>
    <x v="9"/>
  </r>
  <r>
    <x v="177"/>
    <x v="3"/>
    <s v="01-02-2016"/>
    <n v="5966900000"/>
    <x v="1392"/>
    <n v="1108100000"/>
    <s v=" -   "/>
    <s v=" -   "/>
    <s v="    "/>
    <s v=" -   "/>
    <x v="8"/>
  </r>
  <r>
    <x v="169"/>
    <x v="3"/>
    <s v="12/31/2015"/>
    <n v="5995402000"/>
    <x v="1393"/>
    <n v="1220095000"/>
    <s v=" -   "/>
    <s v=" -   "/>
    <s v="    "/>
    <s v=" -   "/>
    <x v="2"/>
  </r>
  <r>
    <x v="142"/>
    <x v="3"/>
    <s v="12/31/2015"/>
    <n v="5997800000"/>
    <x v="1394"/>
    <n v="2291900000"/>
    <n v="268800000"/>
    <n v="268800000"/>
    <n v="268800000"/>
    <n v="337400000"/>
    <x v="6"/>
  </r>
  <r>
    <x v="148"/>
    <x v="3"/>
    <s v="12/31/2016"/>
    <n v="6028199000"/>
    <x v="1395"/>
    <n v="1500399000"/>
    <s v=" -   "/>
    <s v=" -   "/>
    <s v="    "/>
    <s v=" -   "/>
    <x v="2"/>
  </r>
  <r>
    <x v="174"/>
    <x v="3"/>
    <s v="12/31/2015"/>
    <n v="6098000000"/>
    <x v="1396"/>
    <n v="542000000"/>
    <s v=" -   "/>
    <s v=" -   "/>
    <s v="    "/>
    <n v="796000000"/>
    <x v="9"/>
  </r>
  <r>
    <x v="157"/>
    <x v="3"/>
    <s v="12/31/2015"/>
    <n v="6187646000"/>
    <x v="1397"/>
    <n v="1466761000"/>
    <s v=" -   "/>
    <s v=" -   "/>
    <s v="    "/>
    <n v="339613000"/>
    <x v="7"/>
  </r>
  <r>
    <x v="150"/>
    <x v="3"/>
    <s v="12/26/2015"/>
    <n v="6226507000"/>
    <x v="1398"/>
    <n v="1369097000"/>
    <s v=" -   "/>
    <s v=" -   "/>
    <s v="    "/>
    <n v="123569000"/>
    <x v="2"/>
  </r>
  <r>
    <x v="173"/>
    <x v="3"/>
    <s v="12/31/2016"/>
    <n v="6309000000"/>
    <x v="1399"/>
    <n v="1851000000"/>
    <s v=" -   "/>
    <s v=" -   "/>
    <s v="    "/>
    <n v="603000000"/>
    <x v="7"/>
  </r>
  <r>
    <x v="316"/>
    <x v="3"/>
    <s v="12/31/2015"/>
    <n v="6383000000"/>
    <x v="1400"/>
    <n v="791000000"/>
    <s v=" -   "/>
    <s v=" -   "/>
    <s v="    "/>
    <n v="29372000000"/>
    <x v="4"/>
  </r>
  <r>
    <x v="199"/>
    <x v="3"/>
    <s v="12/31/2016"/>
    <n v="6399000000"/>
    <x v="1401"/>
    <n v="281000000"/>
    <s v=" -   "/>
    <s v=" -   "/>
    <s v="    "/>
    <n v="811000000"/>
    <x v="9"/>
  </r>
  <r>
    <x v="114"/>
    <x v="3"/>
    <s v="12/31/2015"/>
    <n v="6439746000"/>
    <x v="1402"/>
    <n v="203046000"/>
    <s v=" -   "/>
    <s v=" -   "/>
    <s v="    "/>
    <n v="492140000"/>
    <x v="3"/>
  </r>
  <r>
    <x v="184"/>
    <x v="3"/>
    <s v="12/31/2016"/>
    <n v="6440000000"/>
    <x v="1403"/>
    <n v="2326000000"/>
    <s v=" -   "/>
    <s v=" -   "/>
    <s v="    "/>
    <n v="99000000"/>
    <x v="0"/>
  </r>
  <r>
    <x v="138"/>
    <x v="3"/>
    <s v="12/31/2015"/>
    <n v="6449000000"/>
    <x v="1404"/>
    <n v="1334300000"/>
    <n v="119600000"/>
    <n v="119600000"/>
    <n v="119600000"/>
    <s v=" -   "/>
    <x v="7"/>
  </r>
  <r>
    <x v="167"/>
    <x v="3"/>
    <s v="12/31/2016"/>
    <n v="6497000000"/>
    <x v="1405"/>
    <n v="1690000000"/>
    <s v=" -   "/>
    <s v=" -   "/>
    <s v="    "/>
    <n v="322000000"/>
    <x v="2"/>
  </r>
  <r>
    <x v="168"/>
    <x v="3"/>
    <s v="12/31/2016"/>
    <n v="6497000000"/>
    <x v="1405"/>
    <n v="1690000000"/>
    <s v=" -   "/>
    <s v=" -   "/>
    <s v="    "/>
    <n v="322000000"/>
    <x v="2"/>
  </r>
  <r>
    <x v="83"/>
    <x v="3"/>
    <s v="2/29/2016"/>
    <n v="6548400000"/>
    <x v="1406"/>
    <n v="1177200000"/>
    <s v=" -   "/>
    <s v=" -   "/>
    <s v="    "/>
    <s v=" -   "/>
    <x v="0"/>
  </r>
  <r>
    <x v="121"/>
    <x v="3"/>
    <s v="1/30/2016"/>
    <n v="6550200000"/>
    <x v="1407"/>
    <n v="1736700000"/>
    <s v=" -   "/>
    <s v=" -   "/>
    <s v="    "/>
    <s v=" -   "/>
    <x v="2"/>
  </r>
  <r>
    <x v="176"/>
    <x v="3"/>
    <s v="12/31/2015"/>
    <n v="6595200000"/>
    <x v="1408"/>
    <n v="1102800000"/>
    <s v=" -   "/>
    <s v=" -   "/>
    <s v="    "/>
    <s v=" -   "/>
    <x v="3"/>
  </r>
  <r>
    <x v="183"/>
    <x v="3"/>
    <s v="12/31/2015"/>
    <n v="6616632000"/>
    <x v="1409"/>
    <n v="1420281000"/>
    <s v=" -   "/>
    <s v=" -   "/>
    <s v="    "/>
    <n v="46012000"/>
    <x v="7"/>
  </r>
  <r>
    <x v="282"/>
    <x v="3"/>
    <s v="12/31/2015"/>
    <n v="6636000000"/>
    <x v="1410"/>
    <n v="703000000"/>
    <s v=" -   "/>
    <s v=" -   "/>
    <s v="    "/>
    <n v="3955000000"/>
    <x v="4"/>
  </r>
  <r>
    <x v="99"/>
    <x v="3"/>
    <s v="1/31/2016"/>
    <n v="6667216000"/>
    <x v="1411"/>
    <n v="3951445000"/>
    <n v="946300000"/>
    <n v="946300000"/>
    <n v="946300000"/>
    <s v=" -   "/>
    <x v="3"/>
  </r>
  <r>
    <x v="218"/>
    <x v="3"/>
    <s v="12/31/2016"/>
    <n v="6778300000"/>
    <x v="1412"/>
    <n v="1604400000"/>
    <s v=" -   "/>
    <s v=" -   "/>
    <s v="    "/>
    <n v="94900000"/>
    <x v="8"/>
  </r>
  <r>
    <x v="195"/>
    <x v="3"/>
    <s v="12/31/2016"/>
    <n v="6786984000"/>
    <x v="1413"/>
    <n v="956158000"/>
    <s v=" -   "/>
    <s v=" -   "/>
    <s v="    "/>
    <s v=" -   "/>
    <x v="7"/>
  </r>
  <r>
    <x v="207"/>
    <x v="3"/>
    <s v="12/31/2016"/>
    <n v="6794342000"/>
    <x v="1414"/>
    <n v="1757523000"/>
    <s v=" -   "/>
    <s v=" -   "/>
    <s v="    "/>
    <s v=" -   "/>
    <x v="7"/>
  </r>
  <r>
    <x v="137"/>
    <x v="3"/>
    <s v="6/30/2016"/>
    <n v="6911676000"/>
    <x v="1415"/>
    <n v="1513064000"/>
    <s v=" -   "/>
    <s v=" -   "/>
    <s v="    "/>
    <s v=" -   "/>
    <x v="2"/>
  </r>
  <r>
    <x v="180"/>
    <x v="3"/>
    <s v="5/29/2016"/>
    <n v="6933500000"/>
    <x v="1416"/>
    <n v="622900000"/>
    <s v=" -   "/>
    <s v=" -   "/>
    <s v="    "/>
    <n v="290200000"/>
    <x v="2"/>
  </r>
  <r>
    <x v="182"/>
    <x v="3"/>
    <s v="12/31/2015"/>
    <n v="7082000000"/>
    <x v="1417"/>
    <n v="420000000"/>
    <n v="24000000"/>
    <n v="24000000"/>
    <n v="24000000"/>
    <s v=" -   "/>
    <x v="1"/>
  </r>
  <r>
    <x v="249"/>
    <x v="3"/>
    <s v="12/31/2016"/>
    <n v="7162800000"/>
    <x v="1418"/>
    <n v="491000000"/>
    <s v=" -   "/>
    <s v=" -   "/>
    <s v="    "/>
    <s v=" -   "/>
    <x v="8"/>
  </r>
  <r>
    <x v="127"/>
    <x v="3"/>
    <s v="12/31/2015"/>
    <n v="7192633000"/>
    <x v="1419"/>
    <n v="1987271000"/>
    <s v=" -   "/>
    <s v=" -   "/>
    <s v="    "/>
    <n v="122120000"/>
    <x v="2"/>
  </r>
  <r>
    <x v="201"/>
    <x v="3"/>
    <s v="12/31/2016"/>
    <n v="7357000000"/>
    <x v="1420"/>
    <n v="1403000000"/>
    <s v=" -   "/>
    <s v=" -   "/>
    <s v="    "/>
    <s v=" -   "/>
    <x v="7"/>
  </r>
  <r>
    <x v="215"/>
    <x v="3"/>
    <s v="12/31/2015"/>
    <n v="7360000000"/>
    <x v="1421"/>
    <n v="864000000"/>
    <s v=" -   "/>
    <s v=" -   "/>
    <s v="    "/>
    <n v="1738000000"/>
    <x v="4"/>
  </r>
  <r>
    <x v="214"/>
    <x v="3"/>
    <s v="12/31/2015"/>
    <n v="7386000000"/>
    <x v="1422"/>
    <n v="374000000"/>
    <s v=" -   "/>
    <s v=" -   "/>
    <s v="    "/>
    <n v="970000000"/>
    <x v="9"/>
  </r>
  <r>
    <x v="200"/>
    <x v="3"/>
    <s v="12/31/2015"/>
    <n v="7386626000"/>
    <x v="1423"/>
    <n v="1969308000"/>
    <s v=" -   "/>
    <s v=" -   "/>
    <s v="    "/>
    <s v=" -   "/>
    <x v="0"/>
  </r>
  <r>
    <x v="205"/>
    <x v="3"/>
    <s v="04-02-2016"/>
    <n v="7405000000"/>
    <x v="1424"/>
    <n v="3389000000"/>
    <s v=" -   "/>
    <s v=" -   "/>
    <s v="    "/>
    <n v="24000000"/>
    <x v="2"/>
  </r>
  <r>
    <x v="187"/>
    <x v="3"/>
    <s v="1/30/2016"/>
    <n v="7412000000"/>
    <x v="1425"/>
    <n v="1415000000"/>
    <s v=" -   "/>
    <s v=" -   "/>
    <s v="    "/>
    <n v="148000000"/>
    <x v="2"/>
  </r>
  <r>
    <x v="160"/>
    <x v="3"/>
    <s v="07-01-2016"/>
    <n v="7467000000"/>
    <x v="1426"/>
    <n v="1186000000"/>
    <s v=" -   "/>
    <s v=" -   "/>
    <s v="    "/>
    <s v=" -   "/>
    <x v="3"/>
  </r>
  <r>
    <x v="209"/>
    <x v="3"/>
    <s v="12/31/2015"/>
    <n v="7477000000"/>
    <x v="1382"/>
    <n v="2996000000"/>
    <n v="876000000"/>
    <n v="876000000"/>
    <n v="876000000"/>
    <n v="495000000"/>
    <x v="6"/>
  </r>
  <r>
    <x v="211"/>
    <x v="3"/>
    <s v="12/31/2015"/>
    <n v="7493000000"/>
    <x v="1427"/>
    <n v="1356000000"/>
    <s v=" -   "/>
    <s v=" -   "/>
    <s v="    "/>
    <n v="81000000"/>
    <x v="6"/>
  </r>
  <r>
    <x v="238"/>
    <x v="3"/>
    <s v="12/31/2016"/>
    <n v="7531780000"/>
    <x v="1428"/>
    <s v=" -   "/>
    <s v=" -   "/>
    <s v=" -   "/>
    <s v="    "/>
    <n v="1351314000"/>
    <x v="5"/>
  </r>
  <r>
    <x v="179"/>
    <x v="3"/>
    <s v="12/31/2015"/>
    <n v="7572436000"/>
    <x v="1429"/>
    <n v="592863000"/>
    <s v=" -   "/>
    <s v=" -   "/>
    <s v="    "/>
    <n v="34848000"/>
    <x v="7"/>
  </r>
  <r>
    <x v="206"/>
    <x v="3"/>
    <s v="12/31/2015"/>
    <n v="7613800000"/>
    <x v="21"/>
    <n v="6742700000"/>
    <s v=" -   "/>
    <s v=" -   "/>
    <s v="    "/>
    <s v=" -   "/>
    <x v="2"/>
  </r>
  <r>
    <x v="172"/>
    <x v="3"/>
    <s v="12/31/2016"/>
    <n v="7668476000"/>
    <x v="1430"/>
    <n v="957150000"/>
    <s v=" -   "/>
    <s v=" -   "/>
    <s v="    "/>
    <s v=" -   "/>
    <x v="2"/>
  </r>
  <r>
    <x v="279"/>
    <x v="3"/>
    <s v="12/31/2015"/>
    <n v="7669000000"/>
    <x v="1431"/>
    <n v="2237000000"/>
    <s v=" -   "/>
    <s v=" -   "/>
    <s v="    "/>
    <n v="883000000"/>
    <x v="9"/>
  </r>
  <r>
    <x v="248"/>
    <x v="3"/>
    <s v="12/31/2015"/>
    <n v="7729000000"/>
    <x v="1432"/>
    <n v="670000000"/>
    <n v="289000000"/>
    <n v="289000000"/>
    <n v="289000000"/>
    <n v="1239000000"/>
    <x v="8"/>
  </r>
  <r>
    <x v="253"/>
    <x v="3"/>
    <s v="12/31/2015"/>
    <n v="7763206000"/>
    <x v="1433"/>
    <n v="693331000"/>
    <s v=" -   "/>
    <s v=" -   "/>
    <s v="    "/>
    <n v="354620000"/>
    <x v="4"/>
  </r>
  <r>
    <x v="178"/>
    <x v="3"/>
    <s v="4/30/2016"/>
    <n v="7811200000"/>
    <x v="1434"/>
    <n v="1614100000"/>
    <s v=" -   "/>
    <s v=" -   "/>
    <s v="    "/>
    <n v="208400000"/>
    <x v="0"/>
  </r>
  <r>
    <x v="303"/>
    <x v="3"/>
    <s v="12/31/2016"/>
    <n v="7869000000"/>
    <x v="1435"/>
    <n v="2094000000"/>
    <s v=" -   "/>
    <s v=" -   "/>
    <s v="    "/>
    <n v="4301000000"/>
    <x v="4"/>
  </r>
  <r>
    <x v="191"/>
    <x v="3"/>
    <s v="12/31/2015"/>
    <n v="7954827000"/>
    <x v="1436"/>
    <n v="1086274000"/>
    <s v=" -   "/>
    <s v=" -   "/>
    <s v="    "/>
    <n v="688195000"/>
    <x v="9"/>
  </r>
  <r>
    <x v="223"/>
    <x v="3"/>
    <s v="7/31/2016"/>
    <n v="7961000000"/>
    <x v="1437"/>
    <n v="1665000000"/>
    <n v="124000000"/>
    <n v="124000000"/>
    <n v="124000000"/>
    <s v=" -   "/>
    <x v="0"/>
  </r>
  <r>
    <x v="188"/>
    <x v="3"/>
    <s v="12/31/2015"/>
    <n v="7966674000"/>
    <x v="1438"/>
    <n v="2648622000"/>
    <s v=" -   "/>
    <s v=" -   "/>
    <s v="    "/>
    <s v=" -   "/>
    <x v="2"/>
  </r>
  <r>
    <x v="232"/>
    <x v="3"/>
    <s v="12/31/2015"/>
    <n v="7997000000"/>
    <x v="1439"/>
    <n v="646000000"/>
    <s v=" -   "/>
    <s v=" -   "/>
    <s v="    "/>
    <n v="285500000"/>
    <x v="8"/>
  </r>
  <r>
    <x v="185"/>
    <x v="3"/>
    <s v="1/31/2016"/>
    <n v="8020300000"/>
    <x v="1440"/>
    <n v="3417700000"/>
    <s v=" -   "/>
    <s v=" -   "/>
    <s v="    "/>
    <s v=" -   "/>
    <x v="2"/>
  </r>
  <r>
    <x v="175"/>
    <x v="3"/>
    <s v="12/31/2015"/>
    <n v="8071563000"/>
    <x v="1441"/>
    <n v="1573120000"/>
    <s v=" -   "/>
    <s v=" -   "/>
    <s v="    "/>
    <s v=" -   "/>
    <x v="2"/>
  </r>
  <r>
    <x v="194"/>
    <x v="3"/>
    <s v="12/31/2015"/>
    <n v="8229000000"/>
    <x v="1442"/>
    <n v="1467000000"/>
    <s v=" -   "/>
    <s v=" -   "/>
    <s v="    "/>
    <n v="1166000000"/>
    <x v="10"/>
  </r>
  <r>
    <x v="217"/>
    <x v="3"/>
    <s v="12/31/2015"/>
    <n v="8299074000"/>
    <x v="1443"/>
    <n v="1086504000"/>
    <s v=" -   "/>
    <s v=" -   "/>
    <s v="    "/>
    <n v="827008000"/>
    <x v="2"/>
  </r>
  <r>
    <x v="266"/>
    <x v="3"/>
    <s v="12/31/2015"/>
    <n v="8533000000"/>
    <x v="1444"/>
    <n v="5120000000"/>
    <s v=" -   "/>
    <s v=" -   "/>
    <s v="    "/>
    <n v="205000000"/>
    <x v="5"/>
  </r>
  <r>
    <x v="171"/>
    <x v="3"/>
    <s v="12/31/2015"/>
    <n v="8680100000"/>
    <x v="1445"/>
    <n v="1622000000"/>
    <s v=" -   "/>
    <s v=" -   "/>
    <s v="    "/>
    <n v="164500000"/>
    <x v="6"/>
  </r>
  <r>
    <x v="270"/>
    <x v="3"/>
    <s v="12/31/2015"/>
    <n v="8757428000"/>
    <x v="1446"/>
    <n v="3174320000"/>
    <s v=" -   "/>
    <s v=" -   "/>
    <s v="    "/>
    <n v="3313644000"/>
    <x v="4"/>
  </r>
  <r>
    <x v="151"/>
    <x v="3"/>
    <s v="12/31/2016"/>
    <n v="8773564000"/>
    <x v="1447"/>
    <n v="6280728000"/>
    <s v=" -   "/>
    <s v=" -   "/>
    <s v="    "/>
    <n v="317141000"/>
    <x v="2"/>
  </r>
  <r>
    <x v="140"/>
    <x v="3"/>
    <s v="12/31/2016"/>
    <n v="8830669000"/>
    <x v="1448"/>
    <n v="1568877000"/>
    <n v="852098000"/>
    <n v="852098000"/>
    <n v="852098000"/>
    <s v=" -   "/>
    <x v="3"/>
  </r>
  <r>
    <x v="229"/>
    <x v="3"/>
    <s v="12/31/2016"/>
    <n v="8979000000"/>
    <x v="1449"/>
    <n v="3499000000"/>
    <n v="1114000000"/>
    <n v="1114000000"/>
    <n v="1114000000"/>
    <n v="34000000"/>
    <x v="3"/>
  </r>
  <r>
    <x v="213"/>
    <x v="3"/>
    <s v="12/31/2016"/>
    <n v="9071000000"/>
    <x v="1450"/>
    <n v="1707200000"/>
    <s v=" -   "/>
    <s v=" -   "/>
    <s v="    "/>
    <s v=" -   "/>
    <x v="2"/>
  </r>
  <r>
    <x v="162"/>
    <x v="3"/>
    <s v="12/31/2015"/>
    <n v="9223987000"/>
    <x v="1451"/>
    <n v="5060406000"/>
    <s v=" -   "/>
    <s v=" -   "/>
    <s v="    "/>
    <n v="272494000"/>
    <x v="2"/>
  </r>
  <r>
    <x v="208"/>
    <x v="3"/>
    <s v="12/31/2015"/>
    <n v="9308926000"/>
    <x v="1452"/>
    <s v=" -   "/>
    <s v=" -   "/>
    <s v=" -   "/>
    <s v="    "/>
    <n v="1966939000"/>
    <x v="5"/>
  </r>
  <r>
    <x v="231"/>
    <x v="3"/>
    <s v="12/31/2016"/>
    <n v="9387700000"/>
    <x v="1453"/>
    <n v="1054500000"/>
    <s v=" -   "/>
    <s v=" -   "/>
    <s v="    "/>
    <n v="991100000"/>
    <x v="7"/>
  </r>
  <r>
    <x v="221"/>
    <x v="3"/>
    <s v="12/31/2016"/>
    <n v="9390000000"/>
    <x v="1454"/>
    <n v="1472000000"/>
    <n v="742000000"/>
    <n v="742000000"/>
    <n v="742000000"/>
    <n v="64000000"/>
    <x v="3"/>
  </r>
  <r>
    <x v="233"/>
    <x v="3"/>
    <s v="10/30/2016"/>
    <n v="9523224000"/>
    <x v="1455"/>
    <n v="871974000"/>
    <s v=" -   "/>
    <s v=" -   "/>
    <s v="    "/>
    <s v=" -   "/>
    <x v="0"/>
  </r>
  <r>
    <x v="251"/>
    <x v="3"/>
    <s v="9/30/2016"/>
    <n v="9524400000"/>
    <x v="1456"/>
    <n v="797600000"/>
    <n v="132000000"/>
    <n v="132000000"/>
    <n v="132000000"/>
    <s v=" -   "/>
    <x v="8"/>
  </r>
  <r>
    <x v="225"/>
    <x v="3"/>
    <s v="12/31/2015"/>
    <n v="9648000000"/>
    <x v="1457"/>
    <n v="762000000"/>
    <n v="251000000"/>
    <n v="251000000"/>
    <n v="251000000"/>
    <s v=" -   "/>
    <x v="8"/>
  </r>
  <r>
    <x v="189"/>
    <x v="3"/>
    <s v="01-02-2016"/>
    <n v="9737018000"/>
    <x v="1458"/>
    <n v="3596992000"/>
    <s v=" -   "/>
    <s v=" -   "/>
    <s v="    "/>
    <s v=" -   "/>
    <x v="2"/>
  </r>
  <r>
    <x v="346"/>
    <x v="3"/>
    <s v="12/31/2016"/>
    <n v="9841000000"/>
    <x v="1115"/>
    <n v="815000000"/>
    <n v="384000000"/>
    <n v="384000000"/>
    <n v="384000000"/>
    <s v=" -   "/>
    <x v="4"/>
  </r>
  <r>
    <x v="267"/>
    <x v="3"/>
    <s v="12/31/2016"/>
    <n v="9888000000"/>
    <x v="1459"/>
    <n v="2743000000"/>
    <s v=" -   "/>
    <s v=" -   "/>
    <s v="    "/>
    <n v="1026000000"/>
    <x v="7"/>
  </r>
  <r>
    <x v="295"/>
    <x v="3"/>
    <s v="12/31/2015"/>
    <n v="9968000000"/>
    <x v="1460"/>
    <n v="3094000000"/>
    <n v="603000000"/>
    <n v="603000000"/>
    <n v="603000000"/>
    <s v=" -   "/>
    <x v="6"/>
  </r>
  <r>
    <x v="235"/>
    <x v="3"/>
    <s v="12/31/2015"/>
    <n v="9973384000"/>
    <x v="1461"/>
    <n v="2931108000"/>
    <s v=" -   "/>
    <s v=" -   "/>
    <s v="    "/>
    <s v=" -   "/>
    <x v="7"/>
  </r>
  <r>
    <x v="236"/>
    <x v="3"/>
    <s v="12/31/2015"/>
    <n v="10002000000"/>
    <x v="1462"/>
    <n v="3615000000"/>
    <s v=" -   "/>
    <s v=" -   "/>
    <s v="    "/>
    <n v="1512000000"/>
    <x v="5"/>
  </r>
  <r>
    <x v="220"/>
    <x v="3"/>
    <s v="12/31/2015"/>
    <n v="10116502000"/>
    <x v="1463"/>
    <n v="2620072000"/>
    <s v=" -   "/>
    <s v=" -   "/>
    <s v="    "/>
    <n v="224133000"/>
    <x v="5"/>
  </r>
  <r>
    <x v="243"/>
    <x v="3"/>
    <s v="12/31/2015"/>
    <n v="10231000000"/>
    <x v="1464"/>
    <n v="397000000"/>
    <s v=" -   "/>
    <s v=" -   "/>
    <s v="    "/>
    <n v="1250000000"/>
    <x v="9"/>
  </r>
  <r>
    <x v="259"/>
    <x v="3"/>
    <s v="12/31/2015"/>
    <n v="10346000000"/>
    <x v="886"/>
    <n v="5996000000"/>
    <s v=" -   "/>
    <s v=" -   "/>
    <s v="    "/>
    <n v="533000000"/>
    <x v="5"/>
  </r>
  <r>
    <x v="246"/>
    <x v="3"/>
    <s v="12/31/2015"/>
    <n v="10415000000"/>
    <x v="1465"/>
    <s v=" -   "/>
    <s v=" -   "/>
    <s v=" -   "/>
    <s v="    "/>
    <n v="1214000000"/>
    <x v="9"/>
  </r>
  <r>
    <x v="291"/>
    <x v="3"/>
    <s v="12/31/2015"/>
    <n v="10466000000"/>
    <x v="1466"/>
    <s v=" -   "/>
    <s v=" -   "/>
    <s v=" -   "/>
    <s v="    "/>
    <s v=" -   "/>
    <x v="7"/>
  </r>
  <r>
    <x v="234"/>
    <x v="3"/>
    <s v="12/26/2015"/>
    <n v="10629719000"/>
    <x v="1467"/>
    <n v="2243356000"/>
    <s v=" -   "/>
    <s v=" -   "/>
    <s v="    "/>
    <s v=" -   "/>
    <x v="6"/>
  </r>
  <r>
    <x v="240"/>
    <x v="3"/>
    <s v="8/27/2016"/>
    <n v="10635676000"/>
    <x v="1468"/>
    <n v="3548341000"/>
    <s v=" -   "/>
    <s v=" -   "/>
    <s v="    "/>
    <s v=" -   "/>
    <x v="2"/>
  </r>
  <r>
    <x v="258"/>
    <x v="3"/>
    <s v="12/31/2015"/>
    <n v="10731300000"/>
    <x v="1469"/>
    <n v="835100000"/>
    <s v=" -   "/>
    <s v=" -   "/>
    <s v="    "/>
    <n v="1295700000"/>
    <x v="5"/>
  </r>
  <r>
    <x v="230"/>
    <x v="3"/>
    <s v="12/31/2016"/>
    <n v="10776000000"/>
    <x v="21"/>
    <n v="4525000000"/>
    <s v=" -   "/>
    <s v=" -   "/>
    <s v="    "/>
    <n v="373000000"/>
    <x v="3"/>
  </r>
  <r>
    <x v="265"/>
    <x v="3"/>
    <s v="12/31/2015"/>
    <n v="10776000000"/>
    <x v="1470"/>
    <n v="1296000000"/>
    <n v="93000000"/>
    <n v="93000000"/>
    <n v="93000000"/>
    <n v="1106000000"/>
    <x v="8"/>
  </r>
  <r>
    <x v="216"/>
    <x v="3"/>
    <s v="10/30/2016"/>
    <n v="10825000000"/>
    <x v="1471"/>
    <n v="819000000"/>
    <n v="1540000000"/>
    <n v="1540000000"/>
    <n v="1540000000"/>
    <s v=" -   "/>
    <x v="3"/>
  </r>
  <r>
    <x v="198"/>
    <x v="3"/>
    <s v="12/31/2015"/>
    <n v="10855810000"/>
    <x v="1472"/>
    <s v=" -   "/>
    <s v=" -   "/>
    <s v=" -   "/>
    <s v="    "/>
    <n v="314096000"/>
    <x v="1"/>
  </r>
  <r>
    <x v="181"/>
    <x v="3"/>
    <s v="11/30/2016"/>
    <n v="10949999000"/>
    <x v="1473"/>
    <n v="764117000"/>
    <s v=" -   "/>
    <s v=" -   "/>
    <s v="    "/>
    <s v=" -   "/>
    <x v="2"/>
  </r>
  <r>
    <x v="273"/>
    <x v="3"/>
    <s v="9/30/2016"/>
    <n v="10964157000"/>
    <x v="1474"/>
    <n v="1429233000"/>
    <s v=" -   "/>
    <s v=" -   "/>
    <s v="    "/>
    <s v=" -   "/>
    <x v="7"/>
  </r>
  <r>
    <x v="250"/>
    <x v="3"/>
    <s v="12/31/2015"/>
    <n v="11024486000"/>
    <x v="1475"/>
    <n v="865817000"/>
    <s v=" -   "/>
    <s v=" -   "/>
    <s v="    "/>
    <n v="1124524000"/>
    <x v="9"/>
  </r>
  <r>
    <x v="278"/>
    <x v="3"/>
    <s v="12/30/2016"/>
    <n v="11069000000"/>
    <x v="1476"/>
    <n v="3597000000"/>
    <s v=" -   "/>
    <s v=" -   "/>
    <s v="    "/>
    <n v="1301000000"/>
    <x v="7"/>
  </r>
  <r>
    <x v="302"/>
    <x v="3"/>
    <s v="07-01-2016"/>
    <n v="11160000000"/>
    <x v="1477"/>
    <n v="635000000"/>
    <n v="1237000000"/>
    <n v="1237000000"/>
    <n v="1237000000"/>
    <n v="123000000"/>
    <x v="3"/>
  </r>
  <r>
    <x v="197"/>
    <x v="3"/>
    <s v="12/31/2016"/>
    <n v="11229200000"/>
    <x v="1478"/>
    <n v="2657700000"/>
    <n v="4470100000"/>
    <n v="4470100000"/>
    <n v="4470100000"/>
    <n v="459000000"/>
    <x v="6"/>
  </r>
  <r>
    <x v="252"/>
    <x v="3"/>
    <s v="6/30/2016"/>
    <n v="11262300000"/>
    <x v="1479"/>
    <n v="7337800000"/>
    <s v=" -   "/>
    <s v=" -   "/>
    <s v="    "/>
    <s v=" -   "/>
    <x v="0"/>
  </r>
  <r>
    <x v="237"/>
    <x v="3"/>
    <s v="12/31/2016"/>
    <n v="11325000000"/>
    <x v="1480"/>
    <n v="4295000000"/>
    <n v="715000000"/>
    <n v="715000000"/>
    <n v="715000000"/>
    <n v="319000000"/>
    <x v="6"/>
  </r>
  <r>
    <x v="242"/>
    <x v="3"/>
    <s v="12/31/2015"/>
    <n v="11339304000"/>
    <x v="1481"/>
    <n v="3943786000"/>
    <s v=" -   "/>
    <s v=" -   "/>
    <s v="    "/>
    <s v=" -   "/>
    <x v="8"/>
  </r>
  <r>
    <x v="290"/>
    <x v="3"/>
    <s v="6/30/2016"/>
    <n v="11360753000"/>
    <x v="1482"/>
    <n v="1359360000"/>
    <s v=" -   "/>
    <s v=" -   "/>
    <s v="    "/>
    <s v=" -   "/>
    <x v="7"/>
  </r>
  <r>
    <x v="262"/>
    <x v="3"/>
    <s v="12/31/2016"/>
    <n v="11406900000"/>
    <x v="1483"/>
    <n v="2798900000"/>
    <s v=" -   "/>
    <s v=" -   "/>
    <s v="    "/>
    <s v=" -   "/>
    <x v="2"/>
  </r>
  <r>
    <x v="204"/>
    <x v="3"/>
    <s v="12/31/2016"/>
    <n v="11448800000"/>
    <x v="1484"/>
    <n v="1972900000"/>
    <n v="1973300000"/>
    <n v="1973300000"/>
    <n v="1973300000"/>
    <n v="385600000"/>
    <x v="6"/>
  </r>
  <r>
    <x v="255"/>
    <x v="3"/>
    <s v="12/31/2015"/>
    <n v="11513251000"/>
    <x v="1485"/>
    <n v="1074998000"/>
    <s v=" -   "/>
    <s v=" -   "/>
    <s v="    "/>
    <n v="1337276000"/>
    <x v="9"/>
  </r>
  <r>
    <x v="275"/>
    <x v="3"/>
    <s v="12/31/2015"/>
    <n v="11524000000"/>
    <x v="1486"/>
    <n v="336000000"/>
    <s v=" -   "/>
    <s v=" -   "/>
    <s v="    "/>
    <n v="1919000000"/>
    <x v="9"/>
  </r>
  <r>
    <x v="292"/>
    <x v="3"/>
    <s v="5/29/2016"/>
    <n v="11642900000"/>
    <x v="1487"/>
    <n v="2209400000"/>
    <s v=" -   "/>
    <s v=" -   "/>
    <s v="    "/>
    <s v=" -   "/>
    <x v="0"/>
  </r>
  <r>
    <x v="287"/>
    <x v="3"/>
    <s v="12/31/2015"/>
    <n v="11683000000"/>
    <x v="1488"/>
    <n v="551000000"/>
    <s v=" -   "/>
    <s v=" -   "/>
    <s v="    "/>
    <n v="1395000000"/>
    <x v="9"/>
  </r>
  <r>
    <x v="245"/>
    <x v="3"/>
    <s v="1/30/2016"/>
    <n v="11939999000"/>
    <x v="1489"/>
    <n v="1738755000"/>
    <s v=" -   "/>
    <s v=" -   "/>
    <s v="    "/>
    <s v=" -   "/>
    <x v="2"/>
  </r>
  <r>
    <x v="284"/>
    <x v="3"/>
    <s v="12/31/2016"/>
    <n v="12075000000"/>
    <x v="1490"/>
    <n v="2031000000"/>
    <s v=" -   "/>
    <s v=" -   "/>
    <s v="    "/>
    <n v="1216000000"/>
    <x v="9"/>
  </r>
  <r>
    <x v="263"/>
    <x v="3"/>
    <s v="2/27/2016"/>
    <n v="12103887000"/>
    <x v="1491"/>
    <n v="3205407000"/>
    <s v=" -   "/>
    <s v=" -   "/>
    <s v="    "/>
    <s v=" -   "/>
    <x v="2"/>
  </r>
  <r>
    <x v="257"/>
    <x v="3"/>
    <s v="1/30/2016"/>
    <n v="12154000000"/>
    <x v="1492"/>
    <n v="3012000000"/>
    <s v=" -   "/>
    <s v=" -   "/>
    <s v="    "/>
    <s v=" -   "/>
    <x v="2"/>
  </r>
  <r>
    <x v="190"/>
    <x v="3"/>
    <s v="9/30/2016"/>
    <n v="12157400000"/>
    <x v="1493"/>
    <n v="1100300000"/>
    <s v=" -   "/>
    <s v=" -   "/>
    <s v="    "/>
    <s v=" -   "/>
    <x v="2"/>
  </r>
  <r>
    <x v="256"/>
    <x v="3"/>
    <s v="12/31/2016"/>
    <n v="12197000000"/>
    <x v="1494"/>
    <n v="6476000000"/>
    <s v=" -   "/>
    <s v=" -   "/>
    <s v="    "/>
    <n v="1792000000"/>
    <x v="4"/>
  </r>
  <r>
    <x v="254"/>
    <x v="3"/>
    <s v="12/31/2015"/>
    <n v="12200000000"/>
    <x v="1495"/>
    <n v="3750000000"/>
    <s v=" -   "/>
    <s v=" -   "/>
    <s v="    "/>
    <n v="3630000000"/>
    <x v="5"/>
  </r>
  <r>
    <x v="269"/>
    <x v="3"/>
    <s v="9/30/2016"/>
    <n v="12238000000"/>
    <x v="1496"/>
    <n v="1463000000"/>
    <n v="644000000"/>
    <n v="644000000"/>
    <n v="644000000"/>
    <s v=" -   "/>
    <x v="3"/>
  </r>
  <r>
    <x v="261"/>
    <x v="3"/>
    <s v="01-02-2016"/>
    <n v="12376744000"/>
    <x v="1497"/>
    <n v="4178386000"/>
    <s v=" -   "/>
    <s v=" -   "/>
    <s v="    "/>
    <s v=" -   "/>
    <x v="2"/>
  </r>
  <r>
    <x v="241"/>
    <x v="3"/>
    <s v="12/31/2016"/>
    <n v="12394100000"/>
    <x v="1498"/>
    <n v="156600000"/>
    <s v=" -   "/>
    <s v=" -   "/>
    <s v="    "/>
    <n v="3732600000"/>
    <x v="5"/>
  </r>
  <r>
    <x v="239"/>
    <x v="3"/>
    <s v="09-01-2016"/>
    <n v="12399000000"/>
    <x v="1499"/>
    <n v="653000000"/>
    <n v="1617000000"/>
    <n v="1617000000"/>
    <n v="1617000000"/>
    <s v=" -   "/>
    <x v="3"/>
  </r>
  <r>
    <x v="210"/>
    <x v="3"/>
    <s v="12/31/2015"/>
    <n v="12416000000"/>
    <x v="1500"/>
    <n v="2508600000"/>
    <s v=" -   "/>
    <s v=" -   "/>
    <s v="    "/>
    <n v="325200000"/>
    <x v="3"/>
  </r>
  <r>
    <x v="341"/>
    <x v="3"/>
    <s v="12/31/2015"/>
    <n v="12480000000"/>
    <x v="1501"/>
    <n v="1613000000"/>
    <s v=" -   "/>
    <s v=" -   "/>
    <s v="    "/>
    <n v="4544000000"/>
    <x v="4"/>
  </r>
  <r>
    <x v="224"/>
    <x v="3"/>
    <s v="9/30/2016"/>
    <n v="12483000000"/>
    <x v="1502"/>
    <n v="3005000000"/>
    <n v="828000000"/>
    <n v="828000000"/>
    <n v="828000000"/>
    <s v=" -   "/>
    <x v="6"/>
  </r>
  <r>
    <x v="294"/>
    <x v="3"/>
    <s v="9/30/2016"/>
    <n v="12488000000"/>
    <x v="1503"/>
    <n v="2851000000"/>
    <s v=" -   "/>
    <s v=" -   "/>
    <s v="    "/>
    <n v="221000000"/>
    <x v="2"/>
  </r>
  <r>
    <x v="283"/>
    <x v="3"/>
    <s v="12/31/2015"/>
    <n v="12764000000"/>
    <x v="1504"/>
    <n v="334000000"/>
    <s v=" -   "/>
    <s v=" -   "/>
    <s v="    "/>
    <n v="2229000000"/>
    <x v="4"/>
  </r>
  <r>
    <x v="276"/>
    <x v="3"/>
    <s v="12/31/2015"/>
    <n v="12893000000"/>
    <x v="21"/>
    <n v="7334000000"/>
    <s v=" -   "/>
    <s v=" -   "/>
    <s v="    "/>
    <n v="3140000000"/>
    <x v="5"/>
  </r>
  <r>
    <x v="310"/>
    <x v="3"/>
    <s v="07-01-2016"/>
    <n v="12994000000"/>
    <x v="1505"/>
    <n v="1342000000"/>
    <n v="1627000000"/>
    <n v="1627000000"/>
    <n v="1627000000"/>
    <s v=" -   "/>
    <x v="3"/>
  </r>
  <r>
    <x v="286"/>
    <x v="3"/>
    <s v="12/31/2015"/>
    <n v="13000000000"/>
    <x v="1506"/>
    <n v="1748000000"/>
    <n v="1280000000"/>
    <n v="1280000000"/>
    <n v="1280000000"/>
    <s v=" -   "/>
    <x v="3"/>
  </r>
  <r>
    <x v="297"/>
    <x v="3"/>
    <s v="12/31/2016"/>
    <n v="13058000000"/>
    <x v="1507"/>
    <n v="1089000000"/>
    <s v=" -   "/>
    <s v=" -   "/>
    <s v="    "/>
    <n v="2209000000"/>
    <x v="4"/>
  </r>
  <r>
    <x v="293"/>
    <x v="3"/>
    <s v="12/26/2015"/>
    <n v="13105000000"/>
    <x v="1508"/>
    <n v="1746000000"/>
    <s v=" -   "/>
    <s v=" -   "/>
    <s v="    "/>
    <s v=" -   "/>
    <x v="2"/>
  </r>
  <r>
    <x v="281"/>
    <x v="3"/>
    <s v="01-02-2016"/>
    <n v="13423000000"/>
    <x v="1509"/>
    <n v="1304000000"/>
    <s v=" -   "/>
    <s v=" -   "/>
    <s v="    "/>
    <s v=" -   "/>
    <x v="7"/>
  </r>
  <r>
    <x v="268"/>
    <x v="3"/>
    <s v="12/31/2015"/>
    <n v="13476084000"/>
    <x v="1510"/>
    <n v="1410170000"/>
    <s v=" -   "/>
    <s v=" -   "/>
    <s v="    "/>
    <s v=" -   "/>
    <x v="7"/>
  </r>
  <r>
    <x v="304"/>
    <x v="3"/>
    <s v="8/31/2016"/>
    <n v="13502000000"/>
    <x v="1511"/>
    <n v="2833000000"/>
    <n v="1512000000"/>
    <n v="1512000000"/>
    <n v="1512000000"/>
    <s v=" -   "/>
    <x v="8"/>
  </r>
  <r>
    <x v="299"/>
    <x v="3"/>
    <s v="01-02-2016"/>
    <n v="13525000000"/>
    <x v="1512"/>
    <n v="3590000000"/>
    <s v=" -   "/>
    <s v=" -   "/>
    <s v="    "/>
    <s v=" -   "/>
    <x v="0"/>
  </r>
  <r>
    <x v="274"/>
    <x v="3"/>
    <s v="12/31/2015"/>
    <n v="13545100000"/>
    <x v="1513"/>
    <n v="4345500000"/>
    <s v=" -   "/>
    <s v=" -   "/>
    <s v="    "/>
    <s v=" -   "/>
    <x v="8"/>
  </r>
  <r>
    <x v="298"/>
    <x v="3"/>
    <s v="12/31/2016"/>
    <n v="13599000000"/>
    <x v="1514"/>
    <n v="2415000000"/>
    <s v=" -   "/>
    <s v=" -   "/>
    <s v="    "/>
    <n v="224000000"/>
    <x v="7"/>
  </r>
  <r>
    <x v="296"/>
    <x v="3"/>
    <s v="12/31/2016"/>
    <n v="13609000000"/>
    <x v="1515"/>
    <n v="1410000000"/>
    <s v=" -   "/>
    <s v=" -   "/>
    <s v="    "/>
    <n v="1301000000"/>
    <x v="7"/>
  </r>
  <r>
    <x v="260"/>
    <x v="3"/>
    <s v="12/31/2015"/>
    <n v="13620000000"/>
    <x v="1516"/>
    <n v="3264000000"/>
    <s v=" -   "/>
    <s v=" -   "/>
    <s v="    "/>
    <n v="5690000000"/>
    <x v="5"/>
  </r>
  <r>
    <x v="228"/>
    <x v="3"/>
    <s v="12/31/2015"/>
    <n v="13781837000"/>
    <x v="1517"/>
    <n v="1947135000"/>
    <s v=" -   "/>
    <s v=" -   "/>
    <s v="    "/>
    <n v="638024000"/>
    <x v="6"/>
  </r>
  <r>
    <x v="280"/>
    <x v="3"/>
    <s v="1/30/2016"/>
    <n v="14437000000"/>
    <x v="1518"/>
    <n v="4168000000"/>
    <s v=" -   "/>
    <s v=" -   "/>
    <s v="    "/>
    <s v=" -   "/>
    <x v="2"/>
  </r>
  <r>
    <x v="272"/>
    <x v="3"/>
    <s v="12/31/2015"/>
    <n v="14486000000"/>
    <x v="1519"/>
    <n v="634000000"/>
    <s v=" -   "/>
    <s v=" -   "/>
    <s v="    "/>
    <n v="139000000"/>
    <x v="2"/>
  </r>
  <r>
    <x v="352"/>
    <x v="3"/>
    <s v="9/30/2016"/>
    <n v="14522000000"/>
    <x v="1520"/>
    <n v="3758000000"/>
    <s v=" -   "/>
    <s v=" -   "/>
    <s v="    "/>
    <s v=" -   "/>
    <x v="7"/>
  </r>
  <r>
    <x v="301"/>
    <x v="3"/>
    <s v="12/31/2016"/>
    <n v="14751000000"/>
    <x v="1521"/>
    <n v="4630000000"/>
    <n v="466000000"/>
    <n v="466000000"/>
    <n v="466000000"/>
    <n v="462000000"/>
    <x v="8"/>
  </r>
  <r>
    <x v="322"/>
    <x v="3"/>
    <s v="12/31/2015"/>
    <n v="14757000000"/>
    <x v="1522"/>
    <n v="1764000000"/>
    <s v=" -   "/>
    <s v=" -   "/>
    <s v="    "/>
    <s v=" -   "/>
    <x v="4"/>
  </r>
  <r>
    <x v="308"/>
    <x v="3"/>
    <s v="12/31/2015"/>
    <n v="15026000000"/>
    <x v="1523"/>
    <n v="4969000000"/>
    <s v=" -   "/>
    <s v=" -   "/>
    <s v="    "/>
    <n v="1550000000"/>
    <x v="9"/>
  </r>
  <r>
    <x v="271"/>
    <x v="3"/>
    <s v="9/30/2016"/>
    <n v="15082000000"/>
    <x v="1524"/>
    <n v="4469000000"/>
    <s v=" -   "/>
    <s v=" -   "/>
    <s v="    "/>
    <n v="502000000"/>
    <x v="3"/>
  </r>
  <r>
    <x v="264"/>
    <x v="3"/>
    <s v="2/29/2016"/>
    <n v="15149675000"/>
    <x v="1525"/>
    <n v="959899000"/>
    <s v=" -   "/>
    <s v=" -   "/>
    <s v="    "/>
    <s v=" -   "/>
    <x v="2"/>
  </r>
  <r>
    <x v="339"/>
    <x v="3"/>
    <s v="12/31/2016"/>
    <n v="15158000000"/>
    <x v="1526"/>
    <n v="2617000000"/>
    <s v=" -   "/>
    <s v=" -   "/>
    <s v="    "/>
    <s v=" -   "/>
    <x v="2"/>
  </r>
  <r>
    <x v="289"/>
    <x v="3"/>
    <s v="12/31/2015"/>
    <n v="15280044000"/>
    <x v="1527"/>
    <n v="3277390000"/>
    <s v=" -   "/>
    <s v=" -   "/>
    <s v="    "/>
    <n v="141675000"/>
    <x v="2"/>
  </r>
  <r>
    <x v="212"/>
    <x v="3"/>
    <s v="1/30/2016"/>
    <n v="15498400000"/>
    <x v="1528"/>
    <n v="3607000000"/>
    <s v=" -   "/>
    <s v=" -   "/>
    <s v="    "/>
    <s v=" -   "/>
    <x v="2"/>
  </r>
  <r>
    <x v="288"/>
    <x v="3"/>
    <s v="9/25/2016"/>
    <n v="15724000000"/>
    <x v="1529"/>
    <n v="4477000000"/>
    <s v=" -   "/>
    <s v=" -   "/>
    <s v="    "/>
    <s v=" -   "/>
    <x v="0"/>
  </r>
  <r>
    <x v="313"/>
    <x v="3"/>
    <s v="1/30/2016"/>
    <n v="15797000000"/>
    <x v="1530"/>
    <s v=" -   "/>
    <s v=" -   "/>
    <s v=" -   "/>
    <s v="    "/>
    <s v=" -   "/>
    <x v="2"/>
  </r>
  <r>
    <x v="330"/>
    <x v="3"/>
    <s v="12/31/2015"/>
    <n v="15877000000"/>
    <x v="1531"/>
    <n v="569000000"/>
    <n v="127000000"/>
    <n v="127000000"/>
    <n v="127000000"/>
    <s v=" -   "/>
    <x v="8"/>
  </r>
  <r>
    <x v="365"/>
    <x v="3"/>
    <s v="12/31/2016"/>
    <n v="15887000000"/>
    <x v="1532"/>
    <n v="228000000"/>
    <s v=" -   "/>
    <s v=" -   "/>
    <s v="    "/>
    <s v=" -   "/>
    <x v="4"/>
  </r>
  <r>
    <x v="321"/>
    <x v="3"/>
    <s v="12/31/2015"/>
    <n v="16034000000"/>
    <x v="1533"/>
    <n v="6610000000"/>
    <s v=" -   "/>
    <s v=" -   "/>
    <s v="    "/>
    <s v=" -   "/>
    <x v="0"/>
  </r>
  <r>
    <x v="319"/>
    <x v="3"/>
    <s v="12/31/2015"/>
    <n v="16270000000"/>
    <x v="1534"/>
    <n v="9463000000"/>
    <s v=" -   "/>
    <s v=" -   "/>
    <s v="    "/>
    <n v="255000000"/>
    <x v="5"/>
  </r>
  <r>
    <x v="311"/>
    <x v="3"/>
    <s v="11/30/2016"/>
    <n v="16389000000"/>
    <x v="1535"/>
    <n v="2197000000"/>
    <s v=" -   "/>
    <s v=" -   "/>
    <s v="    "/>
    <n v="1738000000"/>
    <x v="2"/>
  </r>
  <r>
    <x v="338"/>
    <x v="3"/>
    <s v="12/31/2015"/>
    <n v="16439276000"/>
    <x v="1536"/>
    <n v="458989000"/>
    <s v=" -   "/>
    <s v=" -   "/>
    <s v="    "/>
    <s v=" -   "/>
    <x v="8"/>
  </r>
  <r>
    <x v="306"/>
    <x v="3"/>
    <s v="12/31/2015"/>
    <n v="16453200000"/>
    <x v="1537"/>
    <n v="3676500000"/>
    <s v=" -   "/>
    <s v=" -   "/>
    <s v="    "/>
    <n v="2009700000"/>
    <x v="9"/>
  </r>
  <r>
    <x v="325"/>
    <x v="3"/>
    <s v="12/31/2015"/>
    <n v="16560000000"/>
    <x v="1538"/>
    <n v="4841000000"/>
    <n v="5920000000"/>
    <n v="5920000000"/>
    <n v="5920000000"/>
    <s v=" -   "/>
    <x v="6"/>
  </r>
  <r>
    <x v="327"/>
    <x v="3"/>
    <s v="5/29/2016"/>
    <n v="16563100000"/>
    <x v="1539"/>
    <n v="3118900000"/>
    <s v=" -   "/>
    <s v=" -   "/>
    <s v="    "/>
    <s v=" -   "/>
    <x v="0"/>
  </r>
  <r>
    <x v="307"/>
    <x v="3"/>
    <s v="12/31/2016"/>
    <n v="16661000000"/>
    <x v="1540"/>
    <n v="1145000000"/>
    <s v=" -   "/>
    <s v=" -   "/>
    <s v="    "/>
    <n v="134000000"/>
    <x v="2"/>
  </r>
  <r>
    <x v="285"/>
    <x v="3"/>
    <s v="12/31/2015"/>
    <n v="16965400000"/>
    <x v="1541"/>
    <n v="4612100000"/>
    <n v="692300000"/>
    <n v="692300000"/>
    <n v="692300000"/>
    <s v=" -   "/>
    <x v="6"/>
  </r>
  <r>
    <x v="300"/>
    <x v="3"/>
    <s v="12/31/2015"/>
    <n v="17486000000"/>
    <x v="1542"/>
    <n v="1399000000"/>
    <s v=" -   "/>
    <s v=" -   "/>
    <s v="    "/>
    <n v="2831000000"/>
    <x v="9"/>
  </r>
  <r>
    <x v="317"/>
    <x v="3"/>
    <s v="12/31/2015"/>
    <n v="17489000000"/>
    <x v="1543"/>
    <n v="997000000"/>
    <s v=" -   "/>
    <s v=" -   "/>
    <s v="    "/>
    <n v="2034000000"/>
    <x v="9"/>
  </r>
  <r>
    <x v="323"/>
    <x v="3"/>
    <s v="12/31/2016"/>
    <n v="17509000000"/>
    <x v="1544"/>
    <n v="2189000000"/>
    <n v="636000000"/>
    <n v="636000000"/>
    <n v="636000000"/>
    <s v=" -   "/>
    <x v="7"/>
  </r>
  <r>
    <x v="312"/>
    <x v="3"/>
    <s v="12/31/2016"/>
    <n v="17666000000"/>
    <x v="1545"/>
    <s v=" -   "/>
    <s v=" -   "/>
    <s v=" -   "/>
    <s v="    "/>
    <n v="2755000000"/>
    <x v="9"/>
  </r>
  <r>
    <x v="332"/>
    <x v="3"/>
    <s v="12/31/2015"/>
    <n v="17900000000"/>
    <x v="1546"/>
    <n v="3328000000"/>
    <s v=" -   "/>
    <s v=" -   "/>
    <s v="    "/>
    <n v="4189000000"/>
    <x v="10"/>
  </r>
  <r>
    <x v="342"/>
    <x v="3"/>
    <s v="12/31/2015"/>
    <n v="18045000000"/>
    <x v="1547"/>
    <n v="3792000000"/>
    <n v="563000000"/>
    <n v="563000000"/>
    <n v="563000000"/>
    <n v="310000000"/>
    <x v="3"/>
  </r>
  <r>
    <x v="340"/>
    <x v="3"/>
    <s v="12/31/2016"/>
    <n v="18202000000"/>
    <x v="1548"/>
    <n v="3334000000"/>
    <s v=" -   "/>
    <s v=" -   "/>
    <s v="    "/>
    <s v=" -   "/>
    <x v="0"/>
  </r>
  <r>
    <x v="345"/>
    <x v="3"/>
    <s v="12/31/2015"/>
    <n v="18377000000"/>
    <x v="1549"/>
    <s v=" -   "/>
    <s v=" -   "/>
    <s v=" -   "/>
    <s v="    "/>
    <n v="5274000000"/>
    <x v="5"/>
  </r>
  <r>
    <x v="318"/>
    <x v="3"/>
    <s v="12/31/2015"/>
    <n v="18671300000"/>
    <x v="1550"/>
    <n v="541500000"/>
    <n v="239800000"/>
    <n v="239800000"/>
    <n v="239800000"/>
    <n v="583700000"/>
    <x v="7"/>
  </r>
  <r>
    <x v="329"/>
    <x v="3"/>
    <s v="12/31/2015"/>
    <n v="18987000000"/>
    <x v="1551"/>
    <n v="2270000000"/>
    <s v=" -   "/>
    <s v=" -   "/>
    <s v="    "/>
    <n v="120000000"/>
    <x v="5"/>
  </r>
  <r>
    <x v="360"/>
    <x v="3"/>
    <s v="12/31/2016"/>
    <n v="19036525000"/>
    <x v="1552"/>
    <n v="191073000"/>
    <s v=" -   "/>
    <s v=" -   "/>
    <s v="    "/>
    <s v=" -   "/>
    <x v="7"/>
  </r>
  <r>
    <x v="337"/>
    <x v="3"/>
    <s v="1/30/2016"/>
    <n v="19204000000"/>
    <x v="1553"/>
    <n v="4452000000"/>
    <s v=" -   "/>
    <s v=" -   "/>
    <s v="    "/>
    <n v="934000000"/>
    <x v="2"/>
  </r>
  <r>
    <x v="344"/>
    <x v="3"/>
    <s v="12/31/2016"/>
    <n v="19941000000"/>
    <x v="1554"/>
    <n v="6884000000"/>
    <s v=" -   "/>
    <s v=" -   "/>
    <s v="    "/>
    <n v="2038000000"/>
    <x v="7"/>
  </r>
  <r>
    <x v="347"/>
    <x v="3"/>
    <s v="12/31/2015"/>
    <n v="19958700000"/>
    <x v="1555"/>
    <n v="6432400000"/>
    <n v="4796400000"/>
    <n v="4796400000"/>
    <n v="4796400000"/>
    <s v=" -   "/>
    <x v="6"/>
  </r>
  <r>
    <x v="314"/>
    <x v="3"/>
    <s v="1/29/2016"/>
    <n v="20368562000"/>
    <x v="1556"/>
    <n v="4365797000"/>
    <s v=" -   "/>
    <s v=" -   "/>
    <s v="    "/>
    <s v=" -   "/>
    <x v="2"/>
  </r>
  <r>
    <x v="336"/>
    <x v="3"/>
    <s v="12/31/2015"/>
    <n v="20405000000"/>
    <x v="1557"/>
    <n v="6785000000"/>
    <n v="1405000000"/>
    <n v="1405000000"/>
    <n v="1405000000"/>
    <n v="601000000"/>
    <x v="6"/>
  </r>
  <r>
    <x v="326"/>
    <x v="3"/>
    <s v="12/31/2016"/>
    <n v="20425000000"/>
    <x v="1558"/>
    <n v="9312000000"/>
    <s v=" -   "/>
    <s v=" -   "/>
    <s v="    "/>
    <n v="1221000000"/>
    <x v="7"/>
  </r>
  <r>
    <x v="331"/>
    <x v="3"/>
    <s v="12/31/2015"/>
    <n v="20563100000"/>
    <x v="1559"/>
    <n v="6054300000"/>
    <n v="1239100000"/>
    <n v="1239100000"/>
    <n v="1239100000"/>
    <s v=" -   "/>
    <x v="7"/>
  </r>
  <r>
    <x v="335"/>
    <x v="3"/>
    <s v="12/31/2016"/>
    <n v="20718000000"/>
    <x v="1560"/>
    <n v="2084000000"/>
    <s v=" -   "/>
    <s v=" -   "/>
    <s v="    "/>
    <n v="71000000"/>
    <x v="2"/>
  </r>
  <r>
    <x v="320"/>
    <x v="3"/>
    <s v="12/31/2015"/>
    <n v="20853800000"/>
    <x v="1561"/>
    <n v="22800000"/>
    <s v=" -   "/>
    <s v=" -   "/>
    <s v="    "/>
    <n v="77500000"/>
    <x v="5"/>
  </r>
  <r>
    <x v="315"/>
    <x v="3"/>
    <s v="12/31/2015"/>
    <n v="20855000000"/>
    <x v="1562"/>
    <n v="3596000000"/>
    <n v="625000000"/>
    <n v="625000000"/>
    <n v="625000000"/>
    <s v=" -   "/>
    <x v="7"/>
  </r>
  <r>
    <x v="357"/>
    <x v="3"/>
    <s v="12/31/2015"/>
    <n v="20872000000"/>
    <x v="1563"/>
    <s v=" -   "/>
    <s v=" -   "/>
    <s v=" -   "/>
    <s v="    "/>
    <n v="3672000000"/>
    <x v="5"/>
  </r>
  <r>
    <x v="350"/>
    <x v="3"/>
    <s v="1/30/2016"/>
    <n v="21059000000"/>
    <x v="1564"/>
    <n v="4600000000"/>
    <s v=" -   "/>
    <s v=" -   "/>
    <s v="    "/>
    <n v="67000000"/>
    <x v="2"/>
  </r>
  <r>
    <x v="305"/>
    <x v="3"/>
    <s v="10-02-2016"/>
    <n v="21315900000"/>
    <x v="1565"/>
    <n v="7970300000"/>
    <s v=" -   "/>
    <s v=" -   "/>
    <s v="    "/>
    <n v="980800000"/>
    <x v="2"/>
  </r>
  <r>
    <x v="324"/>
    <x v="3"/>
    <s v="12/31/2016"/>
    <n v="21609000000"/>
    <x v="1566"/>
    <n v="2280300000"/>
    <s v=" -   "/>
    <s v=" -   "/>
    <s v="    "/>
    <n v="143400000"/>
    <x v="2"/>
  </r>
  <r>
    <x v="343"/>
    <x v="3"/>
    <s v="12/31/2015"/>
    <n v="22365000000"/>
    <x v="1567"/>
    <n v="3219000000"/>
    <s v=" -   "/>
    <s v=" -   "/>
    <s v="    "/>
    <n v="1294000000"/>
    <x v="8"/>
  </r>
  <r>
    <x v="348"/>
    <x v="3"/>
    <s v="12/31/2015"/>
    <n v="22534000000"/>
    <x v="1568"/>
    <n v="979000000"/>
    <n v="238000000"/>
    <n v="238000000"/>
    <n v="238000000"/>
    <n v="1280000000"/>
    <x v="7"/>
  </r>
  <r>
    <x v="226"/>
    <x v="3"/>
    <s v="12/31/2015"/>
    <n v="22760000000"/>
    <x v="1569"/>
    <n v="2977000000"/>
    <s v=" -   "/>
    <s v=" -   "/>
    <s v="    "/>
    <n v="1836000000"/>
    <x v="6"/>
  </r>
  <r>
    <x v="333"/>
    <x v="3"/>
    <s v="12/31/2015"/>
    <n v="22859000000"/>
    <x v="1570"/>
    <n v="6387000000"/>
    <n v="4285000000"/>
    <n v="4285000000"/>
    <n v="4285000000"/>
    <s v=" -   "/>
    <x v="6"/>
  </r>
  <r>
    <x v="334"/>
    <x v="3"/>
    <s v="12/31/2016"/>
    <n v="22991000000"/>
    <x v="1571"/>
    <n v="5195000000"/>
    <n v="3840000000"/>
    <n v="3840000000"/>
    <n v="3840000000"/>
    <s v=" -   "/>
    <x v="6"/>
  </r>
  <r>
    <x v="328"/>
    <x v="3"/>
    <s v="12/31/2015"/>
    <n v="23459000000"/>
    <x v="1572"/>
    <n v="1135000000"/>
    <s v=" -   "/>
    <s v=" -   "/>
    <s v="    "/>
    <n v="3144000000"/>
    <x v="9"/>
  </r>
  <r>
    <x v="354"/>
    <x v="3"/>
    <s v="9/25/2016"/>
    <n v="23554000000"/>
    <x v="1573"/>
    <n v="2159000000"/>
    <n v="5151000000"/>
    <n v="5151000000"/>
    <n v="5151000000"/>
    <s v=" -   "/>
    <x v="3"/>
  </r>
  <r>
    <x v="363"/>
    <x v="3"/>
    <s v="12/31/2016"/>
    <n v="24594000000"/>
    <x v="1574"/>
    <n v="5005000000"/>
    <n v="1641000000"/>
    <n v="1641000000"/>
    <n v="1641000000"/>
    <s v=" -   "/>
    <x v="8"/>
  </r>
  <r>
    <x v="349"/>
    <x v="3"/>
    <s v="12/31/2015"/>
    <n v="25038000000"/>
    <x v="1575"/>
    <n v="12566000000"/>
    <s v=" -   "/>
    <s v=" -   "/>
    <s v="    "/>
    <n v="4966000000"/>
    <x v="5"/>
  </r>
  <r>
    <x v="361"/>
    <x v="3"/>
    <s v="12/31/2015"/>
    <n v="25413000000"/>
    <x v="1576"/>
    <n v="2643700000"/>
    <s v=" -   "/>
    <s v=" -   "/>
    <s v="    "/>
    <s v=" -   "/>
    <x v="2"/>
  </r>
  <r>
    <x v="351"/>
    <x v="3"/>
    <s v="12/31/2015"/>
    <n v="25434000000"/>
    <x v="1577"/>
    <n v="2749000000"/>
    <s v=" -   "/>
    <s v=" -   "/>
    <s v="    "/>
    <s v=" -   "/>
    <x v="0"/>
  </r>
  <r>
    <x v="376"/>
    <x v="3"/>
    <s v="10/31/2016"/>
    <n v="26644000000"/>
    <x v="1578"/>
    <n v="4018300000"/>
    <n v="1389100000"/>
    <n v="1389100000"/>
    <n v="1389100000"/>
    <s v=" -   "/>
    <x v="7"/>
  </r>
  <r>
    <x v="362"/>
    <x v="3"/>
    <s v="1/30/2016"/>
    <n v="27079000000"/>
    <x v="1579"/>
    <n v="8256000000"/>
    <s v=" -   "/>
    <s v=" -   "/>
    <s v="    "/>
    <s v=" -   "/>
    <x v="2"/>
  </r>
  <r>
    <x v="359"/>
    <x v="3"/>
    <s v="12/31/2016"/>
    <n v="27625000000"/>
    <x v="1580"/>
    <n v="4154000000"/>
    <s v=" -   "/>
    <s v=" -   "/>
    <s v="    "/>
    <n v="3985000000"/>
    <x v="5"/>
  </r>
  <r>
    <x v="222"/>
    <x v="3"/>
    <s v="12/31/2016"/>
    <n v="27638000000"/>
    <x v="1581"/>
    <n v="5503000000"/>
    <n v="5919000000"/>
    <n v="5919000000"/>
    <n v="5919000000"/>
    <s v=" -   "/>
    <x v="3"/>
  </r>
  <r>
    <x v="366"/>
    <x v="3"/>
    <s v="12/31/2015"/>
    <n v="28711000000"/>
    <x v="1582"/>
    <n v="2620000000"/>
    <s v=" -   "/>
    <s v=" -   "/>
    <s v="    "/>
    <n v="756000000"/>
    <x v="4"/>
  </r>
  <r>
    <x v="227"/>
    <x v="3"/>
    <s v="12/31/2016"/>
    <n v="29003000000"/>
    <x v="1583"/>
    <n v="86000000"/>
    <s v=" -   "/>
    <s v=" -   "/>
    <s v="    "/>
    <n v="6907000000"/>
    <x v="2"/>
  </r>
  <r>
    <x v="373"/>
    <x v="3"/>
    <s v="12/31/2015"/>
    <n v="29636000000"/>
    <x v="1584"/>
    <n v="7577000000"/>
    <s v=" -   "/>
    <s v=" -   "/>
    <s v="    "/>
    <n v="181000000"/>
    <x v="0"/>
  </r>
  <r>
    <x v="367"/>
    <x v="3"/>
    <s v="12/31/2016"/>
    <n v="30109000000"/>
    <x v="1585"/>
    <n v="6111000000"/>
    <n v="1735000000"/>
    <n v="1735000000"/>
    <n v="1735000000"/>
    <s v=" -   "/>
    <x v="7"/>
  </r>
  <r>
    <x v="358"/>
    <x v="3"/>
    <s v="1/30/2016"/>
    <n v="30944938000"/>
    <x v="1586"/>
    <n v="5205715000"/>
    <s v=" -   "/>
    <s v=" -   "/>
    <s v="    "/>
    <s v=" -   "/>
    <x v="2"/>
  </r>
  <r>
    <x v="368"/>
    <x v="3"/>
    <s v="12/31/2016"/>
    <n v="31353000000"/>
    <x v="1587"/>
    <n v="1940000000"/>
    <s v=" -   "/>
    <s v=" -   "/>
    <s v="    "/>
    <s v=" -   "/>
    <x v="7"/>
  </r>
  <r>
    <x v="355"/>
    <x v="3"/>
    <s v="12/31/2016"/>
    <n v="31360000000"/>
    <x v="1588"/>
    <n v="1576000000"/>
    <s v=" -   "/>
    <s v=" -   "/>
    <s v="    "/>
    <n v="3936000000"/>
    <x v="9"/>
  </r>
  <r>
    <x v="356"/>
    <x v="3"/>
    <s v="5/31/2016"/>
    <n v="32376000000"/>
    <x v="1589"/>
    <n v="10469000000"/>
    <s v=" -   "/>
    <s v=" -   "/>
    <s v="    "/>
    <s v=" -   "/>
    <x v="2"/>
  </r>
  <r>
    <x v="244"/>
    <x v="3"/>
    <s v="12/31/2015"/>
    <n v="32639000000"/>
    <x v="1590"/>
    <n v="3426000000"/>
    <n v="3014000000"/>
    <n v="3014000000"/>
    <n v="3014000000"/>
    <s v=" -   "/>
    <x v="6"/>
  </r>
  <r>
    <x v="382"/>
    <x v="3"/>
    <s v="12/31/2015"/>
    <n v="32735000000"/>
    <x v="1591"/>
    <n v="828000000"/>
    <n v="102000000"/>
    <n v="102000000"/>
    <n v="102000000"/>
    <s v=" -   "/>
    <x v="8"/>
  </r>
  <r>
    <x v="371"/>
    <x v="3"/>
    <s v="12/31/2015"/>
    <n v="34441000000"/>
    <x v="1592"/>
    <n v="22892000000"/>
    <s v=" -   "/>
    <s v=" -   "/>
    <s v="    "/>
    <n v="1988000000"/>
    <x v="5"/>
  </r>
  <r>
    <x v="370"/>
    <x v="3"/>
    <s v="12/31/2015"/>
    <n v="35653000000"/>
    <x v="1593"/>
    <n v="761000000"/>
    <s v=" -   "/>
    <s v=" -   "/>
    <s v="    "/>
    <n v="8445000000"/>
    <x v="5"/>
  </r>
  <r>
    <x v="372"/>
    <x v="3"/>
    <s v="10-01-2016"/>
    <n v="36881000000"/>
    <x v="1594"/>
    <n v="1864000000"/>
    <s v=" -   "/>
    <s v=" -   "/>
    <s v="    "/>
    <s v=" -   "/>
    <x v="0"/>
  </r>
  <r>
    <x v="374"/>
    <x v="3"/>
    <s v="12/31/2015"/>
    <n v="37864000000"/>
    <x v="1595"/>
    <n v="18423000000"/>
    <s v=" -   "/>
    <s v=" -   "/>
    <s v="    "/>
    <n v="1819000000"/>
    <x v="7"/>
  </r>
  <r>
    <x v="364"/>
    <x v="3"/>
    <s v="12/31/2015"/>
    <n v="37876000000"/>
    <x v="1596"/>
    <s v=" -   "/>
    <s v=" -   "/>
    <s v=" -   "/>
    <s v="    "/>
    <n v="11259000000"/>
    <x v="6"/>
  </r>
  <r>
    <x v="393"/>
    <x v="3"/>
    <s v="12/31/2016"/>
    <n v="38537000000"/>
    <x v="1597"/>
    <n v="6588000000"/>
    <n v="1951000000"/>
    <n v="1951000000"/>
    <n v="1951000000"/>
    <s v=" -   "/>
    <x v="7"/>
  </r>
  <r>
    <x v="377"/>
    <x v="3"/>
    <s v="12/31/2016"/>
    <n v="39302000000"/>
    <x v="1598"/>
    <n v="5469000000"/>
    <s v=" -   "/>
    <s v=" -   "/>
    <s v="    "/>
    <s v=" -   "/>
    <x v="7"/>
  </r>
  <r>
    <x v="385"/>
    <x v="3"/>
    <s v="12/31/2015"/>
    <n v="39498000000"/>
    <x v="1599"/>
    <n v="10313000000"/>
    <n v="6704000000"/>
    <n v="6704000000"/>
    <n v="6704000000"/>
    <s v=" -   "/>
    <x v="6"/>
  </r>
  <r>
    <x v="384"/>
    <x v="3"/>
    <s v="1/30/2016"/>
    <n v="39528000000"/>
    <x v="1600"/>
    <n v="7618000000"/>
    <s v=" -   "/>
    <s v=" -   "/>
    <s v="    "/>
    <s v=" -   "/>
    <x v="2"/>
  </r>
  <r>
    <x v="375"/>
    <x v="3"/>
    <s v="12/31/2016"/>
    <n v="39639000000"/>
    <x v="1601"/>
    <n v="14845000000"/>
    <s v=" -   "/>
    <s v=" -   "/>
    <s v="    "/>
    <n v="1902000000"/>
    <x v="7"/>
  </r>
  <r>
    <x v="369"/>
    <x v="3"/>
    <s v="12/31/2015"/>
    <n v="39678000000"/>
    <x v="1602"/>
    <n v="25171000000"/>
    <s v=" -   "/>
    <s v=" -   "/>
    <s v="    "/>
    <n v="1904000000"/>
    <x v="6"/>
  </r>
  <r>
    <x v="353"/>
    <x v="3"/>
    <s v="12/31/2015"/>
    <n v="40990000000"/>
    <x v="1603"/>
    <n v="21275000000"/>
    <s v=" -   "/>
    <s v=" -   "/>
    <s v="    "/>
    <n v="1364000000"/>
    <x v="7"/>
  </r>
  <r>
    <x v="386"/>
    <x v="3"/>
    <s v="12/31/2015"/>
    <n v="44294000000"/>
    <x v="1604"/>
    <n v="18084000000"/>
    <s v=" -   "/>
    <s v=" -   "/>
    <s v="    "/>
    <s v=" -   "/>
    <x v="0"/>
  </r>
  <r>
    <x v="383"/>
    <x v="3"/>
    <s v="12/31/2016"/>
    <n v="47248000000"/>
    <x v="1605"/>
    <n v="-487000000"/>
    <s v=" -   "/>
    <s v=" -   "/>
    <s v="    "/>
    <s v=" -   "/>
    <x v="7"/>
  </r>
  <r>
    <x v="416"/>
    <x v="3"/>
    <s v="10/31/2016"/>
    <n v="48238000000"/>
    <x v="1606"/>
    <n v="4019000000"/>
    <n v="1209000000"/>
    <n v="1209000000"/>
    <n v="1209000000"/>
    <n v="16000000"/>
    <x v="3"/>
  </r>
  <r>
    <x v="391"/>
    <x v="3"/>
    <s v="12/31/2015"/>
    <n v="48851000000"/>
    <x v="1607"/>
    <n v="14809000000"/>
    <n v="7690000000"/>
    <n v="7690000000"/>
    <n v="7690000000"/>
    <n v="3728000000"/>
    <x v="6"/>
  </r>
  <r>
    <x v="387"/>
    <x v="3"/>
    <s v="7/30/2016"/>
    <n v="49247000000"/>
    <x v="1608"/>
    <n v="11433000000"/>
    <n v="6296000000"/>
    <n v="6296000000"/>
    <n v="6296000000"/>
    <n v="303000000"/>
    <x v="3"/>
  </r>
  <r>
    <x v="379"/>
    <x v="3"/>
    <s v="5/31/2016"/>
    <n v="50365000000"/>
    <x v="1609"/>
    <n v="27330000000"/>
    <s v=" -   "/>
    <s v=" -   "/>
    <s v="    "/>
    <n v="2631000000"/>
    <x v="7"/>
  </r>
  <r>
    <x v="380"/>
    <x v="3"/>
    <s v="07-02-2016"/>
    <n v="50366919000"/>
    <x v="1610"/>
    <s v=" -   "/>
    <s v=" -   "/>
    <s v=" -   "/>
    <s v="    "/>
    <s v=" -   "/>
    <x v="0"/>
  </r>
  <r>
    <x v="378"/>
    <x v="3"/>
    <s v="12/31/2016"/>
    <n v="54379000000"/>
    <x v="1611"/>
    <s v=" -   "/>
    <s v=" -   "/>
    <s v=" -   "/>
    <s v="    "/>
    <n v="7631000000"/>
    <x v="6"/>
  </r>
  <r>
    <x v="381"/>
    <x v="3"/>
    <s v="10-01-2016"/>
    <n v="55632000000"/>
    <x v="1612"/>
    <n v="8754000000"/>
    <s v=" -   "/>
    <s v=" -   "/>
    <s v="    "/>
    <n v="2527000000"/>
    <x v="2"/>
  </r>
  <r>
    <x v="405"/>
    <x v="3"/>
    <s v="12/31/2015"/>
    <n v="57119000000"/>
    <x v="1613"/>
    <n v="16603000000"/>
    <s v=" -   "/>
    <s v=" -   "/>
    <s v="    "/>
    <s v=" -   "/>
    <x v="5"/>
  </r>
  <r>
    <x v="394"/>
    <x v="3"/>
    <s v="12/31/2016"/>
    <n v="57244000000"/>
    <x v="1614"/>
    <n v="5275000000"/>
    <n v="2337000000"/>
    <n v="2337000000"/>
    <n v="2337000000"/>
    <s v=" -   "/>
    <x v="7"/>
  </r>
  <r>
    <x v="398"/>
    <x v="3"/>
    <s v="12/31/2015"/>
    <n v="58327000000"/>
    <x v="1615"/>
    <n v="16417000000"/>
    <s v=" -   "/>
    <s v=" -   "/>
    <s v="    "/>
    <s v=" -   "/>
    <x v="5"/>
  </r>
  <r>
    <x v="390"/>
    <x v="3"/>
    <s v="12/31/2015"/>
    <n v="58363000000"/>
    <x v="1616"/>
    <n v="35664000000"/>
    <s v=" -   "/>
    <s v=" -   "/>
    <s v="    "/>
    <n v="2084000000"/>
    <x v="7"/>
  </r>
  <r>
    <x v="388"/>
    <x v="3"/>
    <s v="1/29/2016"/>
    <n v="59074000000"/>
    <x v="1617"/>
    <n v="14115000000"/>
    <s v=" -   "/>
    <s v=" -   "/>
    <s v="    "/>
    <n v="1484000000"/>
    <x v="2"/>
  </r>
  <r>
    <x v="389"/>
    <x v="3"/>
    <s v="12/31/2016"/>
    <n v="59387000000"/>
    <x v="1618"/>
    <n v="8397000000"/>
    <n v="12740000000"/>
    <n v="12740000000"/>
    <n v="12740000000"/>
    <n v="294000000"/>
    <x v="3"/>
  </r>
  <r>
    <x v="396"/>
    <x v="3"/>
    <s v="12/31/2016"/>
    <n v="62799000000"/>
    <x v="1619"/>
    <n v="24735000000"/>
    <s v=" -   "/>
    <s v=" -   "/>
    <s v="    "/>
    <n v="70000000"/>
    <x v="0"/>
  </r>
  <r>
    <x v="408"/>
    <x v="3"/>
    <s v="12/31/2015"/>
    <n v="67702000000"/>
    <x v="1620"/>
    <n v="2010000000"/>
    <s v=" -   "/>
    <s v=" -   "/>
    <s v="    "/>
    <s v=" -   "/>
    <x v="0"/>
  </r>
  <r>
    <x v="397"/>
    <x v="3"/>
    <s v="12/31/2015"/>
    <n v="69951000000"/>
    <x v="1621"/>
    <n v="6998000000"/>
    <s v=" -   "/>
    <s v=" -   "/>
    <s v="    "/>
    <n v="16769000000"/>
    <x v="5"/>
  </r>
  <r>
    <x v="404"/>
    <x v="3"/>
    <s v="12/31/2015"/>
    <n v="72051000000"/>
    <x v="1622"/>
    <n v="10029000000"/>
    <s v=" -   "/>
    <s v=" -   "/>
    <s v="    "/>
    <n v="1646000000"/>
    <x v="4"/>
  </r>
  <r>
    <x v="399"/>
    <x v="3"/>
    <s v="1/30/2016"/>
    <n v="73785000000"/>
    <x v="1623"/>
    <n v="14665000000"/>
    <s v=" -   "/>
    <s v=" -   "/>
    <s v="    "/>
    <n v="2213000000"/>
    <x v="2"/>
  </r>
  <r>
    <x v="403"/>
    <x v="3"/>
    <s v="12/31/2016"/>
    <n v="74953000000"/>
    <x v="1624"/>
    <n v="6405000000"/>
    <s v=" -   "/>
    <s v=" -   "/>
    <s v="    "/>
    <n v="74000000"/>
    <x v="0"/>
  </r>
  <r>
    <x v="395"/>
    <x v="3"/>
    <s v="12/31/2015"/>
    <n v="79156500000"/>
    <x v="1625"/>
    <n v="12534800000"/>
    <s v=" -   "/>
    <s v=" -   "/>
    <s v="    "/>
    <n v="230100000"/>
    <x v="6"/>
  </r>
  <r>
    <x v="414"/>
    <x v="3"/>
    <s v="12/31/2015"/>
    <n v="81741000000"/>
    <x v="1626"/>
    <n v="19748000000"/>
    <n v="5247000000"/>
    <n v="5247000000"/>
    <n v="5247000000"/>
    <s v=" -   "/>
    <x v="3"/>
  </r>
  <r>
    <x v="402"/>
    <x v="3"/>
    <s v="6/30/2016"/>
    <n v="85320000000"/>
    <x v="1627"/>
    <n v="19260000000"/>
    <n v="11988000000"/>
    <n v="11988000000"/>
    <n v="11988000000"/>
    <s v=" -   "/>
    <x v="3"/>
  </r>
  <r>
    <x v="422"/>
    <x v="3"/>
    <s v="12/31/2015"/>
    <n v="87804000000"/>
    <x v="1628"/>
    <n v="4953000000"/>
    <s v=" -   "/>
    <s v=" -   "/>
    <s v="    "/>
    <n v="1842000000"/>
    <x v="4"/>
  </r>
  <r>
    <x v="401"/>
    <x v="3"/>
    <s v="1/31/2016"/>
    <n v="88519000000"/>
    <x v="1629"/>
    <n v="16801000000"/>
    <s v=" -   "/>
    <s v=" -   "/>
    <s v="    "/>
    <n v="1690000000"/>
    <x v="2"/>
  </r>
  <r>
    <x v="410"/>
    <x v="3"/>
    <s v="12/31/2015"/>
    <n v="89716000000"/>
    <x v="21"/>
    <n v="59014000000"/>
    <s v=" -   "/>
    <s v=" -   "/>
    <s v="    "/>
    <n v="3827000000"/>
    <x v="5"/>
  </r>
  <r>
    <x v="409"/>
    <x v="3"/>
    <s v="12/31/2015"/>
    <n v="90033000000"/>
    <x v="1630"/>
    <n v="48728000000"/>
    <s v=" -   "/>
    <s v=" -   "/>
    <s v="    "/>
    <n v="3688000000"/>
    <x v="5"/>
  </r>
  <r>
    <x v="412"/>
    <x v="3"/>
    <s v="12/31/2015"/>
    <n v="93056000000"/>
    <x v="1631"/>
    <n v="56358000000"/>
    <s v=" -   "/>
    <s v=" -   "/>
    <s v="    "/>
    <n v="3995000000"/>
    <x v="5"/>
  </r>
  <r>
    <x v="406"/>
    <x v="3"/>
    <s v="12/31/2016"/>
    <n v="94571000000"/>
    <x v="1632"/>
    <n v="3313000000"/>
    <n v="4627000000"/>
    <n v="4627000000"/>
    <n v="4627000000"/>
    <s v=" -   "/>
    <x v="7"/>
  </r>
  <r>
    <x v="426"/>
    <x v="3"/>
    <s v="12/31/2015"/>
    <n v="98975000000"/>
    <x v="1633"/>
    <n v="15747000000"/>
    <s v=" -   "/>
    <s v=" -   "/>
    <s v="    "/>
    <n v="1099000000"/>
    <x v="4"/>
  </r>
  <r>
    <x v="411"/>
    <x v="3"/>
    <s v="1/30/2016"/>
    <n v="109830000000"/>
    <x v="1634"/>
    <n v="18669000000"/>
    <s v=" -   "/>
    <s v=" -   "/>
    <s v="    "/>
    <n v="2089000000"/>
    <x v="0"/>
  </r>
  <r>
    <x v="415"/>
    <x v="3"/>
    <s v="8/28/2016"/>
    <n v="118719000000"/>
    <x v="1635"/>
    <n v="12068000000"/>
    <s v=" -   "/>
    <s v=" -   "/>
    <s v="    "/>
    <s v=" -   "/>
    <x v="0"/>
  </r>
  <r>
    <x v="413"/>
    <x v="3"/>
    <s v="6/30/2016"/>
    <n v="121546000000"/>
    <x v="1636"/>
    <n v="3648000000"/>
    <s v=" -   "/>
    <s v=" -   "/>
    <s v="    "/>
    <n v="459000000"/>
    <x v="6"/>
  </r>
  <r>
    <x v="427"/>
    <x v="3"/>
    <s v="12/31/2015"/>
    <n v="129925000000"/>
    <x v="1637"/>
    <n v="16473000000"/>
    <s v=" -   "/>
    <s v=" -   "/>
    <s v="    "/>
    <n v="21037000000"/>
    <x v="4"/>
  </r>
  <r>
    <x v="417"/>
    <x v="3"/>
    <s v="12/31/2015"/>
    <n v="131620000000"/>
    <x v="1638"/>
    <n v="29986000000"/>
    <s v=" -   "/>
    <s v=" -   "/>
    <s v="    "/>
    <n v="16017000000"/>
    <x v="10"/>
  </r>
  <r>
    <x v="400"/>
    <x v="3"/>
    <s v="12/31/2016"/>
    <n v="135987000000"/>
    <x v="1639"/>
    <n v="43536000000"/>
    <s v=" -   "/>
    <s v=" -   "/>
    <s v="    "/>
    <s v=" -   "/>
    <x v="2"/>
  </r>
  <r>
    <x v="421"/>
    <x v="3"/>
    <s v="12/31/2015"/>
    <n v="146801000000"/>
    <x v="1640"/>
    <n v="32954000000"/>
    <s v=" -   "/>
    <s v=" -   "/>
    <s v="    "/>
    <n v="22016000000"/>
    <x v="10"/>
  </r>
  <r>
    <x v="407"/>
    <x v="3"/>
    <s v="9/30/2016"/>
    <n v="146849686000"/>
    <x v="1641"/>
    <n v="2382097000"/>
    <s v=" -   "/>
    <s v=" -   "/>
    <s v="    "/>
    <n v="364735000"/>
    <x v="6"/>
  </r>
  <r>
    <x v="423"/>
    <x v="3"/>
    <s v="12/31/2016"/>
    <n v="151800000000"/>
    <x v="1642"/>
    <n v="12196000000"/>
    <s v=" -   "/>
    <s v=" -   "/>
    <s v="    "/>
    <s v=" -   "/>
    <x v="2"/>
  </r>
  <r>
    <x v="424"/>
    <x v="3"/>
    <s v="12/31/2016"/>
    <n v="166380000000"/>
    <x v="1643"/>
    <n v="11710000000"/>
    <s v=" -   "/>
    <s v=" -   "/>
    <s v="    "/>
    <s v=" -   "/>
    <x v="2"/>
  </r>
  <r>
    <x v="420"/>
    <x v="3"/>
    <s v="12/31/2016"/>
    <n v="177526000000"/>
    <x v="1644"/>
    <s v=" -   "/>
    <s v=" -   "/>
    <s v=" -   "/>
    <s v="    "/>
    <s v=" -   "/>
    <x v="0"/>
  </r>
  <r>
    <x v="419"/>
    <x v="3"/>
    <s v="12/31/2016"/>
    <n v="184840000000"/>
    <x v="1645"/>
    <s v=" -   "/>
    <s v=" -   "/>
    <s v=" -   "/>
    <s v="    "/>
    <n v="54872000000"/>
    <x v="6"/>
  </r>
  <r>
    <x v="418"/>
    <x v="3"/>
    <s v="3/31/2016"/>
    <n v="190884000000"/>
    <x v="1646"/>
    <n v="7276000000"/>
    <n v="392000000"/>
    <n v="392000000"/>
    <n v="392000000"/>
    <s v=" -   "/>
    <x v="6"/>
  </r>
  <r>
    <x v="425"/>
    <x v="3"/>
    <s v="9/24/2016"/>
    <n v="215639000000"/>
    <x v="1647"/>
    <n v="14194000000"/>
    <n v="10045000000"/>
    <n v="10045000000"/>
    <n v="10045000000"/>
    <s v=" -   "/>
    <x v="3"/>
  </r>
  <r>
    <x v="428"/>
    <x v="3"/>
    <s v="12/31/2015"/>
    <n v="259488000000"/>
    <x v="1648"/>
    <n v="61444000000"/>
    <s v=" -   "/>
    <s v=" -   "/>
    <s v="    "/>
    <n v="18048000000"/>
    <x v="4"/>
  </r>
  <r>
    <x v="429"/>
    <x v="3"/>
    <s v="1/31/2016"/>
    <n v="482130000000"/>
    <x v="1649"/>
    <n v="97041000000"/>
    <s v=" -   "/>
    <s v=" -   "/>
    <s v="    "/>
    <s v=" -   "/>
    <x v="0"/>
  </r>
  <r>
    <x v="430"/>
    <x v="4"/>
    <m/>
    <m/>
    <x v="1650"/>
    <m/>
    <m/>
    <m/>
    <m/>
    <m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C656EC-53FA-48E7-893D-5E3E8D3485CA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F315" firstHeaderRow="0" firstDataRow="1" firstDataCol="1" rowPageCount="1" colPageCount="1"/>
  <pivotFields count="11">
    <pivotField axis="axisRow" showAll="0">
      <items count="432">
        <item x="272"/>
        <item x="322"/>
        <item x="230"/>
        <item x="353"/>
        <item x="189"/>
        <item x="425"/>
        <item x="333"/>
        <item x="407"/>
        <item x="336"/>
        <item x="123"/>
        <item x="76"/>
        <item x="408"/>
        <item x="114"/>
        <item x="64"/>
        <item x="174"/>
        <item x="306"/>
        <item x="357"/>
        <item x="398"/>
        <item x="11"/>
        <item x="238"/>
        <item x="23"/>
        <item x="74"/>
        <item x="149"/>
        <item x="370"/>
        <item x="52"/>
        <item x="29"/>
        <item x="216"/>
        <item x="106"/>
        <item x="334"/>
        <item x="254"/>
        <item x="88"/>
        <item x="400"/>
        <item x="324"/>
        <item x="395"/>
        <item x="316"/>
        <item x="303"/>
        <item x="251"/>
        <item x="136"/>
        <item x="348"/>
        <item x="152"/>
        <item x="202"/>
        <item x="177"/>
        <item x="87"/>
        <item x="371"/>
        <item x="54"/>
        <item x="240"/>
        <item x="406"/>
        <item x="412"/>
        <item x="295"/>
        <item x="263"/>
        <item x="259"/>
        <item x="384"/>
        <item x="98"/>
        <item x="224"/>
        <item x="346"/>
        <item x="204"/>
        <item x="232"/>
        <item x="325"/>
        <item x="209"/>
        <item x="213"/>
        <item x="43"/>
        <item x="292"/>
        <item x="413"/>
        <item x="393"/>
        <item x="329"/>
        <item x="198"/>
        <item x="69"/>
        <item x="311"/>
        <item x="197"/>
        <item x="89"/>
        <item x="186"/>
        <item x="165"/>
        <item x="91"/>
        <item x="283"/>
        <item x="268"/>
        <item x="227"/>
        <item x="364"/>
        <item x="126"/>
        <item x="321"/>
        <item x="166"/>
        <item x="78"/>
        <item x="102"/>
        <item x="323"/>
        <item x="199"/>
        <item x="226"/>
        <item x="214"/>
        <item x="349"/>
        <item x="13"/>
        <item x="143"/>
        <item x="32"/>
        <item x="415"/>
        <item x="0"/>
        <item x="223"/>
        <item x="99"/>
        <item x="387"/>
        <item x="124"/>
        <item x="278"/>
        <item x="132"/>
        <item x="332"/>
        <item x="210"/>
        <item x="90"/>
        <item x="420"/>
        <item x="427"/>
        <item x="39"/>
        <item x="287"/>
        <item x="375"/>
        <item x="363"/>
        <item x="376"/>
        <item x="236"/>
        <item x="314"/>
        <item x="211"/>
        <item x="190"/>
        <item x="331"/>
        <item x="381"/>
        <item x="167"/>
        <item x="168"/>
        <item x="307"/>
        <item x="14"/>
        <item x="212"/>
        <item x="34"/>
        <item x="207"/>
        <item x="184"/>
        <item x="180"/>
        <item x="328"/>
        <item x="228"/>
        <item x="256"/>
        <item x="117"/>
        <item x="229"/>
        <item x="274"/>
        <item x="284"/>
        <item x="53"/>
        <item x="275"/>
        <item x="252"/>
        <item x="225"/>
        <item x="352"/>
        <item x="270"/>
        <item x="45"/>
        <item x="35"/>
        <item x="44"/>
        <item x="191"/>
        <item x="4"/>
        <item x="21"/>
        <item x="315"/>
        <item x="255"/>
        <item x="46"/>
        <item x="355"/>
        <item x="183"/>
        <item x="151"/>
        <item x="1"/>
        <item x="423"/>
        <item x="105"/>
        <item x="222"/>
        <item x="101"/>
        <item x="330"/>
        <item x="379"/>
        <item x="308"/>
        <item x="27"/>
        <item x="176"/>
        <item x="141"/>
        <item x="187"/>
        <item x="24"/>
        <item x="360"/>
        <item x="153"/>
        <item x="109"/>
        <item x="5"/>
        <item x="107"/>
        <item x="155"/>
        <item x="368"/>
        <item x="68"/>
        <item x="244"/>
        <item x="327"/>
        <item x="221"/>
        <item x="424"/>
        <item x="289"/>
        <item x="66"/>
        <item x="313"/>
        <item x="79"/>
        <item x="339"/>
        <item x="235"/>
        <item x="365"/>
        <item x="137"/>
        <item x="125"/>
        <item x="97"/>
        <item x="148"/>
        <item x="369"/>
        <item x="36"/>
        <item x="49"/>
        <item x="401"/>
        <item x="282"/>
        <item x="345"/>
        <item x="169"/>
        <item x="72"/>
        <item x="377"/>
        <item x="108"/>
        <item x="392"/>
        <item x="416"/>
        <item x="84"/>
        <item x="233"/>
        <item x="160"/>
        <item x="234"/>
        <item x="158"/>
        <item x="200"/>
        <item x="378"/>
        <item x="414"/>
        <item x="18"/>
        <item x="85"/>
        <item x="26"/>
        <item x="389"/>
        <item x="120"/>
        <item x="343"/>
        <item x="206"/>
        <item x="95"/>
        <item x="61"/>
        <item x="298"/>
        <item x="122"/>
        <item x="157"/>
        <item x="273"/>
        <item x="139"/>
        <item x="410"/>
        <item x="280"/>
        <item x="299"/>
        <item x="16"/>
        <item x="8"/>
        <item x="86"/>
        <item x="340"/>
        <item x="297"/>
        <item x="264"/>
        <item x="386"/>
        <item x="59"/>
        <item x="411"/>
        <item x="337"/>
        <item x="65"/>
        <item x="257"/>
        <item x="110"/>
        <item x="181"/>
        <item x="171"/>
        <item x="127"/>
        <item x="291"/>
        <item x="15"/>
        <item x="347"/>
        <item x="383"/>
        <item x="100"/>
        <item x="388"/>
        <item x="112"/>
        <item x="220"/>
        <item x="326"/>
        <item x="194"/>
        <item x="382"/>
        <item x="362"/>
        <item x="2"/>
        <item x="9"/>
        <item x="201"/>
        <item x="196"/>
        <item x="361"/>
        <item x="31"/>
        <item x="418"/>
        <item x="81"/>
        <item x="373"/>
        <item x="397"/>
        <item x="175"/>
        <item x="119"/>
        <item x="128"/>
        <item x="50"/>
        <item x="276"/>
        <item x="367"/>
        <item x="51"/>
        <item x="351"/>
        <item x="304"/>
        <item x="249"/>
        <item x="404"/>
        <item x="385"/>
        <item x="277"/>
        <item x="402"/>
        <item x="147"/>
        <item x="67"/>
        <item x="239"/>
        <item x="146"/>
        <item x="219"/>
        <item x="156"/>
        <item x="96"/>
        <item x="300"/>
        <item x="248"/>
        <item x="140"/>
        <item x="30"/>
        <item x="356"/>
        <item x="173"/>
        <item x="267"/>
        <item x="192"/>
        <item x="338"/>
        <item x="135"/>
        <item x="164"/>
        <item x="3"/>
        <item x="253"/>
        <item x="309"/>
        <item x="188"/>
        <item x="341"/>
        <item x="20"/>
        <item x="118"/>
        <item x="318"/>
        <item x="312"/>
        <item x="162"/>
        <item x="113"/>
        <item x="246"/>
        <item x="396"/>
        <item x="391"/>
        <item x="241"/>
        <item x="55"/>
        <item x="320"/>
        <item x="290"/>
        <item x="172"/>
        <item x="57"/>
        <item x="403"/>
        <item x="319"/>
        <item x="138"/>
        <item x="104"/>
        <item x="301"/>
        <item x="279"/>
        <item x="405"/>
        <item x="426"/>
        <item x="185"/>
        <item x="179"/>
        <item x="265"/>
        <item x="354"/>
        <item x="12"/>
        <item x="195"/>
        <item x="217"/>
        <item x="56"/>
        <item x="131"/>
        <item x="19"/>
        <item x="205"/>
        <item x="193"/>
        <item x="94"/>
        <item x="245"/>
        <item x="22"/>
        <item x="231"/>
        <item x="305"/>
        <item x="129"/>
        <item x="159"/>
        <item x="218"/>
        <item x="242"/>
        <item x="121"/>
        <item x="178"/>
        <item x="17"/>
        <item x="103"/>
        <item x="63"/>
        <item x="317"/>
        <item x="134"/>
        <item x="350"/>
        <item x="47"/>
        <item x="243"/>
        <item x="266"/>
        <item x="302"/>
        <item x="83"/>
        <item x="262"/>
        <item x="37"/>
        <item x="80"/>
        <item x="260"/>
        <item x="237"/>
        <item x="203"/>
        <item x="380"/>
        <item x="421"/>
        <item x="130"/>
        <item x="77"/>
        <item x="48"/>
        <item x="269"/>
        <item x="163"/>
        <item x="399"/>
        <item x="116"/>
        <item x="358"/>
        <item x="111"/>
        <item x="285"/>
        <item x="7"/>
        <item x="359"/>
        <item x="150"/>
        <item x="372"/>
        <item x="366"/>
        <item x="38"/>
        <item x="286"/>
        <item x="281"/>
        <item x="40"/>
        <item x="41"/>
        <item x="374"/>
        <item x="6"/>
        <item x="60"/>
        <item x="419"/>
        <item x="258"/>
        <item x="344"/>
        <item x="390"/>
        <item x="82"/>
        <item x="70"/>
        <item x="394"/>
        <item x="271"/>
        <item x="93"/>
        <item x="261"/>
        <item x="294"/>
        <item x="422"/>
        <item x="75"/>
        <item x="62"/>
        <item x="25"/>
        <item x="10"/>
        <item x="28"/>
        <item x="73"/>
        <item x="417"/>
        <item x="42"/>
        <item x="310"/>
        <item x="133"/>
        <item x="409"/>
        <item x="288"/>
        <item x="335"/>
        <item x="296"/>
        <item x="215"/>
        <item x="429"/>
        <item x="247"/>
        <item x="170"/>
        <item x="182"/>
        <item x="144"/>
        <item x="161"/>
        <item x="33"/>
        <item x="250"/>
        <item x="208"/>
        <item x="58"/>
        <item x="428"/>
        <item x="92"/>
        <item x="342"/>
        <item x="115"/>
        <item x="154"/>
        <item x="293"/>
        <item x="142"/>
        <item x="71"/>
        <item x="145"/>
        <item x="430"/>
        <item t="default"/>
      </items>
    </pivotField>
    <pivotField axis="axisRow" multipleItemSelectionAllowed="1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>
      <items count="1652">
        <item x="417"/>
        <item x="0"/>
        <item x="7"/>
        <item x="425"/>
        <item x="3"/>
        <item x="423"/>
        <item x="846"/>
        <item x="898"/>
        <item x="482"/>
        <item x="1277"/>
        <item x="869"/>
        <item x="839"/>
        <item x="74"/>
        <item x="1248"/>
        <item x="1260"/>
        <item x="463"/>
        <item x="835"/>
        <item x="959"/>
        <item x="1368"/>
        <item x="834"/>
        <item x="67"/>
        <item x="847"/>
        <item x="430"/>
        <item x="1311"/>
        <item x="554"/>
        <item x="1243"/>
        <item x="901"/>
        <item x="20"/>
        <item x="1257"/>
        <item x="1"/>
        <item x="492"/>
        <item x="142"/>
        <item x="2"/>
        <item x="1249"/>
        <item x="429"/>
        <item x="418"/>
        <item x="52"/>
        <item x="975"/>
        <item x="93"/>
        <item x="10"/>
        <item x="420"/>
        <item x="4"/>
        <item x="836"/>
        <item x="460"/>
        <item x="29"/>
        <item x="426"/>
        <item x="844"/>
        <item x="5"/>
        <item x="1251"/>
        <item x="419"/>
        <item x="19"/>
        <item x="1244"/>
        <item x="488"/>
        <item x="8"/>
        <item x="421"/>
        <item x="562"/>
        <item x="1444"/>
        <item x="424"/>
        <item x="437"/>
        <item x="886"/>
        <item x="837"/>
        <item x="1037"/>
        <item x="1376"/>
        <item x="60"/>
        <item x="1054"/>
        <item x="76"/>
        <item x="6"/>
        <item x="27"/>
        <item x="1245"/>
        <item x="1309"/>
        <item x="422"/>
        <item x="843"/>
        <item x="838"/>
        <item x="855"/>
        <item x="462"/>
        <item x="842"/>
        <item x="28"/>
        <item x="1250"/>
        <item x="1246"/>
        <item x="13"/>
        <item x="628"/>
        <item x="1363"/>
        <item x="654"/>
        <item x="1252"/>
        <item x="1273"/>
        <item x="443"/>
        <item x="840"/>
        <item x="15"/>
        <item x="1122"/>
        <item x="512"/>
        <item x="22"/>
        <item x="857"/>
        <item x="1271"/>
        <item x="9"/>
        <item x="33"/>
        <item x="433"/>
        <item x="189"/>
        <item x="883"/>
        <item x="38"/>
        <item x="1258"/>
        <item x="718"/>
        <item x="42"/>
        <item x="848"/>
        <item x="250"/>
        <item x="1254"/>
        <item x="1247"/>
        <item x="1287"/>
        <item x="1185"/>
        <item x="671"/>
        <item x="159"/>
        <item x="427"/>
        <item x="841"/>
        <item x="614"/>
        <item x="307"/>
        <item x="11"/>
        <item x="942"/>
        <item x="444"/>
        <item x="1534"/>
        <item x="450"/>
        <item x="446"/>
        <item x="30"/>
        <item x="1043"/>
        <item x="428"/>
        <item x="940"/>
        <item x="249"/>
        <item x="1478"/>
        <item x="845"/>
        <item x="775"/>
        <item x="472"/>
        <item x="467"/>
        <item x="14"/>
        <item x="1090"/>
        <item x="17"/>
        <item x="1592"/>
        <item x="431"/>
        <item x="359"/>
        <item x="867"/>
        <item x="44"/>
        <item x="1261"/>
        <item x="1255"/>
        <item x="850"/>
        <item x="86"/>
        <item x="26"/>
        <item x="438"/>
        <item x="85"/>
        <item x="445"/>
        <item x="451"/>
        <item x="25"/>
        <item x="1259"/>
        <item x="858"/>
        <item x="864"/>
        <item x="116"/>
        <item x="23"/>
        <item x="1265"/>
        <item x="890"/>
        <item x="1267"/>
        <item x="435"/>
        <item x="1321"/>
        <item x="32"/>
        <item x="447"/>
        <item x="35"/>
        <item x="876"/>
        <item x="1256"/>
        <item x="118"/>
        <item x="18"/>
        <item x="537"/>
        <item x="852"/>
        <item x="513"/>
        <item x="861"/>
        <item x="1516"/>
        <item x="59"/>
        <item x="859"/>
        <item x="1269"/>
        <item x="1047"/>
        <item x="915"/>
        <item x="1333"/>
        <item x="1286"/>
        <item x="504"/>
        <item x="432"/>
        <item x="532"/>
        <item x="439"/>
        <item x="1462"/>
        <item x="34"/>
        <item x="868"/>
        <item x="442"/>
        <item x="1451"/>
        <item x="1253"/>
        <item x="1266"/>
        <item x="440"/>
        <item x="41"/>
        <item x="849"/>
        <item x="24"/>
        <item x="865"/>
        <item x="57"/>
        <item x="1278"/>
        <item x="95"/>
        <item x="1310"/>
        <item x="1282"/>
        <item x="943"/>
        <item x="637"/>
        <item x="479"/>
        <item x="871"/>
        <item x="1263"/>
        <item x="854"/>
        <item x="454"/>
        <item x="84"/>
        <item x="1276"/>
        <item x="856"/>
        <item x="937"/>
        <item x="65"/>
        <item x="1358"/>
        <item x="1283"/>
        <item x="54"/>
        <item x="40"/>
        <item x="31"/>
        <item x="470"/>
        <item x="12"/>
        <item x="962"/>
        <item x="1284"/>
        <item x="950"/>
        <item x="875"/>
        <item x="436"/>
        <item x="50"/>
        <item x="455"/>
        <item x="891"/>
        <item x="1361"/>
        <item x="851"/>
        <item x="448"/>
        <item x="884"/>
        <item x="465"/>
        <item x="533"/>
        <item x="1270"/>
        <item x="77"/>
        <item x="64"/>
        <item x="129"/>
        <item x="449"/>
        <item x="1274"/>
        <item x="1262"/>
        <item x="61"/>
        <item x="872"/>
        <item x="1293"/>
        <item x="477"/>
        <item x="1387"/>
        <item x="497"/>
        <item x="860"/>
        <item x="1298"/>
        <item x="471"/>
        <item x="544"/>
        <item x="1272"/>
        <item x="150"/>
        <item x="877"/>
        <item x="226"/>
        <item x="196"/>
        <item x="1032"/>
        <item x="511"/>
        <item x="62"/>
        <item x="874"/>
        <item x="46"/>
        <item x="55"/>
        <item x="481"/>
        <item x="963"/>
        <item x="888"/>
        <item x="1291"/>
        <item x="1264"/>
        <item x="1285"/>
        <item x="1296"/>
        <item x="863"/>
        <item x="1308"/>
        <item x="58"/>
        <item x="920"/>
        <item x="72"/>
        <item x="43"/>
        <item x="561"/>
        <item x="480"/>
        <item x="466"/>
        <item x="889"/>
        <item x="39"/>
        <item x="1375"/>
        <item x="1630"/>
        <item x="1275"/>
        <item x="527"/>
        <item x="1326"/>
        <item x="911"/>
        <item x="1305"/>
        <item x="491"/>
        <item x="48"/>
        <item x="882"/>
        <item x="441"/>
        <item x="896"/>
        <item x="1288"/>
        <item x="36"/>
        <item x="490"/>
        <item x="146"/>
        <item x="873"/>
        <item x="45"/>
        <item x="457"/>
        <item x="1289"/>
        <item x="16"/>
        <item x="461"/>
        <item x="599"/>
        <item x="141"/>
        <item x="1327"/>
        <item x="1166"/>
        <item x="973"/>
        <item x="1294"/>
        <item x="1575"/>
        <item x="941"/>
        <item x="1219"/>
        <item x="63"/>
        <item x="469"/>
        <item x="69"/>
        <item x="80"/>
        <item x="881"/>
        <item x="137"/>
        <item x="476"/>
        <item x="53"/>
        <item x="1301"/>
        <item x="1292"/>
        <item x="1302"/>
        <item x="645"/>
        <item x="73"/>
        <item x="195"/>
        <item x="925"/>
        <item x="156"/>
        <item x="456"/>
        <item x="578"/>
        <item x="498"/>
        <item x="459"/>
        <item x="37"/>
        <item x="1322"/>
        <item x="94"/>
        <item x="468"/>
        <item x="878"/>
        <item x="862"/>
        <item x="434"/>
        <item x="489"/>
        <item x="49"/>
        <item x="487"/>
        <item x="897"/>
        <item x="485"/>
        <item x="483"/>
        <item x="905"/>
        <item x="866"/>
        <item x="494"/>
        <item x="82"/>
        <item x="1281"/>
        <item x="1064"/>
        <item x="757"/>
        <item x="957"/>
        <item x="1307"/>
        <item x="51"/>
        <item x="1280"/>
        <item x="566"/>
        <item x="895"/>
        <item x="1290"/>
        <item x="894"/>
        <item x="510"/>
        <item x="453"/>
        <item x="899"/>
        <item x="548"/>
        <item x="464"/>
        <item x="1300"/>
        <item x="892"/>
        <item x="91"/>
        <item x="75"/>
        <item x="1299"/>
        <item x="478"/>
        <item x="499"/>
        <item x="493"/>
        <item x="979"/>
        <item x="1304"/>
        <item x="1295"/>
        <item x="509"/>
        <item x="924"/>
        <item x="927"/>
        <item x="1360"/>
        <item x="1007"/>
        <item x="1319"/>
        <item x="502"/>
        <item x="1336"/>
        <item x="90"/>
        <item x="900"/>
        <item x="83"/>
        <item x="68"/>
        <item x="810"/>
        <item x="909"/>
        <item x="518"/>
        <item x="550"/>
        <item x="904"/>
        <item x="1353"/>
        <item x="853"/>
        <item x="506"/>
        <item x="452"/>
        <item x="1338"/>
        <item x="88"/>
        <item x="495"/>
        <item x="955"/>
        <item x="113"/>
        <item x="337"/>
        <item x="918"/>
        <item x="1312"/>
        <item x="916"/>
        <item x="473"/>
        <item x="1332"/>
        <item x="953"/>
        <item x="922"/>
        <item x="56"/>
        <item x="1324"/>
        <item x="1313"/>
        <item x="92"/>
        <item x="928"/>
        <item x="1348"/>
        <item x="885"/>
        <item x="1279"/>
        <item x="1484"/>
        <item x="220"/>
        <item x="115"/>
        <item x="1268"/>
        <item x="948"/>
        <item x="535"/>
        <item x="545"/>
        <item x="474"/>
        <item x="1330"/>
        <item x="893"/>
        <item x="887"/>
        <item x="870"/>
        <item x="906"/>
        <item x="1494"/>
        <item x="114"/>
        <item x="1357"/>
        <item x="66"/>
        <item x="475"/>
        <item x="1447"/>
        <item x="101"/>
        <item x="1350"/>
        <item x="70"/>
        <item x="149"/>
        <item x="1340"/>
        <item x="1317"/>
        <item x="87"/>
        <item x="112"/>
        <item x="99"/>
        <item x="81"/>
        <item x="524"/>
        <item x="1411"/>
        <item x="134"/>
        <item x="147"/>
        <item x="629"/>
        <item x="1365"/>
        <item x="496"/>
        <item x="880"/>
        <item x="140"/>
        <item x="1306"/>
        <item x="120"/>
        <item x="528"/>
        <item x="879"/>
        <item x="1355"/>
        <item x="933"/>
        <item x="79"/>
        <item x="161"/>
        <item x="526"/>
        <item x="89"/>
        <item x="1380"/>
        <item x="945"/>
        <item x="259"/>
        <item x="949"/>
        <item x="910"/>
        <item x="913"/>
        <item x="47"/>
        <item x="944"/>
        <item x="552"/>
        <item x="1431"/>
        <item x="1303"/>
        <item x="947"/>
        <item x="907"/>
        <item x="397"/>
        <item x="549"/>
        <item x="484"/>
        <item x="961"/>
        <item x="500"/>
        <item x="609"/>
        <item x="505"/>
        <item x="516"/>
        <item x="78"/>
        <item x="956"/>
        <item x="1034"/>
        <item x="930"/>
        <item x="1362"/>
        <item x="458"/>
        <item x="1394"/>
        <item x="1337"/>
        <item x="908"/>
        <item x="523"/>
        <item x="517"/>
        <item x="917"/>
        <item x="104"/>
        <item x="1318"/>
        <item x="1297"/>
        <item x="1314"/>
        <item x="530"/>
        <item x="213"/>
        <item x="100"/>
        <item x="1320"/>
        <item x="152"/>
        <item x="1027"/>
        <item x="244"/>
        <item x="931"/>
        <item x="1359"/>
        <item x="934"/>
        <item x="501"/>
        <item x="503"/>
        <item x="260"/>
        <item x="1384"/>
        <item x="662"/>
        <item x="107"/>
        <item x="1328"/>
        <item x="1084"/>
        <item x="565"/>
        <item x="1344"/>
        <item x="522"/>
        <item x="1449"/>
        <item x="1378"/>
        <item x="1339"/>
        <item x="514"/>
        <item x="242"/>
        <item x="977"/>
        <item x="914"/>
        <item x="130"/>
        <item x="1345"/>
        <item x="1400"/>
        <item x="700"/>
        <item x="1367"/>
        <item x="265"/>
        <item x="958"/>
        <item x="926"/>
        <item x="139"/>
        <item x="97"/>
        <item x="1065"/>
        <item x="1094"/>
        <item x="912"/>
        <item x="587"/>
        <item x="105"/>
        <item x="96"/>
        <item x="919"/>
        <item x="679"/>
        <item x="102"/>
        <item x="663"/>
        <item x="659"/>
        <item x="929"/>
        <item x="1315"/>
        <item x="1382"/>
        <item x="603"/>
        <item x="1446"/>
        <item x="1479"/>
        <item x="108"/>
        <item x="1369"/>
        <item x="1316"/>
        <item x="1631"/>
        <item x="1019"/>
        <item x="1524"/>
        <item x="71"/>
        <item x="1325"/>
        <item x="1067"/>
        <item x="1335"/>
        <item x="1495"/>
        <item x="246"/>
        <item x="507"/>
        <item x="111"/>
        <item x="994"/>
        <item x="921"/>
        <item x="144"/>
        <item x="520"/>
        <item x="978"/>
        <item x="745"/>
        <item x="1371"/>
        <item x="525"/>
        <item x="1001"/>
        <item x="486"/>
        <item x="200"/>
        <item x="563"/>
        <item x="98"/>
        <item x="110"/>
        <item x="558"/>
        <item x="166"/>
        <item x="122"/>
        <item x="936"/>
        <item x="591"/>
        <item x="903"/>
        <item x="521"/>
        <item x="153"/>
        <item x="1405"/>
        <item x="902"/>
        <item x="534"/>
        <item x="508"/>
        <item x="117"/>
        <item x="109"/>
        <item x="1334"/>
        <item x="123"/>
        <item x="234"/>
        <item x="585"/>
        <item x="127"/>
        <item x="531"/>
        <item x="176"/>
        <item x="972"/>
        <item x="1088"/>
        <item x="538"/>
        <item x="103"/>
        <item x="126"/>
        <item x="1349"/>
        <item x="1134"/>
        <item x="997"/>
        <item x="1343"/>
        <item x="125"/>
        <item x="1346"/>
        <item x="951"/>
        <item x="946"/>
        <item x="136"/>
        <item x="1323"/>
        <item x="923"/>
        <item x="519"/>
        <item x="184"/>
        <item x="1354"/>
        <item x="1403"/>
        <item x="939"/>
        <item x="546"/>
        <item x="1399"/>
        <item x="589"/>
        <item x="536"/>
        <item x="938"/>
        <item x="1222"/>
        <item x="1331"/>
        <item x="1381"/>
        <item x="572"/>
        <item x="1352"/>
        <item x="106"/>
        <item x="124"/>
        <item x="1347"/>
        <item x="128"/>
        <item x="1351"/>
        <item x="515"/>
        <item x="551"/>
        <item x="1366"/>
        <item x="553"/>
        <item x="1476"/>
        <item x="197"/>
        <item x="988"/>
        <item x="177"/>
        <item x="1329"/>
        <item x="935"/>
        <item x="661"/>
        <item x="1132"/>
        <item x="555"/>
        <item x="967"/>
        <item x="540"/>
        <item x="1385"/>
        <item x="1435"/>
        <item x="1373"/>
        <item x="701"/>
        <item x="291"/>
        <item x="157"/>
        <item x="131"/>
        <item x="569"/>
        <item x="960"/>
        <item x="971"/>
        <item x="969"/>
        <item x="542"/>
        <item x="541"/>
        <item x="560"/>
        <item x="529"/>
        <item x="178"/>
        <item x="932"/>
        <item x="1342"/>
        <item x="1356"/>
        <item x="227"/>
        <item x="1364"/>
        <item x="593"/>
        <item x="188"/>
        <item x="143"/>
        <item x="991"/>
        <item x="818"/>
        <item x="133"/>
        <item x="1459"/>
        <item x="954"/>
        <item x="304"/>
        <item x="180"/>
        <item x="1372"/>
        <item x="145"/>
        <item x="138"/>
        <item x="181"/>
        <item x="135"/>
        <item x="612"/>
        <item x="160"/>
        <item x="571"/>
        <item x="1386"/>
        <item x="556"/>
        <item x="547"/>
        <item x="1036"/>
        <item x="982"/>
        <item x="132"/>
        <item x="163"/>
        <item x="1379"/>
        <item x="1424"/>
        <item x="151"/>
        <item x="573"/>
        <item x="594"/>
        <item x="1023"/>
        <item x="155"/>
        <item x="148"/>
        <item x="1389"/>
        <item x="194"/>
        <item x="598"/>
        <item x="119"/>
        <item x="1075"/>
        <item x="981"/>
        <item x="559"/>
        <item x="980"/>
        <item x="729"/>
        <item x="644"/>
        <item x="1410"/>
        <item x="952"/>
        <item x="965"/>
        <item x="1052"/>
        <item x="322"/>
        <item x="968"/>
        <item x="966"/>
        <item x="154"/>
        <item x="1388"/>
        <item x="1341"/>
        <item x="564"/>
        <item x="158"/>
        <item x="567"/>
        <item x="164"/>
        <item x="1421"/>
        <item x="162"/>
        <item x="992"/>
        <item x="557"/>
        <item x="121"/>
        <item x="577"/>
        <item x="575"/>
        <item x="581"/>
        <item x="1396"/>
        <item x="1017"/>
        <item x="985"/>
        <item x="270"/>
        <item x="574"/>
        <item x="539"/>
        <item x="576"/>
        <item x="579"/>
        <item x="993"/>
        <item x="986"/>
        <item x="999"/>
        <item x="1406"/>
        <item x="1390"/>
        <item x="1393"/>
        <item x="582"/>
        <item x="970"/>
        <item x="1374"/>
        <item x="974"/>
        <item x="976"/>
        <item x="1060"/>
        <item x="987"/>
        <item x="1397"/>
        <item x="183"/>
        <item x="590"/>
        <item x="983"/>
        <item x="1554"/>
        <item x="543"/>
        <item x="1395"/>
        <item x="570"/>
        <item x="399"/>
        <item x="984"/>
        <item x="1010"/>
        <item x="185"/>
        <item x="192"/>
        <item x="1170"/>
        <item x="998"/>
        <item x="1581"/>
        <item x="1383"/>
        <item x="1438"/>
        <item x="990"/>
        <item x="1480"/>
        <item x="186"/>
        <item x="1440"/>
        <item x="605"/>
        <item x="596"/>
        <item x="170"/>
        <item x="215"/>
        <item x="568"/>
        <item x="996"/>
        <item x="1538"/>
        <item x="1031"/>
        <item x="266"/>
        <item x="1119"/>
        <item x="1391"/>
        <item x="168"/>
        <item x="622"/>
        <item x="674"/>
        <item x="610"/>
        <item x="1423"/>
        <item x="1590"/>
        <item x="1401"/>
        <item x="1377"/>
        <item x="256"/>
        <item x="1398"/>
        <item x="1021"/>
        <item x="1008"/>
        <item x="583"/>
        <item x="683"/>
        <item x="1407"/>
        <item x="600"/>
        <item x="626"/>
        <item x="179"/>
        <item x="175"/>
        <item x="964"/>
        <item x="1571"/>
        <item x="210"/>
        <item x="1370"/>
        <item x="584"/>
        <item x="669"/>
        <item x="1158"/>
        <item x="1006"/>
        <item x="580"/>
        <item x="1412"/>
        <item x="1404"/>
        <item x="1442"/>
        <item x="201"/>
        <item x="1003"/>
        <item x="167"/>
        <item x="1432"/>
        <item x="1392"/>
        <item x="1414"/>
        <item x="604"/>
        <item x="1002"/>
        <item x="238"/>
        <item x="169"/>
        <item x="995"/>
        <item x="989"/>
        <item x="1419"/>
        <item x="202"/>
        <item x="595"/>
        <item x="198"/>
        <item x="1012"/>
        <item x="1408"/>
        <item x="230"/>
        <item x="1436"/>
        <item x="743"/>
        <item x="1151"/>
        <item x="1409"/>
        <item x="1159"/>
        <item x="1013"/>
        <item x="1024"/>
        <item x="1018"/>
        <item x="1402"/>
        <item x="212"/>
        <item x="1570"/>
        <item x="586"/>
        <item x="165"/>
        <item x="321"/>
        <item x="207"/>
        <item x="206"/>
        <item x="641"/>
        <item x="191"/>
        <item x="1014"/>
        <item x="731"/>
        <item x="1004"/>
        <item x="1011"/>
        <item x="313"/>
        <item x="172"/>
        <item x="715"/>
        <item x="601"/>
        <item x="1022"/>
        <item x="1427"/>
        <item x="1000"/>
        <item x="231"/>
        <item x="203"/>
        <item x="205"/>
        <item x="1016"/>
        <item x="616"/>
        <item x="335"/>
        <item x="193"/>
        <item x="1415"/>
        <item x="1434"/>
        <item x="182"/>
        <item x="1055"/>
        <item x="267"/>
        <item x="1015"/>
        <item x="1420"/>
        <item x="1425"/>
        <item x="752"/>
        <item x="173"/>
        <item x="1149"/>
        <item x="602"/>
        <item x="171"/>
        <item x="588"/>
        <item x="174"/>
        <item x="1468"/>
        <item x="225"/>
        <item x="1555"/>
        <item x="618"/>
        <item x="615"/>
        <item x="1005"/>
        <item x="606"/>
        <item x="1443"/>
        <item x="187"/>
        <item x="209"/>
        <item x="613"/>
        <item x="1422"/>
        <item x="1426"/>
        <item x="214"/>
        <item x="208"/>
        <item x="199"/>
        <item x="1437"/>
        <item x="639"/>
        <item x="633"/>
        <item x="653"/>
        <item x="221"/>
        <item x="638"/>
        <item x="1428"/>
        <item x="597"/>
        <item x="631"/>
        <item x="1413"/>
        <item x="623"/>
        <item x="625"/>
        <item x="1030"/>
        <item x="640"/>
        <item x="619"/>
        <item x="1029"/>
        <item x="1458"/>
        <item x="232"/>
        <item x="1009"/>
        <item x="218"/>
        <item x="1050"/>
        <item x="1416"/>
        <item x="592"/>
        <item x="611"/>
        <item x="1506"/>
        <item x="1040"/>
        <item x="1041"/>
        <item x="1035"/>
        <item x="648"/>
        <item x="219"/>
        <item x="1057"/>
        <item x="1093"/>
        <item x="1433"/>
        <item x="630"/>
        <item x="1454"/>
        <item x="1026"/>
        <item x="1053"/>
        <item x="1441"/>
        <item x="646"/>
        <item x="1417"/>
        <item x="1048"/>
        <item x="608"/>
        <item x="357"/>
        <item x="1430"/>
        <item x="1461"/>
        <item x="190"/>
        <item x="621"/>
        <item x="1020"/>
        <item x="1453"/>
        <item x="1445"/>
        <item x="1481"/>
        <item x="1507"/>
        <item x="1501"/>
        <item x="251"/>
        <item x="1460"/>
        <item x="678"/>
        <item x="332"/>
        <item x="204"/>
        <item x="666"/>
        <item x="1470"/>
        <item x="1072"/>
        <item x="773"/>
        <item x="634"/>
        <item x="1150"/>
        <item x="1448"/>
        <item x="247"/>
        <item x="756"/>
        <item x="1558"/>
        <item x="1063"/>
        <item x="1056"/>
        <item x="1523"/>
        <item x="1452"/>
        <item x="1488"/>
        <item x="1465"/>
        <item x="1186"/>
        <item x="620"/>
        <item x="1083"/>
        <item x="607"/>
        <item x="1471"/>
        <item x="1028"/>
        <item x="617"/>
        <item x="216"/>
        <item x="656"/>
        <item x="236"/>
        <item x="1418"/>
        <item x="1490"/>
        <item x="293"/>
        <item x="263"/>
        <item x="1497"/>
        <item x="294"/>
        <item x="255"/>
        <item x="1456"/>
        <item x="647"/>
        <item x="1049"/>
        <item x="224"/>
        <item x="1107"/>
        <item x="274"/>
        <item x="705"/>
        <item x="1439"/>
        <item x="1511"/>
        <item x="1502"/>
        <item x="744"/>
        <item x="253"/>
        <item x="329"/>
        <item x="695"/>
        <item x="624"/>
        <item x="636"/>
        <item x="1025"/>
        <item x="245"/>
        <item x="1533"/>
        <item x="1602"/>
        <item x="233"/>
        <item x="1464"/>
        <item x="1429"/>
        <item x="1503"/>
        <item x="1078"/>
        <item x="228"/>
        <item x="240"/>
        <item x="296"/>
        <item x="704"/>
        <item x="675"/>
        <item x="217"/>
        <item x="282"/>
        <item x="283"/>
        <item x="1146"/>
        <item x="1111"/>
        <item x="716"/>
        <item x="1095"/>
        <item x="627"/>
        <item x="1042"/>
        <item x="1033"/>
        <item x="643"/>
        <item x="1498"/>
        <item x="668"/>
        <item x="1051"/>
        <item x="1492"/>
        <item x="1082"/>
        <item x="252"/>
        <item x="1112"/>
        <item x="235"/>
        <item x="1475"/>
        <item x="1068"/>
        <item x="650"/>
        <item x="1087"/>
        <item x="1457"/>
        <item x="271"/>
        <item x="1073"/>
        <item x="632"/>
        <item x="1450"/>
        <item x="1483"/>
        <item x="309"/>
        <item x="693"/>
        <item x="1130"/>
        <item x="248"/>
        <item x="222"/>
        <item x="1038"/>
        <item x="655"/>
        <item x="272"/>
        <item x="292"/>
        <item x="1469"/>
        <item x="239"/>
        <item x="273"/>
        <item x="721"/>
        <item x="1513"/>
        <item x="229"/>
        <item x="664"/>
        <item x="1486"/>
        <item x="1076"/>
        <item x="710"/>
        <item x="692"/>
        <item x="1046"/>
        <item x="223"/>
        <item x="649"/>
        <item x="285"/>
        <item x="1455"/>
        <item x="658"/>
        <item x="268"/>
        <item x="1537"/>
        <item x="1500"/>
        <item x="1485"/>
        <item x="1044"/>
        <item x="1059"/>
        <item x="241"/>
        <item x="211"/>
        <item x="1491"/>
        <item x="725"/>
        <item x="689"/>
        <item x="642"/>
        <item x="665"/>
        <item x="1467"/>
        <item x="652"/>
        <item x="320"/>
        <item x="730"/>
        <item x="1463"/>
        <item x="1106"/>
        <item x="1123"/>
        <item x="1070"/>
        <item x="1061"/>
        <item x="680"/>
        <item x="258"/>
        <item x="264"/>
        <item x="635"/>
        <item x="1045"/>
        <item x="1546"/>
        <item x="1144"/>
        <item x="687"/>
        <item x="1133"/>
        <item x="1085"/>
        <item x="1097"/>
        <item x="1514"/>
        <item x="1071"/>
        <item x="1074"/>
        <item x="237"/>
        <item x="676"/>
        <item x="1062"/>
        <item x="690"/>
        <item x="1039"/>
        <item x="1521"/>
        <item x="651"/>
        <item x="1086"/>
        <item x="1081"/>
        <item x="708"/>
        <item x="670"/>
        <item x="1496"/>
        <item x="1110"/>
        <item x="1092"/>
        <item x="1520"/>
        <item x="288"/>
        <item x="276"/>
        <item x="275"/>
        <item x="314"/>
        <item x="289"/>
        <item x="702"/>
        <item x="682"/>
        <item x="1100"/>
        <item x="713"/>
        <item x="1515"/>
        <item x="1565"/>
        <item x="1066"/>
        <item x="243"/>
        <item x="1477"/>
        <item x="1487"/>
        <item x="286"/>
        <item x="1489"/>
        <item x="1542"/>
        <item x="1058"/>
        <item x="699"/>
        <item x="703"/>
        <item x="1098"/>
        <item x="1557"/>
        <item x="1129"/>
        <item x="287"/>
        <item x="1482"/>
        <item x="1512"/>
        <item x="319"/>
        <item x="324"/>
        <item x="672"/>
        <item x="1473"/>
        <item x="728"/>
        <item x="660"/>
        <item x="657"/>
        <item x="696"/>
        <item x="1077"/>
        <item x="284"/>
        <item x="1091"/>
        <item x="698"/>
        <item x="1518"/>
        <item x="739"/>
        <item x="1474"/>
        <item x="1541"/>
        <item x="1152"/>
        <item x="277"/>
        <item x="1121"/>
        <item x="1143"/>
        <item x="1508"/>
        <item x="305"/>
        <item x="1535"/>
        <item x="1128"/>
        <item x="1117"/>
        <item x="301"/>
        <item x="254"/>
        <item x="688"/>
        <item x="1493"/>
        <item x="1109"/>
        <item x="1505"/>
        <item x="1466"/>
        <item x="1202"/>
        <item x="794"/>
        <item x="257"/>
        <item x="1607"/>
        <item x="1089"/>
        <item x="1096"/>
        <item x="1472"/>
        <item x="1573"/>
        <item x="1559"/>
        <item x="1543"/>
        <item x="719"/>
        <item x="342"/>
        <item x="379"/>
        <item x="1517"/>
        <item x="281"/>
        <item x="712"/>
        <item x="697"/>
        <item x="694"/>
        <item x="1499"/>
        <item x="1101"/>
        <item x="723"/>
        <item x="1115"/>
        <item x="1069"/>
        <item x="262"/>
        <item x="269"/>
        <item x="1530"/>
        <item x="278"/>
        <item x="1080"/>
        <item x="280"/>
        <item x="677"/>
        <item x="1124"/>
        <item x="1079"/>
        <item x="691"/>
        <item x="261"/>
        <item x="673"/>
        <item x="1504"/>
        <item x="667"/>
        <item x="1529"/>
        <item x="1108"/>
        <item x="1172"/>
        <item x="290"/>
        <item x="711"/>
        <item x="341"/>
        <item x="684"/>
        <item x="299"/>
        <item x="760"/>
        <item x="1527"/>
        <item x="1539"/>
        <item x="1114"/>
        <item x="706"/>
        <item x="1549"/>
        <item x="1139"/>
        <item x="1528"/>
        <item x="685"/>
        <item x="714"/>
        <item x="681"/>
        <item x="302"/>
        <item x="1526"/>
        <item x="1120"/>
        <item x="1509"/>
        <item x="298"/>
        <item x="761"/>
        <item x="686"/>
        <item x="1136"/>
        <item x="746"/>
        <item x="1603"/>
        <item x="1510"/>
        <item x="316"/>
        <item x="315"/>
        <item x="1104"/>
        <item x="1103"/>
        <item x="303"/>
        <item x="1099"/>
        <item x="724"/>
        <item x="1548"/>
        <item x="318"/>
        <item x="1131"/>
        <item x="1522"/>
        <item x="300"/>
        <item x="279"/>
        <item x="1102"/>
        <item x="1138"/>
        <item x="722"/>
        <item x="732"/>
        <item x="1141"/>
        <item x="1595"/>
        <item x="310"/>
        <item x="1113"/>
        <item x="1125"/>
        <item x="720"/>
        <item x="1553"/>
        <item x="295"/>
        <item x="325"/>
        <item x="1519"/>
        <item x="1105"/>
        <item x="709"/>
        <item x="707"/>
        <item x="738"/>
        <item x="297"/>
        <item x="317"/>
        <item x="1116"/>
        <item x="1126"/>
        <item x="1127"/>
        <item x="1545"/>
        <item x="1547"/>
        <item x="734"/>
        <item x="1616"/>
        <item x="328"/>
        <item x="1551"/>
        <item x="311"/>
        <item x="740"/>
        <item x="1563"/>
        <item x="1544"/>
        <item x="1540"/>
        <item x="1140"/>
        <item x="1525"/>
        <item x="333"/>
        <item x="1145"/>
        <item x="1148"/>
        <item x="347"/>
        <item x="742"/>
        <item x="750"/>
        <item x="378"/>
        <item x="330"/>
        <item x="798"/>
        <item x="1173"/>
        <item x="1572"/>
        <item x="762"/>
        <item x="717"/>
        <item x="726"/>
        <item x="306"/>
        <item x="758"/>
        <item x="1556"/>
        <item x="737"/>
        <item x="1142"/>
        <item x="344"/>
        <item x="1562"/>
        <item x="1577"/>
        <item x="1168"/>
        <item x="736"/>
        <item x="1169"/>
        <item x="1162"/>
        <item x="1118"/>
        <item x="1574"/>
        <item x="747"/>
        <item x="340"/>
        <item x="312"/>
        <item x="1210"/>
        <item x="1536"/>
        <item x="1599"/>
        <item x="1532"/>
        <item x="1585"/>
        <item x="339"/>
        <item x="1580"/>
        <item x="1171"/>
        <item x="331"/>
        <item x="1550"/>
        <item x="755"/>
        <item x="765"/>
        <item x="749"/>
        <item x="1179"/>
        <item x="327"/>
        <item x="1567"/>
        <item x="323"/>
        <item x="1137"/>
        <item x="1564"/>
        <item x="308"/>
        <item x="1195"/>
        <item x="1576"/>
        <item x="1157"/>
        <item x="1161"/>
        <item x="1601"/>
        <item x="1163"/>
        <item x="355"/>
        <item x="735"/>
        <item x="1164"/>
        <item x="727"/>
        <item x="754"/>
        <item x="373"/>
        <item x="770"/>
        <item x="367"/>
        <item x="741"/>
        <item x="1579"/>
        <item x="1180"/>
        <item x="350"/>
        <item x="1188"/>
        <item x="1160"/>
        <item x="766"/>
        <item x="349"/>
        <item x="1194"/>
        <item x="1175"/>
        <item x="786"/>
        <item x="1199"/>
        <item x="1174"/>
        <item x="1135"/>
        <item x="768"/>
        <item x="1560"/>
        <item x="788"/>
        <item x="345"/>
        <item x="753"/>
        <item x="1192"/>
        <item x="780"/>
        <item x="1154"/>
        <item x="767"/>
        <item x="1569"/>
        <item x="1147"/>
        <item x="1609"/>
        <item x="1589"/>
        <item x="1604"/>
        <item x="1153"/>
        <item x="733"/>
        <item x="351"/>
        <item x="362"/>
        <item x="1197"/>
        <item x="338"/>
        <item x="352"/>
        <item x="326"/>
        <item x="343"/>
        <item x="1568"/>
        <item x="1584"/>
        <item x="1552"/>
        <item x="1578"/>
        <item x="1608"/>
        <item x="1566"/>
        <item x="790"/>
        <item x="346"/>
        <item x="334"/>
        <item x="1583"/>
        <item x="1561"/>
        <item x="374"/>
        <item x="1167"/>
        <item x="375"/>
        <item x="1155"/>
        <item x="751"/>
        <item x="791"/>
        <item x="1201"/>
        <item x="1156"/>
        <item x="763"/>
        <item x="759"/>
        <item x="774"/>
        <item x="748"/>
        <item x="1176"/>
        <item x="799"/>
        <item x="390"/>
        <item x="336"/>
        <item x="1207"/>
        <item x="1177"/>
        <item x="771"/>
        <item x="363"/>
        <item x="1165"/>
        <item x="377"/>
        <item x="1184"/>
        <item x="1183"/>
        <item x="1178"/>
        <item x="764"/>
        <item x="358"/>
        <item x="1182"/>
        <item x="361"/>
        <item x="1586"/>
        <item x="776"/>
        <item x="1582"/>
        <item x="1588"/>
        <item x="1593"/>
        <item x="783"/>
        <item x="1618"/>
        <item x="1596"/>
        <item x="777"/>
        <item x="353"/>
        <item x="769"/>
        <item x="369"/>
        <item x="1587"/>
        <item x="356"/>
        <item x="1181"/>
        <item x="364"/>
        <item x="1591"/>
        <item x="348"/>
        <item x="354"/>
        <item x="793"/>
        <item x="1187"/>
        <item x="785"/>
        <item x="809"/>
        <item x="1598"/>
        <item x="772"/>
        <item x="1619"/>
        <item x="365"/>
        <item x="1531"/>
        <item x="1211"/>
        <item x="1597"/>
        <item x="782"/>
        <item x="1612"/>
        <item x="1600"/>
        <item x="784"/>
        <item x="802"/>
        <item x="384"/>
        <item x="1189"/>
        <item x="360"/>
        <item x="1594"/>
        <item x="366"/>
        <item x="1613"/>
        <item x="1627"/>
        <item x="1221"/>
        <item x="376"/>
        <item x="1205"/>
        <item x="1212"/>
        <item x="779"/>
        <item x="1198"/>
        <item x="372"/>
        <item x="804"/>
        <item x="778"/>
        <item x="796"/>
        <item x="781"/>
        <item x="1203"/>
        <item x="1191"/>
        <item x="1190"/>
        <item x="368"/>
        <item x="1615"/>
        <item x="1209"/>
        <item x="795"/>
        <item x="1193"/>
        <item x="386"/>
        <item x="787"/>
        <item x="385"/>
        <item x="803"/>
        <item x="792"/>
        <item x="789"/>
        <item x="1617"/>
        <item x="1621"/>
        <item x="1196"/>
        <item x="1214"/>
        <item x="1606"/>
        <item x="380"/>
        <item x="370"/>
        <item x="1200"/>
        <item x="1208"/>
        <item x="382"/>
        <item x="801"/>
        <item x="1626"/>
        <item x="371"/>
        <item x="1610"/>
        <item x="797"/>
        <item x="381"/>
        <item x="1614"/>
        <item x="1204"/>
        <item x="1605"/>
        <item x="1206"/>
        <item x="821"/>
        <item x="1611"/>
        <item x="800"/>
        <item x="404"/>
        <item x="1220"/>
        <item x="383"/>
        <item x="389"/>
        <item x="815"/>
        <item x="1229"/>
        <item x="806"/>
        <item x="387"/>
        <item x="822"/>
        <item x="1213"/>
        <item x="807"/>
        <item x="1623"/>
        <item x="401"/>
        <item x="1638"/>
        <item x="388"/>
        <item x="1218"/>
        <item x="408"/>
        <item x="1622"/>
        <item x="805"/>
        <item x="1216"/>
        <item x="1215"/>
        <item x="1624"/>
        <item x="1629"/>
        <item x="391"/>
        <item x="1231"/>
        <item x="808"/>
        <item x="1625"/>
        <item x="811"/>
        <item x="1620"/>
        <item x="393"/>
        <item x="1640"/>
        <item x="392"/>
        <item x="1226"/>
        <item x="394"/>
        <item x="1628"/>
        <item x="1217"/>
        <item x="398"/>
        <item x="813"/>
        <item x="1633"/>
        <item x="816"/>
        <item x="1632"/>
        <item x="1223"/>
        <item x="1224"/>
        <item x="395"/>
        <item x="1634"/>
        <item x="1227"/>
        <item x="812"/>
        <item x="814"/>
        <item x="403"/>
        <item x="396"/>
        <item x="817"/>
        <item x="1639"/>
        <item x="406"/>
        <item x="402"/>
        <item x="1637"/>
        <item x="823"/>
        <item x="400"/>
        <item x="1225"/>
        <item x="819"/>
        <item x="1228"/>
        <item x="1635"/>
        <item x="407"/>
        <item x="1236"/>
        <item x="412"/>
        <item x="830"/>
        <item x="826"/>
        <item x="1636"/>
        <item x="405"/>
        <item x="820"/>
        <item x="1645"/>
        <item x="1230"/>
        <item x="410"/>
        <item x="409"/>
        <item x="1235"/>
        <item x="825"/>
        <item x="824"/>
        <item x="1647"/>
        <item x="1233"/>
        <item x="827"/>
        <item x="1232"/>
        <item x="1234"/>
        <item x="1642"/>
        <item x="411"/>
        <item x="1240"/>
        <item x="1237"/>
        <item x="828"/>
        <item x="1641"/>
        <item x="1239"/>
        <item x="1643"/>
        <item x="1644"/>
        <item x="829"/>
        <item x="413"/>
        <item x="831"/>
        <item x="414"/>
        <item x="1648"/>
        <item x="1238"/>
        <item x="1646"/>
        <item x="1241"/>
        <item x="832"/>
        <item x="415"/>
        <item x="416"/>
        <item x="833"/>
        <item x="1649"/>
        <item x="1242"/>
        <item x="21"/>
        <item x="1650"/>
        <item t="default"/>
      </items>
    </pivotField>
    <pivotField dataField="1" showAll="0"/>
    <pivotField dataField="1" showAll="0"/>
    <pivotField showAll="0"/>
    <pivotField showAll="0"/>
    <pivotField dataField="1" showAll="0"/>
    <pivotField axis="axisPage" showAll="0">
      <items count="13">
        <item x="2"/>
        <item x="0"/>
        <item x="4"/>
        <item x="5"/>
        <item x="6"/>
        <item x="7"/>
        <item x="3"/>
        <item x="8"/>
        <item x="1"/>
        <item x="10"/>
        <item x="9"/>
        <item x="11"/>
        <item t="default"/>
      </items>
    </pivotField>
  </pivotFields>
  <rowFields count="2">
    <field x="0"/>
    <field x="1"/>
  </rowFields>
  <rowItems count="311">
    <i>
      <x v="3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4"/>
    </i>
    <i r="1">
      <x/>
    </i>
    <i r="1">
      <x v="1"/>
    </i>
    <i r="1">
      <x v="2"/>
    </i>
    <i r="1">
      <x v="3"/>
    </i>
    <i>
      <x v="27"/>
    </i>
    <i r="1">
      <x/>
    </i>
    <i r="1">
      <x v="1"/>
    </i>
    <i r="1">
      <x v="2"/>
    </i>
    <i r="1">
      <x v="3"/>
    </i>
    <i>
      <x v="38"/>
    </i>
    <i r="1">
      <x/>
    </i>
    <i r="1">
      <x v="1"/>
    </i>
    <i r="1">
      <x v="2"/>
    </i>
    <i r="1">
      <x v="3"/>
    </i>
    <i>
      <x v="44"/>
    </i>
    <i r="1">
      <x/>
    </i>
    <i r="1">
      <x v="1"/>
    </i>
    <i r="1">
      <x v="2"/>
    </i>
    <i r="1">
      <x v="3"/>
    </i>
    <i>
      <x v="46"/>
    </i>
    <i r="1">
      <x/>
    </i>
    <i r="1">
      <x v="1"/>
    </i>
    <i r="1">
      <x v="2"/>
    </i>
    <i r="1">
      <x v="3"/>
    </i>
    <i>
      <x v="63"/>
    </i>
    <i r="1">
      <x/>
    </i>
    <i r="1">
      <x v="1"/>
    </i>
    <i r="1">
      <x v="2"/>
    </i>
    <i r="1">
      <x v="3"/>
    </i>
    <i>
      <x v="74"/>
    </i>
    <i r="1">
      <x/>
    </i>
    <i r="1">
      <x v="1"/>
    </i>
    <i r="1">
      <x v="2"/>
    </i>
    <i r="1">
      <x v="3"/>
    </i>
    <i>
      <x v="82"/>
    </i>
    <i r="1">
      <x/>
    </i>
    <i r="1">
      <x v="1"/>
    </i>
    <i r="1">
      <x v="2"/>
    </i>
    <i r="1">
      <x v="3"/>
    </i>
    <i>
      <x v="88"/>
    </i>
    <i r="1">
      <x/>
    </i>
    <i r="1">
      <x v="1"/>
    </i>
    <i r="1">
      <x v="2"/>
    </i>
    <i r="1">
      <x v="3"/>
    </i>
    <i>
      <x v="96"/>
    </i>
    <i r="1">
      <x/>
    </i>
    <i r="1">
      <x v="1"/>
    </i>
    <i r="1">
      <x v="2"/>
    </i>
    <i r="1">
      <x v="3"/>
    </i>
    <i>
      <x v="97"/>
    </i>
    <i r="1">
      <x/>
    </i>
    <i r="1">
      <x v="1"/>
    </i>
    <i r="1">
      <x v="2"/>
    </i>
    <i r="1">
      <x v="3"/>
    </i>
    <i>
      <x v="105"/>
    </i>
    <i r="1">
      <x/>
    </i>
    <i r="1">
      <x v="1"/>
    </i>
    <i r="1">
      <x v="2"/>
    </i>
    <i r="1">
      <x v="3"/>
    </i>
    <i>
      <x v="107"/>
    </i>
    <i r="1">
      <x/>
    </i>
    <i r="1">
      <x v="1"/>
    </i>
    <i r="1">
      <x v="2"/>
    </i>
    <i r="1">
      <x v="3"/>
    </i>
    <i>
      <x v="112"/>
    </i>
    <i r="1">
      <x/>
    </i>
    <i r="1">
      <x v="1"/>
    </i>
    <i r="1">
      <x v="2"/>
    </i>
    <i r="1">
      <x v="3"/>
    </i>
    <i>
      <x v="119"/>
    </i>
    <i r="1">
      <x/>
    </i>
    <i r="1">
      <x v="1"/>
    </i>
    <i r="1">
      <x v="2"/>
    </i>
    <i r="1">
      <x v="3"/>
    </i>
    <i>
      <x v="120"/>
    </i>
    <i r="1">
      <x/>
    </i>
    <i r="1">
      <x v="1"/>
    </i>
    <i r="1">
      <x v="2"/>
    </i>
    <i r="1">
      <x v="3"/>
    </i>
    <i>
      <x v="130"/>
    </i>
    <i r="1">
      <x/>
    </i>
    <i r="1">
      <x v="1"/>
    </i>
    <i r="1">
      <x v="2"/>
    </i>
    <i r="1">
      <x v="3"/>
    </i>
    <i>
      <x v="134"/>
    </i>
    <i r="1">
      <x/>
    </i>
    <i r="1">
      <x v="1"/>
    </i>
    <i r="1">
      <x v="2"/>
    </i>
    <i r="1">
      <x v="3"/>
    </i>
    <i>
      <x v="142"/>
    </i>
    <i r="1">
      <x/>
    </i>
    <i r="1">
      <x v="1"/>
    </i>
    <i r="1">
      <x v="2"/>
    </i>
    <i r="1">
      <x v="3"/>
    </i>
    <i>
      <x v="146"/>
    </i>
    <i r="1">
      <x/>
    </i>
    <i r="1">
      <x v="1"/>
    </i>
    <i r="1">
      <x v="2"/>
    </i>
    <i r="1">
      <x v="3"/>
    </i>
    <i>
      <x v="150"/>
    </i>
    <i r="1">
      <x/>
    </i>
    <i r="1">
      <x v="1"/>
    </i>
    <i r="1">
      <x v="2"/>
    </i>
    <i r="1">
      <x v="3"/>
    </i>
    <i>
      <x v="152"/>
    </i>
    <i r="1">
      <x/>
    </i>
    <i r="1">
      <x v="1"/>
    </i>
    <i r="1">
      <x v="2"/>
    </i>
    <i r="1">
      <x v="3"/>
    </i>
    <i>
      <x v="154"/>
    </i>
    <i r="1">
      <x/>
    </i>
    <i r="1">
      <x v="1"/>
    </i>
    <i r="1">
      <x v="2"/>
    </i>
    <i r="1">
      <x v="3"/>
    </i>
    <i>
      <x v="161"/>
    </i>
    <i r="1">
      <x/>
    </i>
    <i r="1">
      <x v="1"/>
    </i>
    <i r="1">
      <x v="2"/>
    </i>
    <i r="1">
      <x v="3"/>
    </i>
    <i>
      <x v="162"/>
    </i>
    <i r="1">
      <x/>
    </i>
    <i r="1">
      <x v="1"/>
    </i>
    <i r="1">
      <x v="2"/>
    </i>
    <i r="1">
      <x v="3"/>
    </i>
    <i>
      <x v="167"/>
    </i>
    <i r="1">
      <x/>
    </i>
    <i r="1">
      <x v="1"/>
    </i>
    <i r="1">
      <x v="2"/>
    </i>
    <i r="1">
      <x v="3"/>
    </i>
    <i>
      <x v="178"/>
    </i>
    <i r="1">
      <x/>
    </i>
    <i r="1">
      <x v="1"/>
    </i>
    <i r="1">
      <x v="2"/>
    </i>
    <i r="1">
      <x v="3"/>
    </i>
    <i>
      <x v="192"/>
    </i>
    <i r="1">
      <x/>
    </i>
    <i r="1">
      <x v="1"/>
    </i>
    <i r="1">
      <x v="2"/>
    </i>
    <i r="1">
      <x v="3"/>
    </i>
    <i>
      <x v="213"/>
    </i>
    <i r="1">
      <x/>
    </i>
    <i r="1">
      <x v="1"/>
    </i>
    <i r="1">
      <x v="2"/>
    </i>
    <i r="1">
      <x v="3"/>
    </i>
    <i>
      <x v="215"/>
    </i>
    <i r="1">
      <x/>
    </i>
    <i r="1">
      <x v="1"/>
    </i>
    <i r="1">
      <x v="2"/>
    </i>
    <i r="1">
      <x v="3"/>
    </i>
    <i>
      <x v="216"/>
    </i>
    <i r="1">
      <x/>
    </i>
    <i r="1">
      <x v="1"/>
    </i>
    <i r="1">
      <x v="2"/>
    </i>
    <i r="1">
      <x v="3"/>
    </i>
    <i>
      <x v="231"/>
    </i>
    <i r="1">
      <x/>
    </i>
    <i r="1">
      <x v="1"/>
    </i>
    <i r="1">
      <x v="2"/>
    </i>
    <i r="1">
      <x v="3"/>
    </i>
    <i>
      <x v="233"/>
    </i>
    <i r="1">
      <x/>
    </i>
    <i r="1">
      <x v="1"/>
    </i>
    <i r="1">
      <x v="2"/>
    </i>
    <i r="1">
      <x v="3"/>
    </i>
    <i>
      <x v="237"/>
    </i>
    <i r="1">
      <x/>
    </i>
    <i r="1">
      <x v="1"/>
    </i>
    <i r="1">
      <x v="2"/>
    </i>
    <i r="1">
      <x v="3"/>
    </i>
    <i>
      <x v="240"/>
    </i>
    <i r="1">
      <x/>
    </i>
    <i r="1">
      <x v="1"/>
    </i>
    <i r="1">
      <x v="2"/>
    </i>
    <i r="1">
      <x v="3"/>
    </i>
    <i>
      <x v="245"/>
    </i>
    <i r="1">
      <x/>
    </i>
    <i r="1">
      <x v="1"/>
    </i>
    <i r="1">
      <x v="2"/>
    </i>
    <i r="1">
      <x v="3"/>
    </i>
    <i>
      <x v="251"/>
    </i>
    <i r="1">
      <x/>
    </i>
    <i r="1">
      <x v="1"/>
    </i>
    <i r="1">
      <x v="2"/>
    </i>
    <i r="1">
      <x v="3"/>
    </i>
    <i>
      <x v="264"/>
    </i>
    <i r="1">
      <x/>
    </i>
    <i r="1">
      <x v="1"/>
    </i>
    <i r="1">
      <x v="2"/>
    </i>
    <i r="1">
      <x v="3"/>
    </i>
    <i>
      <x v="285"/>
    </i>
    <i r="1">
      <x/>
    </i>
    <i r="1">
      <x v="1"/>
    </i>
    <i r="1">
      <x v="2"/>
    </i>
    <i r="1">
      <x v="3"/>
    </i>
    <i>
      <x v="286"/>
    </i>
    <i r="1">
      <x/>
    </i>
    <i r="1">
      <x v="1"/>
    </i>
    <i r="1">
      <x v="2"/>
    </i>
    <i r="1">
      <x v="3"/>
    </i>
    <i>
      <x v="297"/>
    </i>
    <i r="1">
      <x/>
    </i>
    <i r="1">
      <x v="1"/>
    </i>
    <i r="1">
      <x v="2"/>
    </i>
    <i r="1">
      <x v="3"/>
    </i>
    <i>
      <x v="298"/>
    </i>
    <i r="1">
      <x/>
    </i>
    <i r="1">
      <x v="1"/>
    </i>
    <i r="1">
      <x v="2"/>
    </i>
    <i r="1">
      <x v="3"/>
    </i>
    <i>
      <x v="308"/>
    </i>
    <i r="1">
      <x/>
    </i>
    <i r="1">
      <x v="1"/>
    </i>
    <i r="1">
      <x v="2"/>
    </i>
    <i r="1">
      <x v="3"/>
    </i>
    <i>
      <x v="313"/>
    </i>
    <i r="1">
      <x/>
    </i>
    <i r="1">
      <x v="1"/>
    </i>
    <i r="1">
      <x v="2"/>
    </i>
    <i r="1">
      <x v="3"/>
    </i>
    <i>
      <x v="320"/>
    </i>
    <i r="1">
      <x/>
    </i>
    <i r="1">
      <x v="1"/>
    </i>
    <i r="1">
      <x v="2"/>
    </i>
    <i r="1">
      <x v="3"/>
    </i>
    <i>
      <x v="324"/>
    </i>
    <i r="1">
      <x/>
    </i>
    <i r="1">
      <x v="1"/>
    </i>
    <i r="1">
      <x v="2"/>
    </i>
    <i r="1">
      <x v="3"/>
    </i>
    <i>
      <x v="327"/>
    </i>
    <i r="1">
      <x/>
    </i>
    <i r="1">
      <x v="1"/>
    </i>
    <i r="1">
      <x v="2"/>
    </i>
    <i r="1">
      <x v="3"/>
    </i>
    <i>
      <x v="330"/>
    </i>
    <i r="1">
      <x/>
    </i>
    <i r="1">
      <x v="1"/>
    </i>
    <i r="1">
      <x v="2"/>
    </i>
    <i r="1">
      <x v="3"/>
    </i>
    <i>
      <x v="331"/>
    </i>
    <i r="1">
      <x/>
    </i>
    <i r="1">
      <x v="1"/>
    </i>
    <i r="1">
      <x v="2"/>
    </i>
    <i r="1">
      <x v="3"/>
    </i>
    <i>
      <x v="334"/>
    </i>
    <i r="1">
      <x/>
    </i>
    <i r="1">
      <x v="1"/>
    </i>
    <i r="1">
      <x v="2"/>
    </i>
    <i r="1">
      <x v="3"/>
    </i>
    <i>
      <x v="348"/>
    </i>
    <i r="1">
      <x/>
    </i>
    <i r="1">
      <x v="1"/>
    </i>
    <i r="1">
      <x v="2"/>
    </i>
    <i r="1">
      <x v="3"/>
    </i>
    <i>
      <x v="363"/>
    </i>
    <i r="1">
      <x/>
    </i>
    <i r="1">
      <x v="1"/>
    </i>
    <i r="1">
      <x v="2"/>
    </i>
    <i r="1">
      <x v="3"/>
    </i>
    <i>
      <x v="378"/>
    </i>
    <i r="1">
      <x/>
    </i>
    <i r="1">
      <x v="1"/>
    </i>
    <i r="1">
      <x v="2"/>
    </i>
    <i r="1">
      <x v="3"/>
    </i>
    <i>
      <x v="381"/>
    </i>
    <i r="1">
      <x/>
    </i>
    <i r="1">
      <x v="1"/>
    </i>
    <i r="1">
      <x v="2"/>
    </i>
    <i r="1">
      <x v="3"/>
    </i>
    <i>
      <x v="386"/>
    </i>
    <i r="1">
      <x/>
    </i>
    <i r="1">
      <x v="1"/>
    </i>
    <i r="1">
      <x v="2"/>
    </i>
    <i r="1">
      <x v="3"/>
    </i>
    <i>
      <x v="387"/>
    </i>
    <i r="1">
      <x/>
    </i>
    <i r="1">
      <x v="1"/>
    </i>
    <i r="1">
      <x v="2"/>
    </i>
    <i r="1">
      <x v="3"/>
    </i>
    <i>
      <x v="390"/>
    </i>
    <i r="1">
      <x/>
    </i>
    <i r="1">
      <x v="1"/>
    </i>
    <i r="1">
      <x v="2"/>
    </i>
    <i r="1">
      <x v="3"/>
    </i>
    <i>
      <x v="398"/>
    </i>
    <i r="1">
      <x/>
    </i>
    <i r="1">
      <x v="1"/>
    </i>
    <i r="1">
      <x v="2"/>
    </i>
    <i r="1">
      <x v="3"/>
    </i>
    <i>
      <x v="409"/>
    </i>
    <i r="1">
      <x/>
    </i>
    <i r="1">
      <x v="1"/>
    </i>
    <i r="1">
      <x v="2"/>
    </i>
    <i r="1">
      <x v="3"/>
    </i>
    <i>
      <x v="424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0" item="5" hier="-1"/>
  </pageFields>
  <dataFields count="5">
    <dataField name="Suma de  Total _Revenue " fld="3" baseField="0" baseItem="0"/>
    <dataField name="Suma de COGS " fld="4" baseField="0" baseItem="3"/>
    <dataField name="Suma de  Sales, General and Admin. " fld="5" baseField="0" baseItem="27"/>
    <dataField name="Suma de R&amp;D" fld="6" baseField="0" baseItem="27"/>
    <dataField name="Suma de  Other_Operating_expense" fld="9" baseField="0" baseItem="27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9CB165-6B6E-4A35-8B52-D905065257C6}" name="TablaDinámica1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M67" firstHeaderRow="1" firstDataRow="1" firstDataCol="1"/>
  <pivotFields count="1">
    <pivotField axis="axisRow" showAl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1CDC7C9-8449-4158-9765-E90100B689A2}" autoFormatId="16" applyNumberFormats="0" applyBorderFormats="0" applyFontFormats="0" applyPatternFormats="0" applyAlignmentFormats="0" applyWidthHeightFormats="0">
  <queryTableRefresh nextId="23">
    <queryTableFields count="21">
      <queryTableField id="1" name="Column2" tableColumnId="1"/>
      <queryTableField id="2" name="Ticker_Symbol" tableColumnId="2"/>
      <queryTableField id="3" name="Years" tableColumnId="3"/>
      <queryTableField id="4" name="Period_Ending" tableColumnId="4"/>
      <queryTableField id="5" name=" Total _Revenue " tableColumnId="5"/>
      <queryTableField id="7" name="COGS " tableColumnId="7"/>
      <queryTableField id="8" name=" Sales, General and Admin. " tableColumnId="8"/>
      <queryTableField id="9" name="R&amp;D" tableColumnId="9"/>
      <queryTableField id="10" name="_1" tableColumnId="10"/>
      <queryTableField id="11" name="_2" tableColumnId="11"/>
      <queryTableField id="12" name=" Other_Operating_expense" tableColumnId="12"/>
      <queryTableField id="13" name="GICS_Sector" tableColumnId="13"/>
      <queryTableField id="14" name="GICS_Sub_Industry" tableColumnId="14"/>
      <queryTableField id="15" name="_3" tableColumnId="15"/>
      <queryTableField id="16" name="_4" tableColumnId="16"/>
      <queryTableField id="17" name="Column1" tableColumnId="17"/>
      <queryTableField id="18" name="_5" tableColumnId="18"/>
      <queryTableField id="19" name="_6" tableColumnId="19"/>
      <queryTableField id="20" name="_7" tableColumnId="20"/>
      <queryTableField id="21" name="_8" tableColumnId="21"/>
      <queryTableField id="22" name="_9" tableColumnId="22"/>
    </queryTableFields>
    <queryTableDeletedFields count="1">
      <deletedField name="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94F91-2904-4BCD-9532-478E6AC21E8D}" name="Dataset__NYSE_S_P_500" displayName="Dataset__NYSE_S_P_500" ref="A1:U1711" tableType="queryTable" totalsRowShown="0">
  <autoFilter ref="A1:U1711" xr:uid="{5B294F91-2904-4BCD-9532-478E6AC21E8D}">
    <filterColumn colId="11">
      <filters>
        <filter val="Industrials"/>
      </filters>
    </filterColumn>
  </autoFilter>
  <sortState xmlns:xlrd2="http://schemas.microsoft.com/office/spreadsheetml/2017/richdata2" ref="A2:U1711">
    <sortCondition ref="C1:C1711"/>
  </sortState>
  <tableColumns count="21">
    <tableColumn id="1" xr3:uid="{DBB13FF3-C76F-4B86-8E19-2D2AC6A053EC}" uniqueName="1" name="Column2" queryTableFieldId="1"/>
    <tableColumn id="2" xr3:uid="{75A73BD1-C67D-46BE-9A53-30D817AB3DDC}" uniqueName="2" name="Ticker_Symbol" queryTableFieldId="2" dataDxfId="19"/>
    <tableColumn id="3" xr3:uid="{D25AEBCC-FE5E-4A3C-89A7-E51588FEDC0B}" uniqueName="3" name="Years" queryTableFieldId="3" dataDxfId="18"/>
    <tableColumn id="4" xr3:uid="{4E218824-FDD4-4C50-B4B1-F70EDB6E6AE9}" uniqueName="4" name="Period_Ending" queryTableFieldId="4" dataDxfId="17"/>
    <tableColumn id="5" xr3:uid="{61436B55-434A-4DDB-9DFB-8BE781D47EBD}" uniqueName="5" name=" Total _Revenue " queryTableFieldId="5" dataDxfId="16"/>
    <tableColumn id="7" xr3:uid="{E1DE3049-0E3E-41D8-8C93-E4F49DD02818}" uniqueName="7" name="COGS " queryTableFieldId="7" dataDxfId="15"/>
    <tableColumn id="8" xr3:uid="{5964F78A-9156-4E11-9583-AF05B6E32E87}" uniqueName="8" name=" Sales, General and Admin. " queryTableFieldId="8" dataDxfId="14"/>
    <tableColumn id="9" xr3:uid="{9398AE51-AA44-4DCF-ABC7-1BC254F0E42D}" uniqueName="9" name="R&amp;D" queryTableFieldId="9" dataDxfId="13"/>
    <tableColumn id="10" xr3:uid="{99EE479B-CEDD-41AB-A3F7-BCA8BAE2ABBD}" uniqueName="10" name="_1" queryTableFieldId="10" dataDxfId="12"/>
    <tableColumn id="11" xr3:uid="{36DB996F-3B02-425F-A94C-321C66AF25B7}" uniqueName="11" name="_2" queryTableFieldId="11" dataDxfId="11"/>
    <tableColumn id="12" xr3:uid="{A8E65B09-F7A7-41F3-8BCD-BFF5E59CF54F}" uniqueName="12" name=" Other_Operating_expense" queryTableFieldId="12" dataDxfId="10"/>
    <tableColumn id="13" xr3:uid="{BB60E51B-111A-4DC2-BC31-17622FDA488D}" uniqueName="13" name="GICS_Sector" queryTableFieldId="13" dataDxfId="9"/>
    <tableColumn id="14" xr3:uid="{2E42E5B7-E554-4ECD-BAD3-703FC3DCD7F2}" uniqueName="14" name="GICS_Sub_Industry" queryTableFieldId="14" dataDxfId="8"/>
    <tableColumn id="15" xr3:uid="{CCBD8C96-F55F-4E14-B9BC-627D5088B3A1}" uniqueName="15" name="_3" queryTableFieldId="15" dataDxfId="7"/>
    <tableColumn id="16" xr3:uid="{4F0D4527-BFC2-4E6A-ABF6-7CF288FF0907}" uniqueName="16" name="_4" queryTableFieldId="16" dataDxfId="6"/>
    <tableColumn id="17" xr3:uid="{4396CF6C-759A-40D4-97D2-9C97C4A5B33C}" uniqueName="17" name="Column1" queryTableFieldId="17" dataDxfId="5"/>
    <tableColumn id="18" xr3:uid="{A0A327AD-6BE8-4965-90A8-02BD1A8B41B1}" uniqueName="18" name="_5" queryTableFieldId="18"/>
    <tableColumn id="19" xr3:uid="{30D7A404-B340-4A24-8BB7-4614033564F6}" uniqueName="19" name="_6" queryTableFieldId="19" dataDxfId="4"/>
    <tableColumn id="20" xr3:uid="{5163BA26-1789-43FB-A7DF-7E8F0ABE48A6}" uniqueName="20" name="_7" queryTableFieldId="20" dataDxfId="3"/>
    <tableColumn id="21" xr3:uid="{80A3ED43-8536-4FEA-86E3-DBC5DEBA4745}" uniqueName="21" name="_8" queryTableFieldId="21" dataDxfId="2"/>
    <tableColumn id="22" xr3:uid="{8E14A5E4-52D5-4137-9BB5-AE4D7F6A0120}" uniqueName="22" name="_9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4DD7-4CB4-4795-836E-2D326F243829}">
  <dimension ref="A1:U1711"/>
  <sheetViews>
    <sheetView workbookViewId="0">
      <selection activeCell="C120" sqref="C120"/>
    </sheetView>
  </sheetViews>
  <sheetFormatPr baseColWidth="10" defaultRowHeight="14.4" x14ac:dyDescent="0.3"/>
  <cols>
    <col min="1" max="1" width="10.6640625" bestFit="1" customWidth="1"/>
    <col min="2" max="2" width="15.44140625" bestFit="1" customWidth="1"/>
    <col min="3" max="3" width="7.77734375" bestFit="1" customWidth="1"/>
    <col min="4" max="4" width="15" bestFit="1" customWidth="1"/>
    <col min="5" max="5" width="18.33203125" style="1" bestFit="1" customWidth="1"/>
    <col min="6" max="6" width="18.6640625" style="2" bestFit="1" customWidth="1"/>
    <col min="7" max="7" width="25.88671875" style="2" bestFit="1" customWidth="1"/>
    <col min="8" max="10" width="17.6640625" style="2" bestFit="1" customWidth="1"/>
    <col min="11" max="11" width="25.109375" style="2" bestFit="1" customWidth="1"/>
    <col min="12" max="12" width="25.109375" bestFit="1" customWidth="1"/>
    <col min="13" max="13" width="39.109375" bestFit="1" customWidth="1"/>
    <col min="14" max="15" width="5" bestFit="1" customWidth="1"/>
    <col min="16" max="16" width="16.109375" bestFit="1" customWidth="1"/>
    <col min="17" max="17" width="12" bestFit="1" customWidth="1"/>
    <col min="18" max="18" width="5" bestFit="1" customWidth="1"/>
    <col min="19" max="19" width="17.33203125" style="3" bestFit="1" customWidth="1"/>
    <col min="20" max="20" width="5" bestFit="1" customWidth="1"/>
    <col min="21" max="21" width="17.33203125" style="3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s="3" t="s">
        <v>20</v>
      </c>
    </row>
    <row r="2" spans="1:21" hidden="1" x14ac:dyDescent="0.3">
      <c r="A2">
        <v>378</v>
      </c>
      <c r="B2" t="s">
        <v>272</v>
      </c>
      <c r="C2" t="s">
        <v>22</v>
      </c>
      <c r="D2" t="s">
        <v>273</v>
      </c>
      <c r="E2" s="1">
        <v>1577000</v>
      </c>
      <c r="F2" s="2">
        <v>258000</v>
      </c>
      <c r="G2" s="2">
        <v>2410000</v>
      </c>
      <c r="H2" s="2">
        <v>65000</v>
      </c>
      <c r="I2" s="2">
        <v>65000</v>
      </c>
      <c r="J2" s="2">
        <v>65000</v>
      </c>
      <c r="K2" s="2" t="s">
        <v>24</v>
      </c>
      <c r="L2" t="s">
        <v>97</v>
      </c>
      <c r="M2" t="s">
        <v>274</v>
      </c>
      <c r="N2" t="s">
        <v>28</v>
      </c>
      <c r="O2" t="s">
        <v>28</v>
      </c>
      <c r="P2" t="s">
        <v>28</v>
      </c>
      <c r="R2" t="s">
        <v>28</v>
      </c>
      <c r="S2" s="3">
        <v>65000</v>
      </c>
      <c r="T2" t="s">
        <v>28</v>
      </c>
      <c r="U2" s="3">
        <v>65000</v>
      </c>
    </row>
    <row r="3" spans="1:21" hidden="1" x14ac:dyDescent="0.3">
      <c r="A3">
        <v>604</v>
      </c>
      <c r="B3" t="s">
        <v>377</v>
      </c>
      <c r="C3" t="s">
        <v>22</v>
      </c>
      <c r="D3" t="s">
        <v>23</v>
      </c>
      <c r="E3" s="1">
        <v>409396000</v>
      </c>
      <c r="F3" s="2">
        <v>114028000</v>
      </c>
      <c r="G3" s="2">
        <v>58323000</v>
      </c>
      <c r="H3" s="2" t="s">
        <v>24</v>
      </c>
      <c r="I3" s="2" t="s">
        <v>24</v>
      </c>
      <c r="J3" s="2" t="s">
        <v>25</v>
      </c>
      <c r="K3" s="2">
        <v>74453000</v>
      </c>
      <c r="L3" t="s">
        <v>117</v>
      </c>
      <c r="M3" t="s">
        <v>145</v>
      </c>
      <c r="N3" t="s">
        <v>28</v>
      </c>
      <c r="O3" t="s">
        <v>28</v>
      </c>
      <c r="P3" t="s">
        <v>28</v>
      </c>
      <c r="R3" t="s">
        <v>28</v>
      </c>
      <c r="S3" s="3" t="s">
        <v>25</v>
      </c>
      <c r="T3" t="s">
        <v>28</v>
      </c>
      <c r="U3" s="3" t="s">
        <v>28</v>
      </c>
    </row>
    <row r="4" spans="1:21" hidden="1" x14ac:dyDescent="0.3">
      <c r="A4">
        <v>1011</v>
      </c>
      <c r="B4" t="s">
        <v>539</v>
      </c>
      <c r="C4" t="s">
        <v>22</v>
      </c>
      <c r="D4" t="s">
        <v>23</v>
      </c>
      <c r="E4" s="1">
        <v>475888000</v>
      </c>
      <c r="F4" s="2">
        <v>117275000</v>
      </c>
      <c r="G4" s="2">
        <v>47115000</v>
      </c>
      <c r="H4" s="2" t="s">
        <v>24</v>
      </c>
      <c r="I4" s="2" t="s">
        <v>24</v>
      </c>
      <c r="J4" s="2" t="s">
        <v>25</v>
      </c>
      <c r="K4" s="2">
        <v>121211000</v>
      </c>
      <c r="L4" t="s">
        <v>117</v>
      </c>
      <c r="M4" t="s">
        <v>368</v>
      </c>
      <c r="N4" t="s">
        <v>28</v>
      </c>
      <c r="O4" t="s">
        <v>28</v>
      </c>
      <c r="P4" t="s">
        <v>28</v>
      </c>
      <c r="R4" t="s">
        <v>28</v>
      </c>
      <c r="S4" s="3" t="s">
        <v>25</v>
      </c>
      <c r="T4" t="s">
        <v>28</v>
      </c>
      <c r="U4" s="3" t="s">
        <v>28</v>
      </c>
    </row>
    <row r="5" spans="1:21" hidden="1" x14ac:dyDescent="0.3">
      <c r="A5">
        <v>1200</v>
      </c>
      <c r="B5" t="s">
        <v>603</v>
      </c>
      <c r="C5" t="s">
        <v>22</v>
      </c>
      <c r="D5" t="s">
        <v>23</v>
      </c>
      <c r="E5" s="1">
        <v>484581000</v>
      </c>
      <c r="F5" s="2">
        <v>21306000</v>
      </c>
      <c r="G5" s="2">
        <v>38123000</v>
      </c>
      <c r="H5" s="2" t="s">
        <v>24</v>
      </c>
      <c r="I5" s="2" t="s">
        <v>24</v>
      </c>
      <c r="J5" s="2" t="s">
        <v>25</v>
      </c>
      <c r="K5" s="2">
        <v>147515000</v>
      </c>
      <c r="L5" t="s">
        <v>117</v>
      </c>
      <c r="M5" t="s">
        <v>399</v>
      </c>
      <c r="N5" t="s">
        <v>28</v>
      </c>
      <c r="O5" t="s">
        <v>28</v>
      </c>
      <c r="P5" t="s">
        <v>28</v>
      </c>
      <c r="R5" t="s">
        <v>28</v>
      </c>
      <c r="S5" s="3" t="s">
        <v>25</v>
      </c>
      <c r="T5" t="s">
        <v>28</v>
      </c>
      <c r="U5" s="3" t="s">
        <v>28</v>
      </c>
    </row>
    <row r="6" spans="1:21" hidden="1" x14ac:dyDescent="0.3">
      <c r="A6">
        <v>572</v>
      </c>
      <c r="B6" t="s">
        <v>367</v>
      </c>
      <c r="C6" t="s">
        <v>22</v>
      </c>
      <c r="D6" t="s">
        <v>23</v>
      </c>
      <c r="E6" s="1">
        <v>535153000</v>
      </c>
      <c r="F6" s="2">
        <v>172167000</v>
      </c>
      <c r="G6" s="2">
        <v>24573000</v>
      </c>
      <c r="H6" s="2" t="s">
        <v>24</v>
      </c>
      <c r="I6" s="2" t="s">
        <v>24</v>
      </c>
      <c r="J6" s="2" t="s">
        <v>25</v>
      </c>
      <c r="K6" s="2">
        <v>169173000</v>
      </c>
      <c r="L6" t="s">
        <v>117</v>
      </c>
      <c r="M6" t="s">
        <v>368</v>
      </c>
      <c r="N6" t="s">
        <v>28</v>
      </c>
      <c r="O6" t="s">
        <v>28</v>
      </c>
      <c r="P6" t="s">
        <v>28</v>
      </c>
      <c r="R6" t="s">
        <v>28</v>
      </c>
      <c r="S6" s="3" t="s">
        <v>25</v>
      </c>
      <c r="T6" t="s">
        <v>28</v>
      </c>
      <c r="U6" s="3" t="s">
        <v>28</v>
      </c>
    </row>
    <row r="7" spans="1:21" hidden="1" x14ac:dyDescent="0.3">
      <c r="A7">
        <v>668</v>
      </c>
      <c r="B7" t="s">
        <v>398</v>
      </c>
      <c r="C7" t="s">
        <v>22</v>
      </c>
      <c r="D7" t="s">
        <v>30</v>
      </c>
      <c r="E7" s="1">
        <v>637413000</v>
      </c>
      <c r="F7" s="2">
        <v>190454000</v>
      </c>
      <c r="G7" s="2">
        <v>31970000</v>
      </c>
      <c r="H7" s="2" t="s">
        <v>24</v>
      </c>
      <c r="I7" s="2" t="s">
        <v>24</v>
      </c>
      <c r="J7" s="2" t="s">
        <v>25</v>
      </c>
      <c r="K7" s="2">
        <v>160828000</v>
      </c>
      <c r="L7" t="s">
        <v>117</v>
      </c>
      <c r="M7" t="s">
        <v>399</v>
      </c>
      <c r="N7" t="s">
        <v>28</v>
      </c>
      <c r="O7" t="s">
        <v>28</v>
      </c>
      <c r="P7" t="s">
        <v>28</v>
      </c>
      <c r="R7" t="s">
        <v>28</v>
      </c>
      <c r="S7" s="3" t="s">
        <v>25</v>
      </c>
      <c r="T7" t="s">
        <v>28</v>
      </c>
      <c r="U7" s="3" t="s">
        <v>28</v>
      </c>
    </row>
    <row r="8" spans="1:21" hidden="1" x14ac:dyDescent="0.3">
      <c r="A8">
        <v>1582</v>
      </c>
      <c r="B8" t="s">
        <v>725</v>
      </c>
      <c r="C8" t="s">
        <v>22</v>
      </c>
      <c r="D8" t="s">
        <v>23</v>
      </c>
      <c r="E8" s="1">
        <v>716612000</v>
      </c>
      <c r="F8" s="2">
        <v>245316000</v>
      </c>
      <c r="G8" s="2">
        <v>58005000</v>
      </c>
      <c r="H8" s="2" t="s">
        <v>24</v>
      </c>
      <c r="I8" s="2" t="s">
        <v>24</v>
      </c>
      <c r="J8" s="2" t="s">
        <v>25</v>
      </c>
      <c r="K8" s="2">
        <v>346031000</v>
      </c>
      <c r="L8" t="s">
        <v>117</v>
      </c>
      <c r="M8" t="s">
        <v>368</v>
      </c>
      <c r="N8" t="s">
        <v>28</v>
      </c>
      <c r="O8" t="s">
        <v>28</v>
      </c>
      <c r="P8" t="s">
        <v>28</v>
      </c>
      <c r="R8" t="s">
        <v>28</v>
      </c>
      <c r="S8" s="3" t="s">
        <v>25</v>
      </c>
      <c r="T8" t="s">
        <v>28</v>
      </c>
      <c r="U8" s="3" t="s">
        <v>28</v>
      </c>
    </row>
    <row r="9" spans="1:21" hidden="1" x14ac:dyDescent="0.3">
      <c r="A9">
        <v>1538</v>
      </c>
      <c r="B9" t="s">
        <v>712</v>
      </c>
      <c r="C9" t="s">
        <v>22</v>
      </c>
      <c r="D9" t="s">
        <v>23</v>
      </c>
      <c r="E9" s="1">
        <v>763000000</v>
      </c>
      <c r="F9" s="2">
        <v>12000000</v>
      </c>
      <c r="G9" s="2">
        <v>429000000</v>
      </c>
      <c r="H9" s="2" t="s">
        <v>24</v>
      </c>
      <c r="I9" s="2" t="s">
        <v>24</v>
      </c>
      <c r="J9" s="2" t="s">
        <v>25</v>
      </c>
      <c r="K9" s="2">
        <v>26000000</v>
      </c>
      <c r="L9" t="s">
        <v>40</v>
      </c>
      <c r="M9" t="s">
        <v>147</v>
      </c>
      <c r="N9" t="s">
        <v>28</v>
      </c>
      <c r="O9" t="s">
        <v>28</v>
      </c>
      <c r="P9" t="s">
        <v>28</v>
      </c>
      <c r="R9" t="s">
        <v>28</v>
      </c>
      <c r="S9" s="3" t="s">
        <v>25</v>
      </c>
      <c r="T9" t="s">
        <v>28</v>
      </c>
      <c r="U9" s="3" t="s">
        <v>28</v>
      </c>
    </row>
    <row r="10" spans="1:21" hidden="1" x14ac:dyDescent="0.3">
      <c r="A10">
        <v>899</v>
      </c>
      <c r="B10" t="s">
        <v>495</v>
      </c>
      <c r="C10" t="s">
        <v>22</v>
      </c>
      <c r="D10" t="s">
        <v>23</v>
      </c>
      <c r="E10" s="1">
        <v>793373000</v>
      </c>
      <c r="F10" s="2">
        <v>206974000</v>
      </c>
      <c r="G10" s="2">
        <v>123524000</v>
      </c>
      <c r="H10" s="2" t="s">
        <v>24</v>
      </c>
      <c r="I10" s="2" t="s">
        <v>24</v>
      </c>
      <c r="J10" s="2" t="s">
        <v>25</v>
      </c>
      <c r="K10" s="2">
        <v>214827000</v>
      </c>
      <c r="L10" t="s">
        <v>117</v>
      </c>
      <c r="M10" t="s">
        <v>118</v>
      </c>
      <c r="N10" t="s">
        <v>28</v>
      </c>
      <c r="O10" t="s">
        <v>28</v>
      </c>
      <c r="P10" t="s">
        <v>28</v>
      </c>
      <c r="R10" t="s">
        <v>28</v>
      </c>
      <c r="S10" s="3" t="s">
        <v>25</v>
      </c>
      <c r="T10" t="s">
        <v>28</v>
      </c>
      <c r="U10" s="3" t="s">
        <v>28</v>
      </c>
    </row>
    <row r="11" spans="1:21" hidden="1" x14ac:dyDescent="0.3">
      <c r="A11">
        <v>1015</v>
      </c>
      <c r="B11" t="s">
        <v>540</v>
      </c>
      <c r="C11" t="s">
        <v>22</v>
      </c>
      <c r="D11" t="s">
        <v>23</v>
      </c>
      <c r="E11" s="1">
        <v>797517000</v>
      </c>
      <c r="F11" s="2">
        <v>337533000</v>
      </c>
      <c r="G11" s="2">
        <v>20412000</v>
      </c>
      <c r="H11" s="2" t="s">
        <v>24</v>
      </c>
      <c r="I11" s="2" t="s">
        <v>24</v>
      </c>
      <c r="J11" s="2" t="s">
        <v>25</v>
      </c>
      <c r="K11" s="2">
        <v>277621000</v>
      </c>
      <c r="L11" t="s">
        <v>117</v>
      </c>
      <c r="M11" t="s">
        <v>399</v>
      </c>
      <c r="N11" t="s">
        <v>28</v>
      </c>
      <c r="O11" t="s">
        <v>28</v>
      </c>
      <c r="P11" t="s">
        <v>28</v>
      </c>
      <c r="R11" t="s">
        <v>28</v>
      </c>
      <c r="S11" s="3" t="s">
        <v>25</v>
      </c>
      <c r="T11" t="s">
        <v>28</v>
      </c>
      <c r="U11" s="3" t="s">
        <v>28</v>
      </c>
    </row>
    <row r="12" spans="1:21" hidden="1" x14ac:dyDescent="0.3">
      <c r="A12">
        <v>1654</v>
      </c>
      <c r="B12" t="s">
        <v>742</v>
      </c>
      <c r="C12" t="s">
        <v>22</v>
      </c>
      <c r="D12" t="s">
        <v>23</v>
      </c>
      <c r="E12" s="1">
        <v>873592000</v>
      </c>
      <c r="F12" s="2">
        <v>167600000</v>
      </c>
      <c r="G12" s="2">
        <v>186971000</v>
      </c>
      <c r="H12" s="2">
        <v>61694000</v>
      </c>
      <c r="I12" s="2">
        <v>61694000</v>
      </c>
      <c r="J12" s="2">
        <v>61694000</v>
      </c>
      <c r="K12" s="2" t="s">
        <v>24</v>
      </c>
      <c r="L12" t="s">
        <v>51</v>
      </c>
      <c r="M12" t="s">
        <v>123</v>
      </c>
      <c r="N12" t="s">
        <v>28</v>
      </c>
      <c r="O12" t="s">
        <v>28</v>
      </c>
      <c r="P12" t="s">
        <v>28</v>
      </c>
      <c r="R12" t="s">
        <v>28</v>
      </c>
      <c r="S12" s="3">
        <v>61694000</v>
      </c>
      <c r="T12" t="s">
        <v>28</v>
      </c>
      <c r="U12" s="3" t="s">
        <v>28</v>
      </c>
    </row>
    <row r="13" spans="1:21" hidden="1" x14ac:dyDescent="0.3">
      <c r="A13">
        <v>60</v>
      </c>
      <c r="B13" t="s">
        <v>116</v>
      </c>
      <c r="C13" t="s">
        <v>22</v>
      </c>
      <c r="D13" t="s">
        <v>23</v>
      </c>
      <c r="E13" s="1">
        <v>958511000</v>
      </c>
      <c r="F13" s="2">
        <v>386355000</v>
      </c>
      <c r="G13" s="2">
        <v>61732000</v>
      </c>
      <c r="H13" s="2" t="s">
        <v>24</v>
      </c>
      <c r="I13" s="2" t="s">
        <v>24</v>
      </c>
      <c r="J13" s="2" t="s">
        <v>25</v>
      </c>
      <c r="K13" s="2">
        <v>325173000</v>
      </c>
      <c r="L13" t="s">
        <v>117</v>
      </c>
      <c r="M13" t="s">
        <v>118</v>
      </c>
      <c r="N13" t="s">
        <v>28</v>
      </c>
      <c r="O13" t="s">
        <v>28</v>
      </c>
      <c r="P13" t="s">
        <v>28</v>
      </c>
      <c r="R13" t="s">
        <v>28</v>
      </c>
      <c r="S13" s="3" t="s">
        <v>25</v>
      </c>
      <c r="T13" t="s">
        <v>28</v>
      </c>
      <c r="U13" s="3" t="s">
        <v>25</v>
      </c>
    </row>
    <row r="14" spans="1:21" hidden="1" x14ac:dyDescent="0.3">
      <c r="A14">
        <v>1335</v>
      </c>
      <c r="B14" t="s">
        <v>645</v>
      </c>
      <c r="C14" t="s">
        <v>22</v>
      </c>
      <c r="D14" t="s">
        <v>507</v>
      </c>
      <c r="E14" s="1">
        <v>1148231000</v>
      </c>
      <c r="F14" s="2">
        <v>743304000</v>
      </c>
      <c r="G14" s="2">
        <v>180317000</v>
      </c>
      <c r="H14" s="2">
        <v>197269000</v>
      </c>
      <c r="I14" s="2">
        <v>197269000</v>
      </c>
      <c r="J14" s="2">
        <v>197269000</v>
      </c>
      <c r="K14" s="2" t="s">
        <v>24</v>
      </c>
      <c r="L14" t="s">
        <v>51</v>
      </c>
      <c r="M14" t="s">
        <v>92</v>
      </c>
      <c r="N14" t="s">
        <v>28</v>
      </c>
      <c r="O14" t="s">
        <v>28</v>
      </c>
      <c r="P14" t="s">
        <v>28</v>
      </c>
      <c r="R14" t="s">
        <v>28</v>
      </c>
      <c r="S14" s="3">
        <v>197269000</v>
      </c>
      <c r="T14" t="s">
        <v>28</v>
      </c>
      <c r="U14" s="3" t="s">
        <v>28</v>
      </c>
    </row>
    <row r="15" spans="1:21" hidden="1" x14ac:dyDescent="0.3">
      <c r="A15">
        <v>362</v>
      </c>
      <c r="B15" t="s">
        <v>259</v>
      </c>
      <c r="C15" t="s">
        <v>22</v>
      </c>
      <c r="D15" t="s">
        <v>23</v>
      </c>
      <c r="E15" s="1">
        <v>1204546000</v>
      </c>
      <c r="F15" s="2">
        <v>290054000</v>
      </c>
      <c r="G15" s="2">
        <v>170113000</v>
      </c>
      <c r="H15" s="2" t="s">
        <v>24</v>
      </c>
      <c r="I15" s="2" t="s">
        <v>24</v>
      </c>
      <c r="J15" s="2" t="s">
        <v>25</v>
      </c>
      <c r="K15" s="2">
        <v>451405000</v>
      </c>
      <c r="L15" t="s">
        <v>153</v>
      </c>
      <c r="M15" t="s">
        <v>154</v>
      </c>
      <c r="N15" t="s">
        <v>28</v>
      </c>
      <c r="O15" t="s">
        <v>28</v>
      </c>
      <c r="P15" t="s">
        <v>28</v>
      </c>
      <c r="R15" t="s">
        <v>28</v>
      </c>
      <c r="S15" s="3" t="s">
        <v>25</v>
      </c>
      <c r="T15" t="s">
        <v>28</v>
      </c>
      <c r="U15" s="3" t="s">
        <v>25</v>
      </c>
    </row>
    <row r="16" spans="1:21" hidden="1" x14ac:dyDescent="0.3">
      <c r="A16">
        <v>480</v>
      </c>
      <c r="B16" t="s">
        <v>337</v>
      </c>
      <c r="C16" t="s">
        <v>22</v>
      </c>
      <c r="D16" t="s">
        <v>23</v>
      </c>
      <c r="E16" s="1">
        <v>1279067000</v>
      </c>
      <c r="F16" s="2">
        <v>461898000</v>
      </c>
      <c r="G16" s="2">
        <v>68538000</v>
      </c>
      <c r="H16" s="2" t="s">
        <v>24</v>
      </c>
      <c r="I16" s="2" t="s">
        <v>24</v>
      </c>
      <c r="J16" s="2" t="s">
        <v>25</v>
      </c>
      <c r="K16" s="2">
        <v>382553000</v>
      </c>
      <c r="L16" t="s">
        <v>117</v>
      </c>
      <c r="M16" t="s">
        <v>145</v>
      </c>
      <c r="N16" t="s">
        <v>28</v>
      </c>
      <c r="O16" t="s">
        <v>28</v>
      </c>
      <c r="P16" t="s">
        <v>28</v>
      </c>
      <c r="R16" t="s">
        <v>28</v>
      </c>
      <c r="S16" s="3" t="s">
        <v>25</v>
      </c>
      <c r="T16" t="s">
        <v>28</v>
      </c>
      <c r="U16" s="3" t="s">
        <v>28</v>
      </c>
    </row>
    <row r="17" spans="1:21" hidden="1" x14ac:dyDescent="0.3">
      <c r="A17">
        <v>963</v>
      </c>
      <c r="B17" t="s">
        <v>521</v>
      </c>
      <c r="C17" t="s">
        <v>22</v>
      </c>
      <c r="D17" t="s">
        <v>215</v>
      </c>
      <c r="E17" s="1">
        <v>1282236000</v>
      </c>
      <c r="F17" s="2">
        <v>322516000</v>
      </c>
      <c r="G17" s="2">
        <v>151382000</v>
      </c>
      <c r="H17" s="2">
        <v>235184000</v>
      </c>
      <c r="I17" s="2">
        <v>235184000</v>
      </c>
      <c r="J17" s="2">
        <v>235184000</v>
      </c>
      <c r="K17" s="2" t="s">
        <v>24</v>
      </c>
      <c r="L17" t="s">
        <v>51</v>
      </c>
      <c r="M17" t="s">
        <v>92</v>
      </c>
      <c r="N17" t="s">
        <v>28</v>
      </c>
      <c r="O17" t="s">
        <v>28</v>
      </c>
      <c r="P17" t="s">
        <v>28</v>
      </c>
      <c r="R17" t="s">
        <v>28</v>
      </c>
      <c r="S17" s="3">
        <v>235184000</v>
      </c>
      <c r="T17" t="s">
        <v>28</v>
      </c>
      <c r="U17" s="3" t="s">
        <v>28</v>
      </c>
    </row>
    <row r="18" spans="1:21" hidden="1" x14ac:dyDescent="0.3">
      <c r="A18">
        <v>895</v>
      </c>
      <c r="B18" t="s">
        <v>494</v>
      </c>
      <c r="C18" t="s">
        <v>22</v>
      </c>
      <c r="D18" t="s">
        <v>66</v>
      </c>
      <c r="E18" s="1">
        <v>1287577000</v>
      </c>
      <c r="F18" s="2">
        <v>1073447000</v>
      </c>
      <c r="G18" s="2">
        <v>174085000</v>
      </c>
      <c r="H18" s="2" t="s">
        <v>24</v>
      </c>
      <c r="I18" s="2" t="s">
        <v>24</v>
      </c>
      <c r="J18" s="2" t="s">
        <v>25</v>
      </c>
      <c r="K18" s="2">
        <v>12784000</v>
      </c>
      <c r="L18" t="s">
        <v>112</v>
      </c>
      <c r="M18" t="s">
        <v>183</v>
      </c>
      <c r="N18" t="s">
        <v>28</v>
      </c>
      <c r="O18" t="s">
        <v>28</v>
      </c>
      <c r="P18" t="s">
        <v>28</v>
      </c>
      <c r="R18" t="s">
        <v>28</v>
      </c>
      <c r="S18" s="3" t="s">
        <v>25</v>
      </c>
      <c r="T18" t="s">
        <v>28</v>
      </c>
      <c r="U18" s="3" t="s">
        <v>28</v>
      </c>
    </row>
    <row r="19" spans="1:21" hidden="1" x14ac:dyDescent="0.3">
      <c r="A19">
        <v>1414</v>
      </c>
      <c r="B19" t="s">
        <v>667</v>
      </c>
      <c r="C19" t="s">
        <v>22</v>
      </c>
      <c r="D19" t="s">
        <v>23</v>
      </c>
      <c r="E19" s="1">
        <v>1290052000</v>
      </c>
      <c r="F19" s="2">
        <v>470243000</v>
      </c>
      <c r="G19" s="2">
        <v>120310000</v>
      </c>
      <c r="H19" s="2" t="s">
        <v>24</v>
      </c>
      <c r="I19" s="2" t="s">
        <v>24</v>
      </c>
      <c r="J19" s="2" t="s">
        <v>25</v>
      </c>
      <c r="K19" s="2">
        <v>330418000</v>
      </c>
      <c r="L19" t="s">
        <v>117</v>
      </c>
      <c r="M19" t="s">
        <v>668</v>
      </c>
      <c r="N19" t="s">
        <v>28</v>
      </c>
      <c r="O19" t="s">
        <v>28</v>
      </c>
      <c r="P19" t="s">
        <v>28</v>
      </c>
      <c r="R19" t="s">
        <v>28</v>
      </c>
      <c r="S19" s="3" t="s">
        <v>25</v>
      </c>
      <c r="T19" t="s">
        <v>28</v>
      </c>
      <c r="U19" s="3" t="s">
        <v>28</v>
      </c>
    </row>
    <row r="20" spans="1:21" hidden="1" x14ac:dyDescent="0.3">
      <c r="A20">
        <v>827</v>
      </c>
      <c r="B20" t="s">
        <v>465</v>
      </c>
      <c r="C20" t="s">
        <v>22</v>
      </c>
      <c r="D20" t="s">
        <v>23</v>
      </c>
      <c r="E20" s="1">
        <v>1293338000</v>
      </c>
      <c r="F20" s="2">
        <v>594190000</v>
      </c>
      <c r="G20" s="2">
        <v>354571000</v>
      </c>
      <c r="H20" s="2">
        <v>82014000</v>
      </c>
      <c r="I20" s="2">
        <v>82014000</v>
      </c>
      <c r="J20" s="2">
        <v>82014000</v>
      </c>
      <c r="K20" s="2" t="s">
        <v>24</v>
      </c>
      <c r="L20" t="s">
        <v>61</v>
      </c>
      <c r="M20" t="s">
        <v>76</v>
      </c>
      <c r="N20" t="s">
        <v>28</v>
      </c>
      <c r="O20" t="s">
        <v>28</v>
      </c>
      <c r="P20" t="s">
        <v>28</v>
      </c>
      <c r="R20" t="s">
        <v>28</v>
      </c>
      <c r="S20" s="3">
        <v>82014000</v>
      </c>
      <c r="T20" t="s">
        <v>28</v>
      </c>
      <c r="U20" s="3" t="s">
        <v>28</v>
      </c>
    </row>
    <row r="21" spans="1:21" hidden="1" x14ac:dyDescent="0.3">
      <c r="A21">
        <v>1354</v>
      </c>
      <c r="B21" t="s">
        <v>651</v>
      </c>
      <c r="C21" t="s">
        <v>22</v>
      </c>
      <c r="D21" t="s">
        <v>501</v>
      </c>
      <c r="E21" s="1">
        <v>1328817000</v>
      </c>
      <c r="F21" s="2">
        <v>200600000</v>
      </c>
      <c r="G21" s="2">
        <v>660887000</v>
      </c>
      <c r="H21" s="2">
        <v>263150000</v>
      </c>
      <c r="I21" s="2">
        <v>263150000</v>
      </c>
      <c r="J21" s="2">
        <v>263150000</v>
      </c>
      <c r="K21" s="2" t="s">
        <v>24</v>
      </c>
      <c r="L21" t="s">
        <v>51</v>
      </c>
      <c r="M21" t="s">
        <v>569</v>
      </c>
      <c r="N21" t="s">
        <v>28</v>
      </c>
      <c r="O21" t="s">
        <v>28</v>
      </c>
      <c r="P21" t="s">
        <v>28</v>
      </c>
      <c r="R21" t="s">
        <v>28</v>
      </c>
      <c r="S21" s="3">
        <v>263150000</v>
      </c>
      <c r="T21" t="s">
        <v>28</v>
      </c>
      <c r="U21" s="3" t="s">
        <v>28</v>
      </c>
    </row>
    <row r="22" spans="1:21" hidden="1" x14ac:dyDescent="0.3">
      <c r="A22">
        <v>1224</v>
      </c>
      <c r="B22" t="s">
        <v>608</v>
      </c>
      <c r="C22" t="s">
        <v>22</v>
      </c>
      <c r="D22" t="s">
        <v>23</v>
      </c>
      <c r="E22" s="1">
        <v>1355300000</v>
      </c>
      <c r="F22" s="2">
        <v>90800000</v>
      </c>
      <c r="G22" s="2">
        <v>803800000</v>
      </c>
      <c r="H22" s="2" t="s">
        <v>24</v>
      </c>
      <c r="I22" s="2" t="s">
        <v>24</v>
      </c>
      <c r="J22" s="2" t="s">
        <v>25</v>
      </c>
      <c r="K22" s="2">
        <v>76000000</v>
      </c>
      <c r="L22" t="s">
        <v>112</v>
      </c>
      <c r="M22" t="s">
        <v>609</v>
      </c>
      <c r="N22" t="s">
        <v>28</v>
      </c>
      <c r="O22" t="s">
        <v>28</v>
      </c>
      <c r="P22" t="s">
        <v>28</v>
      </c>
      <c r="R22" t="s">
        <v>28</v>
      </c>
      <c r="S22" s="3" t="s">
        <v>25</v>
      </c>
      <c r="T22" t="s">
        <v>28</v>
      </c>
      <c r="U22" s="3" t="s">
        <v>28</v>
      </c>
    </row>
    <row r="23" spans="1:21" hidden="1" x14ac:dyDescent="0.3">
      <c r="A23">
        <v>576</v>
      </c>
      <c r="B23" t="s">
        <v>369</v>
      </c>
      <c r="C23" t="s">
        <v>22</v>
      </c>
      <c r="D23" t="s">
        <v>23</v>
      </c>
      <c r="E23" s="1">
        <v>1365000000</v>
      </c>
      <c r="F23" s="2" t="s">
        <v>24</v>
      </c>
      <c r="G23" s="2">
        <v>921000000</v>
      </c>
      <c r="H23" s="2" t="s">
        <v>24</v>
      </c>
      <c r="I23" s="2" t="s">
        <v>24</v>
      </c>
      <c r="J23" s="2" t="s">
        <v>25</v>
      </c>
      <c r="K23" s="2">
        <v>471000000</v>
      </c>
      <c r="L23" t="s">
        <v>112</v>
      </c>
      <c r="M23" t="s">
        <v>370</v>
      </c>
      <c r="N23" t="s">
        <v>28</v>
      </c>
      <c r="O23" t="s">
        <v>28</v>
      </c>
      <c r="P23" t="s">
        <v>28</v>
      </c>
      <c r="R23" t="s">
        <v>28</v>
      </c>
      <c r="S23" s="3" t="s">
        <v>25</v>
      </c>
      <c r="T23" t="s">
        <v>28</v>
      </c>
      <c r="U23" s="3" t="s">
        <v>28</v>
      </c>
    </row>
    <row r="24" spans="1:21" hidden="1" x14ac:dyDescent="0.3">
      <c r="A24">
        <v>1374</v>
      </c>
      <c r="B24" t="s">
        <v>656</v>
      </c>
      <c r="C24" t="s">
        <v>22</v>
      </c>
      <c r="D24" t="s">
        <v>23</v>
      </c>
      <c r="E24" s="1">
        <v>1367135000</v>
      </c>
      <c r="F24" s="2">
        <v>328784000</v>
      </c>
      <c r="G24" s="2">
        <v>248136000</v>
      </c>
      <c r="H24" s="2" t="s">
        <v>24</v>
      </c>
      <c r="I24" s="2" t="s">
        <v>24</v>
      </c>
      <c r="J24" s="2" t="s">
        <v>25</v>
      </c>
      <c r="K24" s="2">
        <v>445228000</v>
      </c>
      <c r="L24" t="s">
        <v>153</v>
      </c>
      <c r="M24" t="s">
        <v>154</v>
      </c>
      <c r="N24" t="s">
        <v>28</v>
      </c>
      <c r="O24" t="s">
        <v>28</v>
      </c>
      <c r="P24" t="s">
        <v>28</v>
      </c>
      <c r="R24" t="s">
        <v>28</v>
      </c>
      <c r="S24" s="3" t="s">
        <v>25</v>
      </c>
      <c r="T24" t="s">
        <v>28</v>
      </c>
      <c r="U24" s="3" t="s">
        <v>28</v>
      </c>
    </row>
    <row r="25" spans="1:21" hidden="1" x14ac:dyDescent="0.3">
      <c r="A25">
        <v>72</v>
      </c>
      <c r="B25" t="s">
        <v>122</v>
      </c>
      <c r="C25" t="s">
        <v>22</v>
      </c>
      <c r="D25" t="s">
        <v>23</v>
      </c>
      <c r="E25" s="1">
        <v>1373947000</v>
      </c>
      <c r="F25" s="2">
        <v>529900000</v>
      </c>
      <c r="G25" s="2">
        <v>433448000</v>
      </c>
      <c r="H25" s="2">
        <v>74744000</v>
      </c>
      <c r="I25" s="2">
        <v>74744000</v>
      </c>
      <c r="J25" s="2">
        <v>74744000</v>
      </c>
      <c r="K25" s="2">
        <v>20962000</v>
      </c>
      <c r="L25" t="s">
        <v>51</v>
      </c>
      <c r="M25" t="s">
        <v>123</v>
      </c>
      <c r="N25" t="s">
        <v>28</v>
      </c>
      <c r="O25" t="s">
        <v>28</v>
      </c>
      <c r="P25" t="s">
        <v>28</v>
      </c>
      <c r="R25" t="s">
        <v>28</v>
      </c>
      <c r="S25" s="3">
        <v>74744000</v>
      </c>
      <c r="T25" t="s">
        <v>28</v>
      </c>
      <c r="U25" s="3">
        <v>74744000</v>
      </c>
    </row>
    <row r="26" spans="1:21" hidden="1" x14ac:dyDescent="0.3">
      <c r="A26">
        <v>652</v>
      </c>
      <c r="B26" t="s">
        <v>392</v>
      </c>
      <c r="C26" t="s">
        <v>22</v>
      </c>
      <c r="D26" t="s">
        <v>23</v>
      </c>
      <c r="E26" s="1">
        <v>1405358000</v>
      </c>
      <c r="F26" s="2">
        <v>670174000</v>
      </c>
      <c r="G26" s="2">
        <v>292500000</v>
      </c>
      <c r="H26" s="2">
        <v>137354000</v>
      </c>
      <c r="I26" s="2">
        <v>137354000</v>
      </c>
      <c r="J26" s="2">
        <v>137354000</v>
      </c>
      <c r="K26" s="2" t="s">
        <v>24</v>
      </c>
      <c r="L26" t="s">
        <v>51</v>
      </c>
      <c r="M26" t="s">
        <v>393</v>
      </c>
      <c r="N26" t="s">
        <v>28</v>
      </c>
      <c r="O26" t="s">
        <v>28</v>
      </c>
      <c r="P26" t="s">
        <v>28</v>
      </c>
      <c r="R26" t="s">
        <v>28</v>
      </c>
      <c r="S26" s="3">
        <v>137354000</v>
      </c>
      <c r="T26" t="s">
        <v>28</v>
      </c>
      <c r="U26" s="3" t="s">
        <v>28</v>
      </c>
    </row>
    <row r="27" spans="1:21" x14ac:dyDescent="0.3">
      <c r="A27">
        <v>1650</v>
      </c>
      <c r="B27" t="s">
        <v>741</v>
      </c>
      <c r="C27" t="s">
        <v>22</v>
      </c>
      <c r="D27" t="s">
        <v>23</v>
      </c>
      <c r="E27" s="1">
        <v>1407848000</v>
      </c>
      <c r="F27" s="2">
        <v>516708000</v>
      </c>
      <c r="G27" s="2">
        <v>220068000</v>
      </c>
      <c r="H27" s="2" t="s">
        <v>24</v>
      </c>
      <c r="I27" s="2" t="s">
        <v>24</v>
      </c>
      <c r="J27" s="2" t="s">
        <v>25</v>
      </c>
      <c r="K27" s="2">
        <v>98844000</v>
      </c>
      <c r="L27" t="s">
        <v>26</v>
      </c>
      <c r="M27" t="s">
        <v>341</v>
      </c>
      <c r="N27" t="s">
        <v>28</v>
      </c>
      <c r="O27" t="s">
        <v>28</v>
      </c>
      <c r="P27" t="s">
        <v>28</v>
      </c>
      <c r="R27" t="s">
        <v>28</v>
      </c>
      <c r="S27" s="3" t="s">
        <v>25</v>
      </c>
      <c r="T27" t="s">
        <v>28</v>
      </c>
      <c r="U27" s="3" t="s">
        <v>28</v>
      </c>
    </row>
    <row r="28" spans="1:21" hidden="1" x14ac:dyDescent="0.3">
      <c r="A28">
        <v>835</v>
      </c>
      <c r="B28" t="s">
        <v>467</v>
      </c>
      <c r="C28" t="s">
        <v>22</v>
      </c>
      <c r="D28" t="s">
        <v>423</v>
      </c>
      <c r="E28" s="1">
        <v>1421178000</v>
      </c>
      <c r="F28" s="2">
        <v>509291000</v>
      </c>
      <c r="G28" s="2">
        <v>397285000</v>
      </c>
      <c r="H28" s="2">
        <v>276743000</v>
      </c>
      <c r="I28" s="2">
        <v>276743000</v>
      </c>
      <c r="J28" s="2">
        <v>276743000</v>
      </c>
      <c r="K28" s="2" t="s">
        <v>24</v>
      </c>
      <c r="L28" t="s">
        <v>61</v>
      </c>
      <c r="M28" t="s">
        <v>468</v>
      </c>
      <c r="N28" t="s">
        <v>28</v>
      </c>
      <c r="O28" t="s">
        <v>28</v>
      </c>
      <c r="P28" t="s">
        <v>28</v>
      </c>
      <c r="R28" t="s">
        <v>28</v>
      </c>
      <c r="S28" s="3">
        <v>276743000</v>
      </c>
      <c r="T28" t="s">
        <v>28</v>
      </c>
      <c r="U28" s="3" t="s">
        <v>28</v>
      </c>
    </row>
    <row r="29" spans="1:21" hidden="1" x14ac:dyDescent="0.3">
      <c r="A29">
        <v>636</v>
      </c>
      <c r="B29" t="s">
        <v>387</v>
      </c>
      <c r="C29" t="s">
        <v>22</v>
      </c>
      <c r="D29" t="s">
        <v>66</v>
      </c>
      <c r="E29" s="1">
        <v>1481314000</v>
      </c>
      <c r="F29" s="2">
        <v>253047000</v>
      </c>
      <c r="G29" s="2">
        <v>587835000</v>
      </c>
      <c r="H29" s="2">
        <v>209614000</v>
      </c>
      <c r="I29" s="2">
        <v>209614000</v>
      </c>
      <c r="J29" s="2">
        <v>209614000</v>
      </c>
      <c r="K29" s="2" t="s">
        <v>24</v>
      </c>
      <c r="L29" t="s">
        <v>51</v>
      </c>
      <c r="M29" t="s">
        <v>286</v>
      </c>
      <c r="N29" t="s">
        <v>28</v>
      </c>
      <c r="O29" t="s">
        <v>28</v>
      </c>
      <c r="P29" t="s">
        <v>28</v>
      </c>
      <c r="R29" t="s">
        <v>28</v>
      </c>
      <c r="S29" s="3">
        <v>209614000</v>
      </c>
      <c r="T29" t="s">
        <v>28</v>
      </c>
      <c r="U29" s="3" t="s">
        <v>28</v>
      </c>
    </row>
    <row r="30" spans="1:21" hidden="1" x14ac:dyDescent="0.3">
      <c r="A30">
        <v>1658</v>
      </c>
      <c r="B30" t="s">
        <v>743</v>
      </c>
      <c r="C30" t="s">
        <v>22</v>
      </c>
      <c r="D30" t="s">
        <v>23</v>
      </c>
      <c r="E30" s="1">
        <v>1527042000</v>
      </c>
      <c r="F30" s="2">
        <v>279885000</v>
      </c>
      <c r="G30" s="2">
        <v>432681000</v>
      </c>
      <c r="H30" s="2">
        <v>765905000</v>
      </c>
      <c r="I30" s="2">
        <v>765905000</v>
      </c>
      <c r="J30" s="2">
        <v>765905000</v>
      </c>
      <c r="K30" s="2" t="s">
        <v>24</v>
      </c>
      <c r="L30" t="s">
        <v>61</v>
      </c>
      <c r="M30" t="s">
        <v>132</v>
      </c>
      <c r="N30" t="s">
        <v>28</v>
      </c>
      <c r="O30" t="s">
        <v>28</v>
      </c>
      <c r="P30" t="s">
        <v>28</v>
      </c>
      <c r="R30" t="s">
        <v>28</v>
      </c>
      <c r="S30" s="3">
        <v>765905000</v>
      </c>
      <c r="T30" t="s">
        <v>28</v>
      </c>
      <c r="U30" s="3" t="s">
        <v>28</v>
      </c>
    </row>
    <row r="31" spans="1:21" hidden="1" x14ac:dyDescent="0.3">
      <c r="A31">
        <v>92</v>
      </c>
      <c r="B31" t="s">
        <v>131</v>
      </c>
      <c r="C31" t="s">
        <v>22</v>
      </c>
      <c r="D31" t="s">
        <v>30</v>
      </c>
      <c r="E31" s="1">
        <v>1551346000</v>
      </c>
      <c r="F31" s="2">
        <v>177556000</v>
      </c>
      <c r="G31" s="2">
        <v>493726000</v>
      </c>
      <c r="H31" s="2">
        <v>317093000</v>
      </c>
      <c r="I31" s="2">
        <v>317093000</v>
      </c>
      <c r="J31" s="2">
        <v>317093000</v>
      </c>
      <c r="K31" s="2">
        <v>417000</v>
      </c>
      <c r="L31" t="s">
        <v>61</v>
      </c>
      <c r="M31" t="s">
        <v>132</v>
      </c>
      <c r="N31" t="s">
        <v>28</v>
      </c>
      <c r="O31" t="s">
        <v>28</v>
      </c>
      <c r="P31" t="s">
        <v>28</v>
      </c>
      <c r="R31" t="s">
        <v>28</v>
      </c>
      <c r="S31" s="3">
        <v>317093000</v>
      </c>
      <c r="T31" t="s">
        <v>28</v>
      </c>
      <c r="U31" s="3">
        <v>317093000</v>
      </c>
    </row>
    <row r="32" spans="1:21" hidden="1" x14ac:dyDescent="0.3">
      <c r="A32">
        <v>1152</v>
      </c>
      <c r="B32" t="s">
        <v>585</v>
      </c>
      <c r="C32" t="s">
        <v>22</v>
      </c>
      <c r="D32" t="s">
        <v>23</v>
      </c>
      <c r="E32" s="1">
        <v>1562000000</v>
      </c>
      <c r="F32" s="2">
        <v>413000000</v>
      </c>
      <c r="G32" s="2">
        <v>311000000</v>
      </c>
      <c r="H32" s="2" t="s">
        <v>24</v>
      </c>
      <c r="I32" s="2" t="s">
        <v>24</v>
      </c>
      <c r="J32" s="2" t="s">
        <v>25</v>
      </c>
      <c r="K32" s="2">
        <v>704000000</v>
      </c>
      <c r="L32" t="s">
        <v>153</v>
      </c>
      <c r="M32" t="s">
        <v>154</v>
      </c>
      <c r="N32" t="s">
        <v>28</v>
      </c>
      <c r="O32" t="s">
        <v>28</v>
      </c>
      <c r="P32" t="s">
        <v>28</v>
      </c>
      <c r="R32" t="s">
        <v>28</v>
      </c>
      <c r="S32" s="3" t="s">
        <v>25</v>
      </c>
      <c r="T32" t="s">
        <v>28</v>
      </c>
      <c r="U32" s="3" t="s">
        <v>28</v>
      </c>
    </row>
    <row r="33" spans="1:21" hidden="1" x14ac:dyDescent="0.3">
      <c r="A33">
        <v>1035</v>
      </c>
      <c r="B33" t="s">
        <v>545</v>
      </c>
      <c r="C33" t="s">
        <v>22</v>
      </c>
      <c r="D33" t="s">
        <v>350</v>
      </c>
      <c r="E33" s="1">
        <v>1581623000</v>
      </c>
      <c r="F33" s="2">
        <v>743164000</v>
      </c>
      <c r="G33" s="2">
        <v>261471000</v>
      </c>
      <c r="H33" s="2">
        <v>254723000</v>
      </c>
      <c r="I33" s="2">
        <v>254723000</v>
      </c>
      <c r="J33" s="2">
        <v>254723000</v>
      </c>
      <c r="K33" s="2">
        <v>111537000</v>
      </c>
      <c r="L33" t="s">
        <v>51</v>
      </c>
      <c r="M33" t="s">
        <v>92</v>
      </c>
      <c r="N33" t="s">
        <v>28</v>
      </c>
      <c r="O33" t="s">
        <v>28</v>
      </c>
      <c r="P33" t="s">
        <v>28</v>
      </c>
      <c r="R33" t="s">
        <v>28</v>
      </c>
      <c r="S33" s="3">
        <v>254723000</v>
      </c>
      <c r="T33" t="s">
        <v>28</v>
      </c>
      <c r="U33" s="3" t="s">
        <v>28</v>
      </c>
    </row>
    <row r="34" spans="1:21" hidden="1" x14ac:dyDescent="0.3">
      <c r="A34">
        <v>370</v>
      </c>
      <c r="B34" t="s">
        <v>262</v>
      </c>
      <c r="C34" t="s">
        <v>22</v>
      </c>
      <c r="D34" t="s">
        <v>263</v>
      </c>
      <c r="E34" s="1">
        <v>1587725000</v>
      </c>
      <c r="F34" s="2">
        <v>560917000</v>
      </c>
      <c r="G34" s="2">
        <v>610735000</v>
      </c>
      <c r="H34" s="2">
        <v>58827000</v>
      </c>
      <c r="I34" s="2">
        <v>58827000</v>
      </c>
      <c r="J34" s="2">
        <v>58827000</v>
      </c>
      <c r="K34" s="2">
        <v>30239000</v>
      </c>
      <c r="L34" t="s">
        <v>61</v>
      </c>
      <c r="M34" t="s">
        <v>264</v>
      </c>
      <c r="N34" t="s">
        <v>28</v>
      </c>
      <c r="O34" t="s">
        <v>28</v>
      </c>
      <c r="P34" t="s">
        <v>28</v>
      </c>
      <c r="R34" t="s">
        <v>28</v>
      </c>
      <c r="S34" s="3">
        <v>58827000</v>
      </c>
      <c r="T34" t="s">
        <v>28</v>
      </c>
      <c r="U34" s="3">
        <v>58827000</v>
      </c>
    </row>
    <row r="35" spans="1:21" hidden="1" x14ac:dyDescent="0.3">
      <c r="A35">
        <v>1729</v>
      </c>
      <c r="B35" t="s">
        <v>762</v>
      </c>
      <c r="C35" t="s">
        <v>22</v>
      </c>
      <c r="D35" t="s">
        <v>23</v>
      </c>
      <c r="E35" s="1">
        <v>1623938000</v>
      </c>
      <c r="F35" s="2">
        <v>337903000</v>
      </c>
      <c r="G35" s="2">
        <v>188302000</v>
      </c>
      <c r="H35" s="2" t="s">
        <v>24</v>
      </c>
      <c r="I35" s="2" t="s">
        <v>24</v>
      </c>
      <c r="J35" s="2" t="s">
        <v>25</v>
      </c>
      <c r="K35" s="2">
        <v>513916000</v>
      </c>
      <c r="L35" t="s">
        <v>153</v>
      </c>
      <c r="M35" t="s">
        <v>154</v>
      </c>
      <c r="N35" t="s">
        <v>28</v>
      </c>
      <c r="O35" t="s">
        <v>28</v>
      </c>
      <c r="P35" t="s">
        <v>28</v>
      </c>
      <c r="R35" t="s">
        <v>28</v>
      </c>
      <c r="S35" s="3" t="s">
        <v>25</v>
      </c>
      <c r="T35" t="s">
        <v>28</v>
      </c>
      <c r="U35" s="3" t="s">
        <v>28</v>
      </c>
    </row>
    <row r="36" spans="1:21" x14ac:dyDescent="0.3">
      <c r="A36">
        <v>488</v>
      </c>
      <c r="B36" t="s">
        <v>340</v>
      </c>
      <c r="C36" t="s">
        <v>22</v>
      </c>
      <c r="D36" t="s">
        <v>23</v>
      </c>
      <c r="E36" s="1">
        <v>1663000000</v>
      </c>
      <c r="F36" s="2" t="s">
        <v>24</v>
      </c>
      <c r="G36" s="2">
        <v>1123200000</v>
      </c>
      <c r="H36" s="2" t="s">
        <v>24</v>
      </c>
      <c r="I36" s="2" t="s">
        <v>24</v>
      </c>
      <c r="J36" s="2" t="s">
        <v>25</v>
      </c>
      <c r="K36" s="2">
        <v>78300000</v>
      </c>
      <c r="L36" t="s">
        <v>26</v>
      </c>
      <c r="M36" t="s">
        <v>341</v>
      </c>
      <c r="N36" t="s">
        <v>28</v>
      </c>
      <c r="O36" t="s">
        <v>28</v>
      </c>
      <c r="P36" t="s">
        <v>28</v>
      </c>
      <c r="R36" t="s">
        <v>28</v>
      </c>
      <c r="S36" s="3" t="s">
        <v>25</v>
      </c>
      <c r="T36" t="s">
        <v>28</v>
      </c>
      <c r="U36" s="3" t="s">
        <v>28</v>
      </c>
    </row>
    <row r="37" spans="1:21" hidden="1" x14ac:dyDescent="0.3">
      <c r="A37">
        <v>560</v>
      </c>
      <c r="B37" t="s">
        <v>364</v>
      </c>
      <c r="C37" t="s">
        <v>22</v>
      </c>
      <c r="D37" t="s">
        <v>23</v>
      </c>
      <c r="E37" s="1">
        <v>1747502000</v>
      </c>
      <c r="F37" s="2">
        <v>625507000</v>
      </c>
      <c r="G37" s="2">
        <v>47233000</v>
      </c>
      <c r="H37" s="2" t="s">
        <v>24</v>
      </c>
      <c r="I37" s="2" t="s">
        <v>24</v>
      </c>
      <c r="J37" s="2" t="s">
        <v>25</v>
      </c>
      <c r="K37" s="2">
        <v>560669000</v>
      </c>
      <c r="L37" t="s">
        <v>117</v>
      </c>
      <c r="M37" t="s">
        <v>118</v>
      </c>
      <c r="N37" t="s">
        <v>28</v>
      </c>
      <c r="O37" t="s">
        <v>28</v>
      </c>
      <c r="P37" t="s">
        <v>28</v>
      </c>
      <c r="R37" t="s">
        <v>28</v>
      </c>
      <c r="S37" s="3" t="s">
        <v>25</v>
      </c>
      <c r="T37" t="s">
        <v>28</v>
      </c>
      <c r="U37" s="3" t="s">
        <v>28</v>
      </c>
    </row>
    <row r="38" spans="1:21" hidden="1" x14ac:dyDescent="0.3">
      <c r="A38">
        <v>752</v>
      </c>
      <c r="B38" t="s">
        <v>430</v>
      </c>
      <c r="C38" t="s">
        <v>22</v>
      </c>
      <c r="D38" t="s">
        <v>23</v>
      </c>
      <c r="E38" s="1">
        <v>1765979000</v>
      </c>
      <c r="F38" s="2">
        <v>567989000</v>
      </c>
      <c r="G38" s="2">
        <v>158950000</v>
      </c>
      <c r="H38" s="2" t="s">
        <v>24</v>
      </c>
      <c r="I38" s="2" t="s">
        <v>24</v>
      </c>
      <c r="J38" s="2" t="s">
        <v>25</v>
      </c>
      <c r="K38" s="2">
        <v>506220000</v>
      </c>
      <c r="L38" t="s">
        <v>117</v>
      </c>
      <c r="M38" t="s">
        <v>118</v>
      </c>
      <c r="N38" t="s">
        <v>28</v>
      </c>
      <c r="O38" t="s">
        <v>28</v>
      </c>
      <c r="P38" t="s">
        <v>28</v>
      </c>
      <c r="R38" t="s">
        <v>28</v>
      </c>
      <c r="S38" s="3" t="s">
        <v>25</v>
      </c>
      <c r="T38" t="s">
        <v>28</v>
      </c>
      <c r="U38" s="3" t="s">
        <v>28</v>
      </c>
    </row>
    <row r="39" spans="1:21" hidden="1" x14ac:dyDescent="0.3">
      <c r="A39">
        <v>1470</v>
      </c>
      <c r="B39" t="s">
        <v>683</v>
      </c>
      <c r="C39" t="s">
        <v>22</v>
      </c>
      <c r="D39" t="s">
        <v>486</v>
      </c>
      <c r="E39" s="1">
        <v>1792000000</v>
      </c>
      <c r="F39" s="2">
        <v>1025400000</v>
      </c>
      <c r="G39" s="2">
        <v>159700000</v>
      </c>
      <c r="H39" s="2">
        <v>226300000</v>
      </c>
      <c r="I39" s="2">
        <v>226300000</v>
      </c>
      <c r="J39" s="2">
        <v>226300000</v>
      </c>
      <c r="K39" s="2">
        <v>29100000</v>
      </c>
      <c r="L39" t="s">
        <v>51</v>
      </c>
      <c r="M39" t="s">
        <v>92</v>
      </c>
      <c r="N39" t="s">
        <v>28</v>
      </c>
      <c r="O39" t="s">
        <v>28</v>
      </c>
      <c r="P39" t="s">
        <v>28</v>
      </c>
      <c r="R39" t="s">
        <v>28</v>
      </c>
      <c r="S39" s="3">
        <v>226300000</v>
      </c>
      <c r="T39" t="s">
        <v>28</v>
      </c>
      <c r="U39" s="3" t="s">
        <v>28</v>
      </c>
    </row>
    <row r="40" spans="1:21" hidden="1" x14ac:dyDescent="0.3">
      <c r="A40">
        <v>1558</v>
      </c>
      <c r="B40" t="s">
        <v>719</v>
      </c>
      <c r="C40" t="s">
        <v>22</v>
      </c>
      <c r="D40" t="s">
        <v>23</v>
      </c>
      <c r="E40" s="1">
        <v>1793557000</v>
      </c>
      <c r="F40" s="2">
        <v>1189341000</v>
      </c>
      <c r="G40" s="2">
        <v>247597000</v>
      </c>
      <c r="H40" s="2" t="s">
        <v>24</v>
      </c>
      <c r="I40" s="2" t="s">
        <v>24</v>
      </c>
      <c r="J40" s="2" t="s">
        <v>25</v>
      </c>
      <c r="K40" s="2" t="s">
        <v>24</v>
      </c>
      <c r="L40" t="s">
        <v>51</v>
      </c>
      <c r="M40" t="s">
        <v>123</v>
      </c>
      <c r="N40" t="s">
        <v>28</v>
      </c>
      <c r="O40" t="s">
        <v>28</v>
      </c>
      <c r="P40" t="s">
        <v>28</v>
      </c>
      <c r="R40" t="s">
        <v>28</v>
      </c>
      <c r="S40" s="3" t="s">
        <v>25</v>
      </c>
      <c r="T40" t="s">
        <v>28</v>
      </c>
      <c r="U40" s="3" t="s">
        <v>28</v>
      </c>
    </row>
    <row r="41" spans="1:21" hidden="1" x14ac:dyDescent="0.3">
      <c r="A41">
        <v>424</v>
      </c>
      <c r="B41" t="s">
        <v>312</v>
      </c>
      <c r="C41" t="s">
        <v>22</v>
      </c>
      <c r="D41" t="s">
        <v>23</v>
      </c>
      <c r="E41" s="1">
        <v>1819814000</v>
      </c>
      <c r="F41" s="2">
        <v>343743000</v>
      </c>
      <c r="G41" s="2">
        <v>133796000</v>
      </c>
      <c r="H41" s="2" t="s">
        <v>24</v>
      </c>
      <c r="I41" s="2" t="s">
        <v>24</v>
      </c>
      <c r="J41" s="2" t="s">
        <v>25</v>
      </c>
      <c r="K41" s="2">
        <v>579315000</v>
      </c>
      <c r="L41" t="s">
        <v>153</v>
      </c>
      <c r="M41" t="s">
        <v>154</v>
      </c>
      <c r="N41" t="s">
        <v>28</v>
      </c>
      <c r="O41" t="s">
        <v>28</v>
      </c>
      <c r="P41" t="s">
        <v>28</v>
      </c>
      <c r="R41" t="s">
        <v>28</v>
      </c>
      <c r="S41" s="3" t="s">
        <v>25</v>
      </c>
      <c r="T41" t="s">
        <v>28</v>
      </c>
      <c r="U41" s="3" t="s">
        <v>25</v>
      </c>
    </row>
    <row r="42" spans="1:21" hidden="1" x14ac:dyDescent="0.3">
      <c r="A42">
        <v>1570</v>
      </c>
      <c r="B42" t="s">
        <v>722</v>
      </c>
      <c r="C42" t="s">
        <v>22</v>
      </c>
      <c r="D42" t="s">
        <v>23</v>
      </c>
      <c r="E42" s="1">
        <v>1834921000</v>
      </c>
      <c r="F42" s="2">
        <v>955624000</v>
      </c>
      <c r="G42" s="2">
        <v>670602000</v>
      </c>
      <c r="H42" s="2" t="s">
        <v>24</v>
      </c>
      <c r="I42" s="2" t="s">
        <v>24</v>
      </c>
      <c r="J42" s="2" t="s">
        <v>25</v>
      </c>
      <c r="K42" s="2" t="s">
        <v>24</v>
      </c>
      <c r="L42" t="s">
        <v>40</v>
      </c>
      <c r="M42" t="s">
        <v>428</v>
      </c>
      <c r="N42" t="s">
        <v>28</v>
      </c>
      <c r="O42" t="s">
        <v>28</v>
      </c>
      <c r="P42" t="s">
        <v>28</v>
      </c>
      <c r="R42" t="s">
        <v>28</v>
      </c>
      <c r="S42" s="3" t="s">
        <v>25</v>
      </c>
      <c r="T42" t="s">
        <v>28</v>
      </c>
      <c r="U42" s="3" t="s">
        <v>28</v>
      </c>
    </row>
    <row r="43" spans="1:21" hidden="1" x14ac:dyDescent="0.3">
      <c r="A43">
        <v>1574</v>
      </c>
      <c r="B43" t="s">
        <v>723</v>
      </c>
      <c r="C43" t="s">
        <v>22</v>
      </c>
      <c r="D43" t="s">
        <v>23</v>
      </c>
      <c r="E43" s="1">
        <v>1834921000</v>
      </c>
      <c r="F43" s="2">
        <v>955624000</v>
      </c>
      <c r="G43" s="2">
        <v>670602000</v>
      </c>
      <c r="H43" s="2" t="s">
        <v>24</v>
      </c>
      <c r="I43" s="2" t="s">
        <v>24</v>
      </c>
      <c r="J43" s="2" t="s">
        <v>25</v>
      </c>
      <c r="K43" s="2" t="s">
        <v>24</v>
      </c>
      <c r="L43" t="s">
        <v>40</v>
      </c>
      <c r="M43" t="s">
        <v>428</v>
      </c>
      <c r="N43" t="s">
        <v>28</v>
      </c>
      <c r="O43" t="s">
        <v>28</v>
      </c>
      <c r="P43" t="s">
        <v>28</v>
      </c>
      <c r="R43" t="s">
        <v>28</v>
      </c>
      <c r="S43" s="3" t="s">
        <v>25</v>
      </c>
      <c r="T43" t="s">
        <v>28</v>
      </c>
      <c r="U43" s="3" t="s">
        <v>28</v>
      </c>
    </row>
    <row r="44" spans="1:21" hidden="1" x14ac:dyDescent="0.3">
      <c r="A44">
        <v>1670</v>
      </c>
      <c r="B44" t="s">
        <v>746</v>
      </c>
      <c r="C44" t="s">
        <v>22</v>
      </c>
      <c r="D44" t="s">
        <v>23</v>
      </c>
      <c r="E44" s="1">
        <v>1843641000</v>
      </c>
      <c r="F44" s="2">
        <v>737614000</v>
      </c>
      <c r="G44" s="2">
        <v>477270000</v>
      </c>
      <c r="H44" s="2">
        <v>96004000</v>
      </c>
      <c r="I44" s="2">
        <v>96004000</v>
      </c>
      <c r="J44" s="2">
        <v>96004000</v>
      </c>
      <c r="K44" s="2">
        <v>13829000</v>
      </c>
      <c r="L44" t="s">
        <v>61</v>
      </c>
      <c r="M44" t="s">
        <v>67</v>
      </c>
      <c r="N44" t="s">
        <v>28</v>
      </c>
      <c r="O44" t="s">
        <v>28</v>
      </c>
      <c r="P44" t="s">
        <v>28</v>
      </c>
      <c r="R44" t="s">
        <v>28</v>
      </c>
      <c r="S44" s="3">
        <v>96004000</v>
      </c>
      <c r="T44" t="s">
        <v>28</v>
      </c>
      <c r="U44" s="3" t="s">
        <v>28</v>
      </c>
    </row>
    <row r="45" spans="1:21" hidden="1" x14ac:dyDescent="0.3">
      <c r="A45">
        <v>246</v>
      </c>
      <c r="B45" t="s">
        <v>207</v>
      </c>
      <c r="C45" t="s">
        <v>22</v>
      </c>
      <c r="D45" t="s">
        <v>23</v>
      </c>
      <c r="E45" s="1">
        <v>1847186000</v>
      </c>
      <c r="F45" s="2">
        <v>667208000</v>
      </c>
      <c r="G45" s="2">
        <v>93782000</v>
      </c>
      <c r="H45" s="2" t="s">
        <v>24</v>
      </c>
      <c r="I45" s="2" t="s">
        <v>24</v>
      </c>
      <c r="J45" s="2" t="s">
        <v>25</v>
      </c>
      <c r="K45" s="2">
        <v>445875000</v>
      </c>
      <c r="L45" t="s">
        <v>117</v>
      </c>
      <c r="M45" t="s">
        <v>118</v>
      </c>
      <c r="N45" t="s">
        <v>28</v>
      </c>
      <c r="O45" t="s">
        <v>28</v>
      </c>
      <c r="P45" t="s">
        <v>28</v>
      </c>
      <c r="R45" t="s">
        <v>28</v>
      </c>
      <c r="S45" s="3" t="s">
        <v>25</v>
      </c>
      <c r="T45" t="s">
        <v>28</v>
      </c>
      <c r="U45" s="3" t="s">
        <v>25</v>
      </c>
    </row>
    <row r="46" spans="1:21" hidden="1" x14ac:dyDescent="0.3">
      <c r="A46">
        <v>564</v>
      </c>
      <c r="B46" t="s">
        <v>365</v>
      </c>
      <c r="C46" t="s">
        <v>22</v>
      </c>
      <c r="D46" t="s">
        <v>30</v>
      </c>
      <c r="E46" s="1">
        <v>1859177000</v>
      </c>
      <c r="F46" s="2">
        <v>354561000</v>
      </c>
      <c r="G46" s="2">
        <v>200849000</v>
      </c>
      <c r="H46" s="2" t="s">
        <v>24</v>
      </c>
      <c r="I46" s="2" t="s">
        <v>24</v>
      </c>
      <c r="J46" s="2" t="s">
        <v>25</v>
      </c>
      <c r="K46" s="2">
        <v>653132000</v>
      </c>
      <c r="L46" t="s">
        <v>153</v>
      </c>
      <c r="M46" t="s">
        <v>154</v>
      </c>
      <c r="N46" t="s">
        <v>28</v>
      </c>
      <c r="O46" t="s">
        <v>28</v>
      </c>
      <c r="P46" t="s">
        <v>28</v>
      </c>
      <c r="R46" t="s">
        <v>28</v>
      </c>
      <c r="S46" s="3" t="s">
        <v>25</v>
      </c>
      <c r="T46" t="s">
        <v>28</v>
      </c>
      <c r="U46" s="3" t="s">
        <v>28</v>
      </c>
    </row>
    <row r="47" spans="1:21" hidden="1" x14ac:dyDescent="0.3">
      <c r="A47">
        <v>556</v>
      </c>
      <c r="B47" t="s">
        <v>363</v>
      </c>
      <c r="C47" t="s">
        <v>22</v>
      </c>
      <c r="D47" t="s">
        <v>23</v>
      </c>
      <c r="E47" s="1">
        <v>1887376000</v>
      </c>
      <c r="F47" s="2">
        <v>944617000</v>
      </c>
      <c r="G47" s="2">
        <v>531180000</v>
      </c>
      <c r="H47" s="2" t="s">
        <v>24</v>
      </c>
      <c r="I47" s="2" t="s">
        <v>24</v>
      </c>
      <c r="J47" s="2" t="s">
        <v>25</v>
      </c>
      <c r="K47" s="2" t="s">
        <v>24</v>
      </c>
      <c r="L47" t="s">
        <v>117</v>
      </c>
      <c r="M47" t="s">
        <v>118</v>
      </c>
      <c r="N47" t="s">
        <v>28</v>
      </c>
      <c r="O47" t="s">
        <v>28</v>
      </c>
      <c r="P47" t="s">
        <v>28</v>
      </c>
      <c r="R47" t="s">
        <v>28</v>
      </c>
      <c r="S47" s="3" t="s">
        <v>25</v>
      </c>
      <c r="T47" t="s">
        <v>28</v>
      </c>
      <c r="U47" s="3" t="s">
        <v>28</v>
      </c>
    </row>
    <row r="48" spans="1:21" hidden="1" x14ac:dyDescent="0.3">
      <c r="A48">
        <v>588</v>
      </c>
      <c r="B48" t="s">
        <v>373</v>
      </c>
      <c r="C48" t="s">
        <v>22</v>
      </c>
      <c r="D48" t="s">
        <v>23</v>
      </c>
      <c r="E48" s="1">
        <v>1899600000</v>
      </c>
      <c r="F48" s="2">
        <v>491000000</v>
      </c>
      <c r="G48" s="2">
        <v>697400000</v>
      </c>
      <c r="H48" s="2">
        <v>291300000</v>
      </c>
      <c r="I48" s="2">
        <v>291300000</v>
      </c>
      <c r="J48" s="2">
        <v>291300000</v>
      </c>
      <c r="K48" s="2" t="s">
        <v>24</v>
      </c>
      <c r="L48" t="s">
        <v>61</v>
      </c>
      <c r="M48" t="s">
        <v>76</v>
      </c>
      <c r="N48" t="s">
        <v>28</v>
      </c>
      <c r="O48" t="s">
        <v>28</v>
      </c>
      <c r="P48" t="s">
        <v>28</v>
      </c>
      <c r="R48" t="s">
        <v>28</v>
      </c>
      <c r="S48" s="3">
        <v>291300000</v>
      </c>
      <c r="T48" t="s">
        <v>28</v>
      </c>
      <c r="U48" s="3" t="s">
        <v>28</v>
      </c>
    </row>
    <row r="49" spans="1:21" x14ac:dyDescent="0.3">
      <c r="A49">
        <v>1442</v>
      </c>
      <c r="B49" t="s">
        <v>675</v>
      </c>
      <c r="C49" t="s">
        <v>22</v>
      </c>
      <c r="D49" t="s">
        <v>23</v>
      </c>
      <c r="E49" s="1">
        <v>1913149000</v>
      </c>
      <c r="F49" s="2">
        <v>1055844000</v>
      </c>
      <c r="G49" s="2">
        <v>356817000</v>
      </c>
      <c r="H49" s="2" t="s">
        <v>24</v>
      </c>
      <c r="I49" s="2" t="s">
        <v>24</v>
      </c>
      <c r="J49" s="2" t="s">
        <v>25</v>
      </c>
      <c r="K49" s="2">
        <v>31652000</v>
      </c>
      <c r="L49" t="s">
        <v>26</v>
      </c>
      <c r="M49" t="s">
        <v>261</v>
      </c>
      <c r="N49" t="s">
        <v>28</v>
      </c>
      <c r="O49" t="s">
        <v>28</v>
      </c>
      <c r="P49" t="s">
        <v>28</v>
      </c>
      <c r="R49" t="s">
        <v>28</v>
      </c>
      <c r="S49" s="3" t="s">
        <v>25</v>
      </c>
      <c r="T49" t="s">
        <v>28</v>
      </c>
      <c r="U49" s="3" t="s">
        <v>28</v>
      </c>
    </row>
    <row r="50" spans="1:21" x14ac:dyDescent="0.3">
      <c r="A50">
        <v>1506</v>
      </c>
      <c r="B50" t="s">
        <v>701</v>
      </c>
      <c r="C50" t="s">
        <v>22</v>
      </c>
      <c r="D50" t="s">
        <v>66</v>
      </c>
      <c r="E50" s="1">
        <v>1924400000</v>
      </c>
      <c r="F50" s="2">
        <v>874838000</v>
      </c>
      <c r="G50" s="2">
        <v>254468000</v>
      </c>
      <c r="H50" s="2" t="s">
        <v>24</v>
      </c>
      <c r="I50" s="2" t="s">
        <v>24</v>
      </c>
      <c r="J50" s="2" t="s">
        <v>25</v>
      </c>
      <c r="K50" s="2">
        <v>45639000</v>
      </c>
      <c r="L50" t="s">
        <v>26</v>
      </c>
      <c r="M50" t="s">
        <v>161</v>
      </c>
      <c r="N50" t="s">
        <v>28</v>
      </c>
      <c r="O50" t="s">
        <v>28</v>
      </c>
      <c r="P50" t="s">
        <v>28</v>
      </c>
      <c r="R50" t="s">
        <v>28</v>
      </c>
      <c r="S50" s="3" t="s">
        <v>25</v>
      </c>
      <c r="T50" t="s">
        <v>28</v>
      </c>
      <c r="U50" s="3" t="s">
        <v>28</v>
      </c>
    </row>
    <row r="51" spans="1:21" hidden="1" x14ac:dyDescent="0.3">
      <c r="A51">
        <v>756</v>
      </c>
      <c r="B51" t="s">
        <v>431</v>
      </c>
      <c r="C51" t="s">
        <v>22</v>
      </c>
      <c r="D51" t="s">
        <v>30</v>
      </c>
      <c r="E51" s="1">
        <v>2013719000</v>
      </c>
      <c r="F51" s="2" t="s">
        <v>24</v>
      </c>
      <c r="G51" s="2">
        <v>401324000</v>
      </c>
      <c r="H51" s="2" t="s">
        <v>24</v>
      </c>
      <c r="I51" s="2" t="s">
        <v>24</v>
      </c>
      <c r="J51" s="2" t="s">
        <v>25</v>
      </c>
      <c r="K51" s="2">
        <v>423312000</v>
      </c>
      <c r="L51" t="s">
        <v>117</v>
      </c>
      <c r="M51" t="s">
        <v>118</v>
      </c>
      <c r="N51" t="s">
        <v>28</v>
      </c>
      <c r="O51" t="s">
        <v>28</v>
      </c>
      <c r="P51" t="s">
        <v>28</v>
      </c>
      <c r="R51" t="s">
        <v>28</v>
      </c>
      <c r="S51" s="3" t="s">
        <v>25</v>
      </c>
      <c r="T51" t="s">
        <v>28</v>
      </c>
      <c r="U51" s="3" t="s">
        <v>28</v>
      </c>
    </row>
    <row r="52" spans="1:21" hidden="1" x14ac:dyDescent="0.3">
      <c r="A52">
        <v>1067</v>
      </c>
      <c r="B52" t="s">
        <v>555</v>
      </c>
      <c r="C52" t="s">
        <v>22</v>
      </c>
      <c r="D52" t="s">
        <v>23</v>
      </c>
      <c r="E52" s="1">
        <v>2031901000</v>
      </c>
      <c r="F52" s="2">
        <v>1704767000</v>
      </c>
      <c r="G52" s="2">
        <v>135824000</v>
      </c>
      <c r="H52" s="2" t="s">
        <v>24</v>
      </c>
      <c r="I52" s="2" t="s">
        <v>24</v>
      </c>
      <c r="J52" s="2" t="s">
        <v>25</v>
      </c>
      <c r="K52" s="2" t="s">
        <v>24</v>
      </c>
      <c r="L52" t="s">
        <v>125</v>
      </c>
      <c r="M52" t="s">
        <v>556</v>
      </c>
      <c r="N52" t="s">
        <v>28</v>
      </c>
      <c r="O52" t="s">
        <v>28</v>
      </c>
      <c r="P52" t="s">
        <v>28</v>
      </c>
      <c r="R52" t="s">
        <v>28</v>
      </c>
      <c r="S52" s="3" t="s">
        <v>25</v>
      </c>
      <c r="T52" t="s">
        <v>28</v>
      </c>
      <c r="U52" s="3" t="s">
        <v>28</v>
      </c>
    </row>
    <row r="53" spans="1:21" hidden="1" x14ac:dyDescent="0.3">
      <c r="A53">
        <v>1079</v>
      </c>
      <c r="B53" t="s">
        <v>560</v>
      </c>
      <c r="C53" t="s">
        <v>22</v>
      </c>
      <c r="D53" t="s">
        <v>23</v>
      </c>
      <c r="E53" s="1">
        <v>2060702000</v>
      </c>
      <c r="F53" s="2">
        <v>995046000</v>
      </c>
      <c r="G53" s="2" t="s">
        <v>24</v>
      </c>
      <c r="H53" s="2" t="s">
        <v>24</v>
      </c>
      <c r="I53" s="2" t="s">
        <v>24</v>
      </c>
      <c r="J53" s="2" t="s">
        <v>25</v>
      </c>
      <c r="K53" s="2" t="s">
        <v>24</v>
      </c>
      <c r="L53" t="s">
        <v>97</v>
      </c>
      <c r="M53" t="s">
        <v>344</v>
      </c>
      <c r="N53" t="s">
        <v>28</v>
      </c>
      <c r="O53" t="s">
        <v>28</v>
      </c>
      <c r="P53" t="s">
        <v>28</v>
      </c>
      <c r="R53" t="s">
        <v>28</v>
      </c>
      <c r="S53" s="3" t="s">
        <v>25</v>
      </c>
      <c r="T53" t="s">
        <v>28</v>
      </c>
      <c r="U53" s="3" t="s">
        <v>28</v>
      </c>
    </row>
    <row r="54" spans="1:21" x14ac:dyDescent="0.3">
      <c r="A54">
        <v>88</v>
      </c>
      <c r="B54" t="s">
        <v>129</v>
      </c>
      <c r="C54" t="s">
        <v>22</v>
      </c>
      <c r="D54" t="s">
        <v>30</v>
      </c>
      <c r="E54" s="1">
        <v>2069600000</v>
      </c>
      <c r="F54" s="2">
        <v>1208100000</v>
      </c>
      <c r="G54" s="2">
        <v>483100000</v>
      </c>
      <c r="H54" s="2" t="s">
        <v>24</v>
      </c>
      <c r="I54" s="2" t="s">
        <v>24</v>
      </c>
      <c r="J54" s="2" t="s">
        <v>25</v>
      </c>
      <c r="K54" s="2" t="s">
        <v>24</v>
      </c>
      <c r="L54" t="s">
        <v>26</v>
      </c>
      <c r="M54" t="s">
        <v>130</v>
      </c>
      <c r="N54" t="s">
        <v>28</v>
      </c>
      <c r="O54" t="s">
        <v>28</v>
      </c>
      <c r="P54" t="s">
        <v>28</v>
      </c>
      <c r="R54" t="s">
        <v>28</v>
      </c>
      <c r="S54" s="3" t="s">
        <v>25</v>
      </c>
      <c r="T54" t="s">
        <v>28</v>
      </c>
      <c r="U54" s="3" t="s">
        <v>25</v>
      </c>
    </row>
    <row r="55" spans="1:21" x14ac:dyDescent="0.3">
      <c r="A55">
        <v>532</v>
      </c>
      <c r="B55" t="s">
        <v>357</v>
      </c>
      <c r="C55" t="s">
        <v>22</v>
      </c>
      <c r="D55" t="s">
        <v>23</v>
      </c>
      <c r="E55" s="1">
        <v>2073000000</v>
      </c>
      <c r="F55" s="2">
        <v>759500000</v>
      </c>
      <c r="G55" s="2">
        <v>673500000</v>
      </c>
      <c r="H55" s="2" t="s">
        <v>24</v>
      </c>
      <c r="I55" s="2" t="s">
        <v>24</v>
      </c>
      <c r="J55" s="2" t="s">
        <v>25</v>
      </c>
      <c r="K55" s="2">
        <v>160000000</v>
      </c>
      <c r="L55" t="s">
        <v>26</v>
      </c>
      <c r="M55" t="s">
        <v>341</v>
      </c>
      <c r="N55" t="s">
        <v>28</v>
      </c>
      <c r="O55" t="s">
        <v>28</v>
      </c>
      <c r="P55" t="s">
        <v>28</v>
      </c>
      <c r="R55" t="s">
        <v>28</v>
      </c>
      <c r="S55" s="3" t="s">
        <v>25</v>
      </c>
      <c r="T55" t="s">
        <v>28</v>
      </c>
      <c r="U55" s="3" t="s">
        <v>28</v>
      </c>
    </row>
    <row r="56" spans="1:21" x14ac:dyDescent="0.3">
      <c r="A56">
        <v>178</v>
      </c>
      <c r="B56" t="s">
        <v>172</v>
      </c>
      <c r="C56" t="s">
        <v>22</v>
      </c>
      <c r="D56" t="s">
        <v>173</v>
      </c>
      <c r="E56" s="1">
        <v>2089100000</v>
      </c>
      <c r="F56" s="2">
        <v>1251500000</v>
      </c>
      <c r="G56" s="2">
        <v>607600000</v>
      </c>
      <c r="H56" s="2" t="s">
        <v>24</v>
      </c>
      <c r="I56" s="2" t="s">
        <v>24</v>
      </c>
      <c r="J56" s="2" t="s">
        <v>25</v>
      </c>
      <c r="K56" s="2" t="s">
        <v>24</v>
      </c>
      <c r="L56" t="s">
        <v>26</v>
      </c>
      <c r="M56" t="s">
        <v>140</v>
      </c>
      <c r="N56" t="s">
        <v>28</v>
      </c>
      <c r="O56" t="s">
        <v>28</v>
      </c>
      <c r="P56" t="s">
        <v>28</v>
      </c>
      <c r="R56" t="s">
        <v>28</v>
      </c>
      <c r="S56" s="3" t="s">
        <v>25</v>
      </c>
      <c r="T56" t="s">
        <v>28</v>
      </c>
      <c r="U56" s="3" t="s">
        <v>25</v>
      </c>
    </row>
    <row r="57" spans="1:21" hidden="1" x14ac:dyDescent="0.3">
      <c r="A57">
        <v>1264</v>
      </c>
      <c r="B57" t="s">
        <v>623</v>
      </c>
      <c r="C57" t="s">
        <v>22</v>
      </c>
      <c r="D57" t="s">
        <v>30</v>
      </c>
      <c r="E57" s="1">
        <v>2104745000</v>
      </c>
      <c r="F57" s="2">
        <v>155355000</v>
      </c>
      <c r="G57" s="2">
        <v>346393000</v>
      </c>
      <c r="H57" s="2">
        <v>859947000</v>
      </c>
      <c r="I57" s="2">
        <v>859947000</v>
      </c>
      <c r="J57" s="2">
        <v>859947000</v>
      </c>
      <c r="K57" s="2" t="s">
        <v>24</v>
      </c>
      <c r="L57" t="s">
        <v>97</v>
      </c>
      <c r="M57" t="s">
        <v>274</v>
      </c>
      <c r="N57" t="s">
        <v>28</v>
      </c>
      <c r="O57" t="s">
        <v>28</v>
      </c>
      <c r="P57" t="s">
        <v>28</v>
      </c>
      <c r="R57" t="s">
        <v>28</v>
      </c>
      <c r="S57" s="3">
        <v>859947000</v>
      </c>
      <c r="T57" t="s">
        <v>28</v>
      </c>
      <c r="U57" s="3" t="s">
        <v>28</v>
      </c>
    </row>
    <row r="58" spans="1:21" hidden="1" x14ac:dyDescent="0.3">
      <c r="A58">
        <v>1346</v>
      </c>
      <c r="B58" t="s">
        <v>648</v>
      </c>
      <c r="C58" t="s">
        <v>22</v>
      </c>
      <c r="D58" t="s">
        <v>30</v>
      </c>
      <c r="E58" s="1">
        <v>2104745000</v>
      </c>
      <c r="F58" s="2">
        <v>155355000</v>
      </c>
      <c r="G58" s="2">
        <v>346393000</v>
      </c>
      <c r="H58" s="2">
        <v>859947000</v>
      </c>
      <c r="I58" s="2">
        <v>859947000</v>
      </c>
      <c r="J58" s="2">
        <v>859947000</v>
      </c>
      <c r="K58" s="2" t="s">
        <v>24</v>
      </c>
      <c r="L58" t="s">
        <v>61</v>
      </c>
      <c r="M58" t="s">
        <v>132</v>
      </c>
      <c r="N58" t="s">
        <v>28</v>
      </c>
      <c r="O58" t="s">
        <v>28</v>
      </c>
      <c r="P58" t="s">
        <v>28</v>
      </c>
      <c r="R58" t="s">
        <v>28</v>
      </c>
      <c r="S58" s="3">
        <v>859947000</v>
      </c>
      <c r="T58" t="s">
        <v>28</v>
      </c>
      <c r="U58" s="3" t="s">
        <v>28</v>
      </c>
    </row>
    <row r="59" spans="1:21" hidden="1" x14ac:dyDescent="0.3">
      <c r="A59">
        <v>1280</v>
      </c>
      <c r="B59" t="s">
        <v>627</v>
      </c>
      <c r="C59" t="s">
        <v>22</v>
      </c>
      <c r="D59" t="s">
        <v>628</v>
      </c>
      <c r="E59" s="1">
        <v>2105188000</v>
      </c>
      <c r="F59" s="2">
        <v>1143659000</v>
      </c>
      <c r="G59" s="2">
        <v>627370000</v>
      </c>
      <c r="H59" s="2">
        <v>131835000</v>
      </c>
      <c r="I59" s="2">
        <v>131835000</v>
      </c>
      <c r="J59" s="2">
        <v>131835000</v>
      </c>
      <c r="K59" s="2" t="s">
        <v>24</v>
      </c>
      <c r="L59" t="s">
        <v>61</v>
      </c>
      <c r="M59" t="s">
        <v>76</v>
      </c>
      <c r="N59" t="s">
        <v>28</v>
      </c>
      <c r="O59" t="s">
        <v>28</v>
      </c>
      <c r="P59" t="s">
        <v>28</v>
      </c>
      <c r="R59" t="s">
        <v>28</v>
      </c>
      <c r="S59" s="3">
        <v>131835000</v>
      </c>
      <c r="T59" t="s">
        <v>28</v>
      </c>
      <c r="U59" s="3" t="s">
        <v>28</v>
      </c>
    </row>
    <row r="60" spans="1:21" hidden="1" x14ac:dyDescent="0.3">
      <c r="A60">
        <v>1741</v>
      </c>
      <c r="B60" t="s">
        <v>765</v>
      </c>
      <c r="C60" t="s">
        <v>22</v>
      </c>
      <c r="D60" t="s">
        <v>506</v>
      </c>
      <c r="E60" s="1">
        <v>2168652000</v>
      </c>
      <c r="F60" s="2">
        <v>737206000</v>
      </c>
      <c r="G60" s="2">
        <v>365684000</v>
      </c>
      <c r="H60" s="2">
        <v>475522000</v>
      </c>
      <c r="I60" s="2">
        <v>475522000</v>
      </c>
      <c r="J60" s="2">
        <v>475522000</v>
      </c>
      <c r="K60" s="2">
        <v>9508000</v>
      </c>
      <c r="L60" t="s">
        <v>51</v>
      </c>
      <c r="M60" t="s">
        <v>92</v>
      </c>
      <c r="N60" t="s">
        <v>28</v>
      </c>
      <c r="O60" t="s">
        <v>28</v>
      </c>
      <c r="P60" t="s">
        <v>28</v>
      </c>
      <c r="R60" t="s">
        <v>28</v>
      </c>
      <c r="S60" s="3">
        <v>475522000</v>
      </c>
      <c r="T60" t="s">
        <v>28</v>
      </c>
      <c r="U60" s="3" t="s">
        <v>28</v>
      </c>
    </row>
    <row r="61" spans="1:21" hidden="1" x14ac:dyDescent="0.3">
      <c r="A61">
        <v>923</v>
      </c>
      <c r="B61" t="s">
        <v>505</v>
      </c>
      <c r="C61" t="s">
        <v>22</v>
      </c>
      <c r="D61" t="s">
        <v>506</v>
      </c>
      <c r="E61" s="1">
        <v>2181732000</v>
      </c>
      <c r="F61" s="2">
        <v>875166000</v>
      </c>
      <c r="G61" s="2">
        <v>621536000</v>
      </c>
      <c r="H61" s="2" t="s">
        <v>24</v>
      </c>
      <c r="I61" s="2" t="s">
        <v>24</v>
      </c>
      <c r="J61" s="2" t="s">
        <v>25</v>
      </c>
      <c r="K61" s="2">
        <v>54291000</v>
      </c>
      <c r="L61" t="s">
        <v>40</v>
      </c>
      <c r="M61" t="s">
        <v>428</v>
      </c>
      <c r="N61" t="s">
        <v>28</v>
      </c>
      <c r="O61" t="s">
        <v>28</v>
      </c>
      <c r="P61" t="s">
        <v>28</v>
      </c>
      <c r="R61" t="s">
        <v>28</v>
      </c>
      <c r="S61" s="3" t="s">
        <v>25</v>
      </c>
      <c r="T61" t="s">
        <v>28</v>
      </c>
      <c r="U61" s="3" t="s">
        <v>28</v>
      </c>
    </row>
    <row r="62" spans="1:21" hidden="1" x14ac:dyDescent="0.3">
      <c r="A62">
        <v>1590</v>
      </c>
      <c r="B62" t="s">
        <v>726</v>
      </c>
      <c r="C62" t="s">
        <v>22</v>
      </c>
      <c r="D62" t="s">
        <v>339</v>
      </c>
      <c r="E62" s="1">
        <v>2220256000</v>
      </c>
      <c r="F62" s="2">
        <v>1436582000</v>
      </c>
      <c r="G62" s="2">
        <v>488880000</v>
      </c>
      <c r="H62" s="2" t="s">
        <v>24</v>
      </c>
      <c r="I62" s="2" t="s">
        <v>24</v>
      </c>
      <c r="J62" s="2" t="s">
        <v>25</v>
      </c>
      <c r="K62" s="2" t="s">
        <v>24</v>
      </c>
      <c r="L62" t="s">
        <v>40</v>
      </c>
      <c r="M62" t="s">
        <v>149</v>
      </c>
      <c r="N62" t="s">
        <v>28</v>
      </c>
      <c r="O62" t="s">
        <v>28</v>
      </c>
      <c r="P62" t="s">
        <v>28</v>
      </c>
      <c r="R62" t="s">
        <v>28</v>
      </c>
      <c r="S62" s="3" t="s">
        <v>25</v>
      </c>
      <c r="T62" t="s">
        <v>28</v>
      </c>
      <c r="U62" s="3" t="s">
        <v>28</v>
      </c>
    </row>
    <row r="63" spans="1:21" hidden="1" x14ac:dyDescent="0.3">
      <c r="A63">
        <v>859</v>
      </c>
      <c r="B63" t="s">
        <v>480</v>
      </c>
      <c r="C63" t="s">
        <v>22</v>
      </c>
      <c r="D63" t="s">
        <v>30</v>
      </c>
      <c r="E63" s="1">
        <v>2265100000</v>
      </c>
      <c r="F63" s="2">
        <v>670900000</v>
      </c>
      <c r="G63" s="2">
        <v>574000000</v>
      </c>
      <c r="H63" s="2">
        <v>167700000</v>
      </c>
      <c r="I63" s="2">
        <v>167700000</v>
      </c>
      <c r="J63" s="2">
        <v>167700000</v>
      </c>
      <c r="K63" s="2" t="s">
        <v>24</v>
      </c>
      <c r="L63" t="s">
        <v>61</v>
      </c>
      <c r="M63" t="s">
        <v>76</v>
      </c>
      <c r="N63" t="s">
        <v>28</v>
      </c>
      <c r="O63" t="s">
        <v>28</v>
      </c>
      <c r="P63" t="s">
        <v>28</v>
      </c>
      <c r="R63" t="s">
        <v>28</v>
      </c>
      <c r="S63" s="3">
        <v>167700000</v>
      </c>
      <c r="T63" t="s">
        <v>28</v>
      </c>
      <c r="U63" s="3" t="s">
        <v>28</v>
      </c>
    </row>
    <row r="64" spans="1:21" hidden="1" x14ac:dyDescent="0.3">
      <c r="A64">
        <v>1646</v>
      </c>
      <c r="B64" t="s">
        <v>740</v>
      </c>
      <c r="C64" t="s">
        <v>22</v>
      </c>
      <c r="D64" t="s">
        <v>30</v>
      </c>
      <c r="E64" s="1">
        <v>2299176000</v>
      </c>
      <c r="F64" s="2">
        <v>928565000</v>
      </c>
      <c r="G64" s="2">
        <v>177366000</v>
      </c>
      <c r="H64" s="2">
        <v>32210000</v>
      </c>
      <c r="I64" s="2">
        <v>32210000</v>
      </c>
      <c r="J64" s="2">
        <v>32210000</v>
      </c>
      <c r="K64" s="2">
        <v>461627000</v>
      </c>
      <c r="L64" t="s">
        <v>117</v>
      </c>
      <c r="M64" t="s">
        <v>118</v>
      </c>
      <c r="N64" t="s">
        <v>28</v>
      </c>
      <c r="O64" t="s">
        <v>28</v>
      </c>
      <c r="P64" t="s">
        <v>28</v>
      </c>
      <c r="R64" t="s">
        <v>28</v>
      </c>
      <c r="S64" s="3">
        <v>32210000</v>
      </c>
      <c r="T64" t="s">
        <v>28</v>
      </c>
      <c r="U64" s="3" t="s">
        <v>28</v>
      </c>
    </row>
    <row r="65" spans="1:21" hidden="1" x14ac:dyDescent="0.3">
      <c r="A65">
        <v>1422</v>
      </c>
      <c r="B65" t="s">
        <v>671</v>
      </c>
      <c r="C65" t="s">
        <v>22</v>
      </c>
      <c r="D65" t="s">
        <v>23</v>
      </c>
      <c r="E65" s="1">
        <v>2307182000</v>
      </c>
      <c r="F65" s="2">
        <v>610836000</v>
      </c>
      <c r="G65" s="2">
        <v>655473000</v>
      </c>
      <c r="H65" s="2" t="s">
        <v>24</v>
      </c>
      <c r="I65" s="2" t="s">
        <v>24</v>
      </c>
      <c r="J65" s="2" t="s">
        <v>25</v>
      </c>
      <c r="K65" s="2">
        <v>107591000</v>
      </c>
      <c r="L65" t="s">
        <v>40</v>
      </c>
      <c r="M65" t="s">
        <v>331</v>
      </c>
      <c r="N65" t="s">
        <v>28</v>
      </c>
      <c r="O65" t="s">
        <v>28</v>
      </c>
      <c r="P65" t="s">
        <v>28</v>
      </c>
      <c r="R65" t="s">
        <v>28</v>
      </c>
      <c r="S65" s="3" t="s">
        <v>25</v>
      </c>
      <c r="T65" t="s">
        <v>28</v>
      </c>
      <c r="U65" s="3" t="s">
        <v>28</v>
      </c>
    </row>
    <row r="66" spans="1:21" hidden="1" x14ac:dyDescent="0.3">
      <c r="A66">
        <v>40</v>
      </c>
      <c r="B66" t="s">
        <v>101</v>
      </c>
      <c r="C66" t="s">
        <v>22</v>
      </c>
      <c r="D66" t="s">
        <v>102</v>
      </c>
      <c r="E66" s="1">
        <v>2312200000</v>
      </c>
      <c r="F66" s="2">
        <v>238500000</v>
      </c>
      <c r="G66" s="2">
        <v>1081800000</v>
      </c>
      <c r="H66" s="2">
        <v>600000000</v>
      </c>
      <c r="I66" s="2">
        <v>600000000</v>
      </c>
      <c r="J66" s="2">
        <v>600000000</v>
      </c>
      <c r="K66" s="2">
        <v>42100000</v>
      </c>
      <c r="L66" t="s">
        <v>51</v>
      </c>
      <c r="M66" t="s">
        <v>82</v>
      </c>
      <c r="N66" t="s">
        <v>28</v>
      </c>
      <c r="O66" t="s">
        <v>28</v>
      </c>
      <c r="P66" t="s">
        <v>28</v>
      </c>
      <c r="R66" t="s">
        <v>28</v>
      </c>
      <c r="S66" s="3">
        <v>600000000</v>
      </c>
      <c r="T66" t="s">
        <v>28</v>
      </c>
      <c r="U66" s="3">
        <v>600000000</v>
      </c>
    </row>
    <row r="67" spans="1:21" x14ac:dyDescent="0.3">
      <c r="A67">
        <v>935</v>
      </c>
      <c r="B67" t="s">
        <v>513</v>
      </c>
      <c r="C67" t="s">
        <v>22</v>
      </c>
      <c r="D67" t="s">
        <v>30</v>
      </c>
      <c r="E67" s="1">
        <v>2369300000</v>
      </c>
      <c r="F67" s="2">
        <v>805300000</v>
      </c>
      <c r="G67" s="2">
        <v>602100000</v>
      </c>
      <c r="H67" s="2" t="s">
        <v>24</v>
      </c>
      <c r="I67" s="2" t="s">
        <v>24</v>
      </c>
      <c r="J67" s="2" t="s">
        <v>25</v>
      </c>
      <c r="K67" s="2">
        <v>223300000</v>
      </c>
      <c r="L67" t="s">
        <v>26</v>
      </c>
      <c r="M67" t="s">
        <v>295</v>
      </c>
      <c r="N67" t="s">
        <v>28</v>
      </c>
      <c r="O67" t="s">
        <v>28</v>
      </c>
      <c r="P67" t="s">
        <v>28</v>
      </c>
      <c r="R67" t="s">
        <v>28</v>
      </c>
      <c r="S67" s="3" t="s">
        <v>25</v>
      </c>
      <c r="T67" t="s">
        <v>28</v>
      </c>
      <c r="U67" s="3" t="s">
        <v>28</v>
      </c>
    </row>
    <row r="68" spans="1:21" hidden="1" x14ac:dyDescent="0.3">
      <c r="A68">
        <v>708</v>
      </c>
      <c r="B68" t="s">
        <v>409</v>
      </c>
      <c r="C68" t="s">
        <v>22</v>
      </c>
      <c r="D68" t="s">
        <v>300</v>
      </c>
      <c r="E68" s="1">
        <v>2375923000</v>
      </c>
      <c r="F68" s="2">
        <v>862075000</v>
      </c>
      <c r="G68" s="2">
        <v>1156635000</v>
      </c>
      <c r="H68" s="2" t="s">
        <v>24</v>
      </c>
      <c r="I68" s="2" t="s">
        <v>24</v>
      </c>
      <c r="J68" s="2" t="s">
        <v>25</v>
      </c>
      <c r="K68" s="2" t="s">
        <v>24</v>
      </c>
      <c r="L68" t="s">
        <v>51</v>
      </c>
      <c r="M68" t="s">
        <v>100</v>
      </c>
      <c r="N68" t="s">
        <v>28</v>
      </c>
      <c r="O68" t="s">
        <v>28</v>
      </c>
      <c r="P68" t="s">
        <v>28</v>
      </c>
      <c r="R68" t="s">
        <v>28</v>
      </c>
      <c r="S68" s="3" t="s">
        <v>25</v>
      </c>
      <c r="T68" t="s">
        <v>28</v>
      </c>
      <c r="U68" s="3" t="s">
        <v>28</v>
      </c>
    </row>
    <row r="69" spans="1:21" hidden="1" x14ac:dyDescent="0.3">
      <c r="A69">
        <v>1115</v>
      </c>
      <c r="B69" t="s">
        <v>571</v>
      </c>
      <c r="C69" t="s">
        <v>22</v>
      </c>
      <c r="D69" t="s">
        <v>30</v>
      </c>
      <c r="E69" s="1">
        <v>2378972000</v>
      </c>
      <c r="F69" s="2">
        <v>1097041000</v>
      </c>
      <c r="G69" s="2">
        <v>692693000</v>
      </c>
      <c r="H69" s="2">
        <v>116346000</v>
      </c>
      <c r="I69" s="2">
        <v>116346000</v>
      </c>
      <c r="J69" s="2">
        <v>116346000</v>
      </c>
      <c r="K69" s="2">
        <v>24539000</v>
      </c>
      <c r="L69" t="s">
        <v>61</v>
      </c>
      <c r="M69" t="s">
        <v>468</v>
      </c>
      <c r="N69" t="s">
        <v>28</v>
      </c>
      <c r="O69" t="s">
        <v>28</v>
      </c>
      <c r="P69" t="s">
        <v>28</v>
      </c>
      <c r="R69" t="s">
        <v>28</v>
      </c>
      <c r="S69" s="3">
        <v>116346000</v>
      </c>
      <c r="T69" t="s">
        <v>28</v>
      </c>
      <c r="U69" s="3" t="s">
        <v>28</v>
      </c>
    </row>
    <row r="70" spans="1:21" hidden="1" x14ac:dyDescent="0.3">
      <c r="A70">
        <v>684</v>
      </c>
      <c r="B70" t="s">
        <v>403</v>
      </c>
      <c r="C70" t="s">
        <v>22</v>
      </c>
      <c r="D70" t="s">
        <v>23</v>
      </c>
      <c r="E70" s="1">
        <v>2426301000</v>
      </c>
      <c r="F70" s="2">
        <v>800336000</v>
      </c>
      <c r="G70" s="2">
        <v>72163000</v>
      </c>
      <c r="H70" s="2" t="s">
        <v>24</v>
      </c>
      <c r="I70" s="2" t="s">
        <v>24</v>
      </c>
      <c r="J70" s="2" t="s">
        <v>25</v>
      </c>
      <c r="K70" s="2">
        <v>768820000</v>
      </c>
      <c r="L70" t="s">
        <v>117</v>
      </c>
      <c r="M70" t="s">
        <v>399</v>
      </c>
      <c r="N70" t="s">
        <v>28</v>
      </c>
      <c r="O70" t="s">
        <v>28</v>
      </c>
      <c r="P70" t="s">
        <v>28</v>
      </c>
      <c r="R70" t="s">
        <v>28</v>
      </c>
      <c r="S70" s="3" t="s">
        <v>25</v>
      </c>
      <c r="T70" t="s">
        <v>28</v>
      </c>
      <c r="U70" s="3" t="s">
        <v>28</v>
      </c>
    </row>
    <row r="71" spans="1:21" hidden="1" x14ac:dyDescent="0.3">
      <c r="A71">
        <v>274</v>
      </c>
      <c r="B71" t="s">
        <v>224</v>
      </c>
      <c r="C71" t="s">
        <v>22</v>
      </c>
      <c r="D71" t="s">
        <v>23</v>
      </c>
      <c r="E71" s="1">
        <v>2432680000</v>
      </c>
      <c r="F71" s="2">
        <v>728989000</v>
      </c>
      <c r="G71" s="2">
        <v>212572000</v>
      </c>
      <c r="H71" s="2" t="s">
        <v>24</v>
      </c>
      <c r="I71" s="2" t="s">
        <v>24</v>
      </c>
      <c r="J71" s="2" t="s">
        <v>25</v>
      </c>
      <c r="K71" s="2">
        <v>622592000</v>
      </c>
      <c r="L71" t="s">
        <v>117</v>
      </c>
      <c r="M71" t="s">
        <v>118</v>
      </c>
      <c r="N71" t="s">
        <v>28</v>
      </c>
      <c r="O71" t="s">
        <v>28</v>
      </c>
      <c r="P71" t="s">
        <v>28</v>
      </c>
      <c r="R71" t="s">
        <v>28</v>
      </c>
      <c r="S71" s="3" t="s">
        <v>25</v>
      </c>
      <c r="T71" t="s">
        <v>28</v>
      </c>
      <c r="U71" s="3" t="s">
        <v>25</v>
      </c>
    </row>
    <row r="72" spans="1:21" hidden="1" x14ac:dyDescent="0.3">
      <c r="A72">
        <v>1614</v>
      </c>
      <c r="B72" t="s">
        <v>732</v>
      </c>
      <c r="C72" t="s">
        <v>22</v>
      </c>
      <c r="D72" t="s">
        <v>473</v>
      </c>
      <c r="E72" s="1">
        <v>2436948000</v>
      </c>
      <c r="F72" s="2">
        <v>1589821000</v>
      </c>
      <c r="G72" s="2">
        <v>441168000</v>
      </c>
      <c r="H72" s="2">
        <v>62630000</v>
      </c>
      <c r="I72" s="2">
        <v>62630000</v>
      </c>
      <c r="J72" s="2">
        <v>62630000</v>
      </c>
      <c r="K72" s="2" t="s">
        <v>24</v>
      </c>
      <c r="L72" t="s">
        <v>112</v>
      </c>
      <c r="M72" t="s">
        <v>183</v>
      </c>
      <c r="N72" t="s">
        <v>28</v>
      </c>
      <c r="O72" t="s">
        <v>28</v>
      </c>
      <c r="P72" t="s">
        <v>28</v>
      </c>
      <c r="R72" t="s">
        <v>28</v>
      </c>
      <c r="S72" s="3">
        <v>62630000</v>
      </c>
      <c r="T72" t="s">
        <v>28</v>
      </c>
      <c r="U72" s="3" t="s">
        <v>28</v>
      </c>
    </row>
    <row r="73" spans="1:21" hidden="1" x14ac:dyDescent="0.3">
      <c r="A73">
        <v>1773</v>
      </c>
      <c r="B73" t="s">
        <v>773</v>
      </c>
      <c r="C73" t="s">
        <v>22</v>
      </c>
      <c r="D73" t="s">
        <v>23</v>
      </c>
      <c r="E73" s="1">
        <v>2458592000</v>
      </c>
      <c r="F73" s="2">
        <v>80146000</v>
      </c>
      <c r="G73" s="2">
        <v>1579007000</v>
      </c>
      <c r="H73" s="2" t="s">
        <v>24</v>
      </c>
      <c r="I73" s="2" t="s">
        <v>24</v>
      </c>
      <c r="J73" s="2" t="s">
        <v>25</v>
      </c>
      <c r="K73" s="2">
        <v>31237000</v>
      </c>
      <c r="L73" t="s">
        <v>112</v>
      </c>
      <c r="M73" t="s">
        <v>237</v>
      </c>
      <c r="N73" t="s">
        <v>28</v>
      </c>
      <c r="O73" t="s">
        <v>28</v>
      </c>
      <c r="P73" t="s">
        <v>28</v>
      </c>
      <c r="R73" t="s">
        <v>28</v>
      </c>
      <c r="S73" s="3" t="s">
        <v>25</v>
      </c>
      <c r="T73" t="s">
        <v>28</v>
      </c>
      <c r="U73" s="3" t="s">
        <v>28</v>
      </c>
    </row>
    <row r="74" spans="1:21" hidden="1" x14ac:dyDescent="0.3">
      <c r="A74">
        <v>776</v>
      </c>
      <c r="B74" t="s">
        <v>441</v>
      </c>
      <c r="C74" t="s">
        <v>22</v>
      </c>
      <c r="D74" t="s">
        <v>50</v>
      </c>
      <c r="E74" s="1">
        <v>2492300000</v>
      </c>
      <c r="F74" s="2">
        <v>1330900000</v>
      </c>
      <c r="G74" s="2">
        <v>661100000</v>
      </c>
      <c r="H74" s="2">
        <v>197600000</v>
      </c>
      <c r="I74" s="2">
        <v>197600000</v>
      </c>
      <c r="J74" s="2">
        <v>197600000</v>
      </c>
      <c r="K74" s="2">
        <v>112600000</v>
      </c>
      <c r="L74" t="s">
        <v>61</v>
      </c>
      <c r="M74" t="s">
        <v>76</v>
      </c>
      <c r="N74" t="s">
        <v>28</v>
      </c>
      <c r="O74" t="s">
        <v>28</v>
      </c>
      <c r="P74" t="s">
        <v>28</v>
      </c>
      <c r="R74" t="s">
        <v>28</v>
      </c>
      <c r="S74" s="3">
        <v>197600000</v>
      </c>
      <c r="T74" t="s">
        <v>28</v>
      </c>
      <c r="U74" s="3" t="s">
        <v>28</v>
      </c>
    </row>
    <row r="75" spans="1:21" hidden="1" x14ac:dyDescent="0.3">
      <c r="A75">
        <v>1662</v>
      </c>
      <c r="B75" t="s">
        <v>744</v>
      </c>
      <c r="C75" t="s">
        <v>22</v>
      </c>
      <c r="D75" t="s">
        <v>30</v>
      </c>
      <c r="E75" s="1">
        <v>2514595000</v>
      </c>
      <c r="F75" s="2">
        <v>1118240000</v>
      </c>
      <c r="G75" s="2">
        <v>132447000</v>
      </c>
      <c r="H75" s="2" t="s">
        <v>24</v>
      </c>
      <c r="I75" s="2" t="s">
        <v>24</v>
      </c>
      <c r="J75" s="2" t="s">
        <v>25</v>
      </c>
      <c r="K75" s="2">
        <v>629908000</v>
      </c>
      <c r="L75" t="s">
        <v>117</v>
      </c>
      <c r="M75" t="s">
        <v>118</v>
      </c>
      <c r="N75" t="s">
        <v>28</v>
      </c>
      <c r="O75" t="s">
        <v>28</v>
      </c>
      <c r="P75" t="s">
        <v>28</v>
      </c>
      <c r="R75" t="s">
        <v>28</v>
      </c>
      <c r="S75" s="3" t="s">
        <v>25</v>
      </c>
      <c r="T75" t="s">
        <v>28</v>
      </c>
      <c r="U75" s="3" t="s">
        <v>28</v>
      </c>
    </row>
    <row r="76" spans="1:21" hidden="1" x14ac:dyDescent="0.3">
      <c r="A76">
        <v>76</v>
      </c>
      <c r="B76" t="s">
        <v>124</v>
      </c>
      <c r="C76" t="s">
        <v>22</v>
      </c>
      <c r="D76" t="s">
        <v>23</v>
      </c>
      <c r="E76" s="1">
        <v>2519154000</v>
      </c>
      <c r="F76" s="2">
        <v>1620311000</v>
      </c>
      <c r="G76" s="2">
        <v>308456000</v>
      </c>
      <c r="H76" s="2">
        <v>78919000</v>
      </c>
      <c r="I76" s="2">
        <v>78919000</v>
      </c>
      <c r="J76" s="2">
        <v>78919000</v>
      </c>
      <c r="K76" s="2" t="s">
        <v>24</v>
      </c>
      <c r="L76" t="s">
        <v>125</v>
      </c>
      <c r="M76" t="s">
        <v>126</v>
      </c>
      <c r="N76" t="s">
        <v>28</v>
      </c>
      <c r="O76" t="s">
        <v>28</v>
      </c>
      <c r="P76" t="s">
        <v>28</v>
      </c>
      <c r="R76" t="s">
        <v>28</v>
      </c>
      <c r="S76" s="3">
        <v>78919000</v>
      </c>
      <c r="T76" t="s">
        <v>28</v>
      </c>
      <c r="U76" s="3">
        <v>78919000</v>
      </c>
    </row>
    <row r="77" spans="1:21" hidden="1" x14ac:dyDescent="0.3">
      <c r="A77">
        <v>1642</v>
      </c>
      <c r="B77" t="s">
        <v>739</v>
      </c>
      <c r="C77" t="s">
        <v>22</v>
      </c>
      <c r="D77" t="s">
        <v>23</v>
      </c>
      <c r="E77" s="1">
        <v>2567310000</v>
      </c>
      <c r="F77" s="2">
        <v>2233284000</v>
      </c>
      <c r="G77" s="2">
        <v>308143000</v>
      </c>
      <c r="H77" s="2" t="s">
        <v>24</v>
      </c>
      <c r="I77" s="2" t="s">
        <v>24</v>
      </c>
      <c r="J77" s="2" t="s">
        <v>25</v>
      </c>
      <c r="K77" s="2" t="s">
        <v>24</v>
      </c>
      <c r="L77" t="s">
        <v>125</v>
      </c>
      <c r="M77" t="s">
        <v>556</v>
      </c>
      <c r="N77" t="s">
        <v>28</v>
      </c>
      <c r="O77" t="s">
        <v>28</v>
      </c>
      <c r="P77" t="s">
        <v>28</v>
      </c>
      <c r="R77" t="s">
        <v>28</v>
      </c>
      <c r="S77" s="3" t="s">
        <v>25</v>
      </c>
      <c r="T77" t="s">
        <v>28</v>
      </c>
      <c r="U77" s="3" t="s">
        <v>28</v>
      </c>
    </row>
    <row r="78" spans="1:21" hidden="1" x14ac:dyDescent="0.3">
      <c r="A78">
        <v>28</v>
      </c>
      <c r="B78" t="s">
        <v>90</v>
      </c>
      <c r="C78" t="s">
        <v>22</v>
      </c>
      <c r="D78" t="s">
        <v>91</v>
      </c>
      <c r="E78" s="1">
        <v>2633689000</v>
      </c>
      <c r="F78" s="2">
        <v>941278000</v>
      </c>
      <c r="G78" s="2">
        <v>396233000</v>
      </c>
      <c r="H78" s="2">
        <v>513035000</v>
      </c>
      <c r="I78" s="2">
        <v>513035000</v>
      </c>
      <c r="J78" s="2">
        <v>513035000</v>
      </c>
      <c r="K78" s="2">
        <v>220000</v>
      </c>
      <c r="L78" t="s">
        <v>51</v>
      </c>
      <c r="M78" t="s">
        <v>92</v>
      </c>
      <c r="N78" t="s">
        <v>28</v>
      </c>
      <c r="O78" t="s">
        <v>28</v>
      </c>
      <c r="P78" t="s">
        <v>28</v>
      </c>
      <c r="R78" t="s">
        <v>28</v>
      </c>
      <c r="S78" s="3">
        <v>513035000</v>
      </c>
      <c r="T78" t="s">
        <v>28</v>
      </c>
      <c r="U78" s="3">
        <v>513035000</v>
      </c>
    </row>
    <row r="79" spans="1:21" hidden="1" x14ac:dyDescent="0.3">
      <c r="A79">
        <v>1502</v>
      </c>
      <c r="B79" t="s">
        <v>700</v>
      </c>
      <c r="C79" t="s">
        <v>22</v>
      </c>
      <c r="D79" t="s">
        <v>23</v>
      </c>
      <c r="E79" s="1">
        <v>2665000000</v>
      </c>
      <c r="F79" s="2">
        <v>1174000000</v>
      </c>
      <c r="G79" s="2">
        <v>728000000</v>
      </c>
      <c r="H79" s="2">
        <v>183000000</v>
      </c>
      <c r="I79" s="2">
        <v>183000000</v>
      </c>
      <c r="J79" s="2">
        <v>183000000</v>
      </c>
      <c r="K79" s="2" t="s">
        <v>24</v>
      </c>
      <c r="L79" t="s">
        <v>51</v>
      </c>
      <c r="M79" t="s">
        <v>82</v>
      </c>
      <c r="N79" t="s">
        <v>28</v>
      </c>
      <c r="O79" t="s">
        <v>28</v>
      </c>
      <c r="P79" t="s">
        <v>28</v>
      </c>
      <c r="R79" t="s">
        <v>28</v>
      </c>
      <c r="S79" s="3">
        <v>183000000</v>
      </c>
      <c r="T79" t="s">
        <v>28</v>
      </c>
      <c r="U79" s="3" t="s">
        <v>28</v>
      </c>
    </row>
    <row r="80" spans="1:21" hidden="1" x14ac:dyDescent="0.3">
      <c r="A80">
        <v>330</v>
      </c>
      <c r="B80" t="s">
        <v>250</v>
      </c>
      <c r="C80" t="s">
        <v>22</v>
      </c>
      <c r="D80" t="s">
        <v>30</v>
      </c>
      <c r="E80" s="1">
        <v>2666000000</v>
      </c>
      <c r="F80" s="2">
        <v>55000000</v>
      </c>
      <c r="G80" s="2">
        <v>1670000000</v>
      </c>
      <c r="H80" s="2" t="s">
        <v>24</v>
      </c>
      <c r="I80" s="2" t="s">
        <v>24</v>
      </c>
      <c r="J80" s="2" t="s">
        <v>25</v>
      </c>
      <c r="K80" s="2">
        <v>46000000</v>
      </c>
      <c r="L80" t="s">
        <v>112</v>
      </c>
      <c r="M80" t="s">
        <v>237</v>
      </c>
      <c r="N80" t="s">
        <v>28</v>
      </c>
      <c r="O80" t="s">
        <v>28</v>
      </c>
      <c r="P80" t="s">
        <v>28</v>
      </c>
      <c r="R80" t="s">
        <v>28</v>
      </c>
      <c r="S80" s="3" t="s">
        <v>25</v>
      </c>
      <c r="T80" t="s">
        <v>28</v>
      </c>
      <c r="U80" s="3" t="s">
        <v>25</v>
      </c>
    </row>
    <row r="81" spans="1:21" hidden="1" x14ac:dyDescent="0.3">
      <c r="A81">
        <v>716</v>
      </c>
      <c r="B81" t="s">
        <v>411</v>
      </c>
      <c r="C81" t="s">
        <v>22</v>
      </c>
      <c r="D81" t="s">
        <v>39</v>
      </c>
      <c r="E81" s="1">
        <v>2715675000</v>
      </c>
      <c r="F81" s="2">
        <v>1277195000</v>
      </c>
      <c r="G81" s="2">
        <v>508547000</v>
      </c>
      <c r="H81" s="2">
        <v>325773000</v>
      </c>
      <c r="I81" s="2">
        <v>325773000</v>
      </c>
      <c r="J81" s="2">
        <v>325773000</v>
      </c>
      <c r="K81" s="2" t="s">
        <v>24</v>
      </c>
      <c r="L81" t="s">
        <v>40</v>
      </c>
      <c r="M81" t="s">
        <v>412</v>
      </c>
      <c r="N81" t="s">
        <v>28</v>
      </c>
      <c r="O81" t="s">
        <v>28</v>
      </c>
      <c r="P81" t="s">
        <v>28</v>
      </c>
      <c r="R81" t="s">
        <v>28</v>
      </c>
      <c r="S81" s="3">
        <v>325773000</v>
      </c>
      <c r="T81" t="s">
        <v>28</v>
      </c>
      <c r="U81" s="3" t="s">
        <v>28</v>
      </c>
    </row>
    <row r="82" spans="1:21" hidden="1" x14ac:dyDescent="0.3">
      <c r="A82">
        <v>1474</v>
      </c>
      <c r="B82" t="s">
        <v>685</v>
      </c>
      <c r="C82" t="s">
        <v>22</v>
      </c>
      <c r="D82" t="s">
        <v>23</v>
      </c>
      <c r="E82" s="1">
        <v>2730000000</v>
      </c>
      <c r="F82" s="2">
        <v>245000000</v>
      </c>
      <c r="G82" s="2">
        <v>835000000</v>
      </c>
      <c r="H82" s="2" t="s">
        <v>24</v>
      </c>
      <c r="I82" s="2" t="s">
        <v>24</v>
      </c>
      <c r="J82" s="2" t="s">
        <v>25</v>
      </c>
      <c r="K82" s="2">
        <v>811000000</v>
      </c>
      <c r="L82" t="s">
        <v>153</v>
      </c>
      <c r="M82" t="s">
        <v>154</v>
      </c>
      <c r="N82" t="s">
        <v>28</v>
      </c>
      <c r="O82" t="s">
        <v>28</v>
      </c>
      <c r="P82" t="s">
        <v>28</v>
      </c>
      <c r="R82" t="s">
        <v>28</v>
      </c>
      <c r="S82" s="3" t="s">
        <v>25</v>
      </c>
      <c r="T82" t="s">
        <v>28</v>
      </c>
      <c r="U82" s="3" t="s">
        <v>28</v>
      </c>
    </row>
    <row r="83" spans="1:21" hidden="1" x14ac:dyDescent="0.3">
      <c r="A83">
        <v>1043</v>
      </c>
      <c r="B83" t="s">
        <v>547</v>
      </c>
      <c r="C83" t="s">
        <v>22</v>
      </c>
      <c r="D83" t="s">
        <v>23</v>
      </c>
      <c r="E83" s="1">
        <v>2730300000</v>
      </c>
      <c r="F83" s="2">
        <v>795000000</v>
      </c>
      <c r="G83" s="2">
        <v>752200000</v>
      </c>
      <c r="H83" s="2" t="s">
        <v>24</v>
      </c>
      <c r="I83" s="2" t="s">
        <v>24</v>
      </c>
      <c r="J83" s="2" t="s">
        <v>25</v>
      </c>
      <c r="K83" s="2">
        <v>93500000</v>
      </c>
      <c r="L83" t="s">
        <v>112</v>
      </c>
      <c r="M83" t="s">
        <v>548</v>
      </c>
      <c r="N83" t="s">
        <v>28</v>
      </c>
      <c r="O83" t="s">
        <v>28</v>
      </c>
      <c r="P83" t="s">
        <v>28</v>
      </c>
      <c r="R83" t="s">
        <v>28</v>
      </c>
      <c r="S83" s="3" t="s">
        <v>25</v>
      </c>
      <c r="T83" t="s">
        <v>28</v>
      </c>
      <c r="U83" s="3" t="s">
        <v>28</v>
      </c>
    </row>
    <row r="84" spans="1:21" hidden="1" x14ac:dyDescent="0.3">
      <c r="A84">
        <v>1610</v>
      </c>
      <c r="B84" t="s">
        <v>731</v>
      </c>
      <c r="C84" t="s">
        <v>22</v>
      </c>
      <c r="D84" t="s">
        <v>102</v>
      </c>
      <c r="E84" s="1">
        <v>2794925000</v>
      </c>
      <c r="F84" s="2">
        <v>1763394000</v>
      </c>
      <c r="G84" s="2">
        <v>657246000</v>
      </c>
      <c r="H84" s="2" t="s">
        <v>24</v>
      </c>
      <c r="I84" s="2" t="s">
        <v>24</v>
      </c>
      <c r="J84" s="2" t="s">
        <v>25</v>
      </c>
      <c r="K84" s="2" t="s">
        <v>24</v>
      </c>
      <c r="L84" t="s">
        <v>40</v>
      </c>
      <c r="M84" t="s">
        <v>391</v>
      </c>
      <c r="N84" t="s">
        <v>28</v>
      </c>
      <c r="O84" t="s">
        <v>28</v>
      </c>
      <c r="P84" t="s">
        <v>28</v>
      </c>
      <c r="R84" t="s">
        <v>28</v>
      </c>
      <c r="S84" s="3" t="s">
        <v>25</v>
      </c>
      <c r="T84" t="s">
        <v>28</v>
      </c>
      <c r="U84" s="3" t="s">
        <v>28</v>
      </c>
    </row>
    <row r="85" spans="1:21" hidden="1" x14ac:dyDescent="0.3">
      <c r="A85">
        <v>1462</v>
      </c>
      <c r="B85" t="s">
        <v>680</v>
      </c>
      <c r="C85" t="s">
        <v>22</v>
      </c>
      <c r="D85" t="s">
        <v>501</v>
      </c>
      <c r="E85" s="1">
        <v>2796100000</v>
      </c>
      <c r="F85" s="2">
        <v>1687800000</v>
      </c>
      <c r="G85" s="2">
        <v>585400000</v>
      </c>
      <c r="H85" s="2" t="s">
        <v>24</v>
      </c>
      <c r="I85" s="2" t="s">
        <v>24</v>
      </c>
      <c r="J85" s="2" t="s">
        <v>25</v>
      </c>
      <c r="K85" s="2" t="s">
        <v>24</v>
      </c>
      <c r="L85" t="s">
        <v>97</v>
      </c>
      <c r="M85" t="s">
        <v>681</v>
      </c>
      <c r="N85" t="s">
        <v>28</v>
      </c>
      <c r="O85" t="s">
        <v>28</v>
      </c>
      <c r="P85" t="s">
        <v>28</v>
      </c>
      <c r="R85" t="s">
        <v>28</v>
      </c>
      <c r="S85" s="3" t="s">
        <v>25</v>
      </c>
      <c r="T85" t="s">
        <v>28</v>
      </c>
      <c r="U85" s="3" t="s">
        <v>28</v>
      </c>
    </row>
    <row r="86" spans="1:21" hidden="1" x14ac:dyDescent="0.3">
      <c r="A86">
        <v>795</v>
      </c>
      <c r="B86" t="s">
        <v>448</v>
      </c>
      <c r="C86" t="s">
        <v>22</v>
      </c>
      <c r="D86" t="s">
        <v>449</v>
      </c>
      <c r="E86" s="1">
        <v>2807114000</v>
      </c>
      <c r="F86" s="2">
        <v>1123773000</v>
      </c>
      <c r="G86" s="2">
        <v>828095000</v>
      </c>
      <c r="H86" s="2" t="s">
        <v>24</v>
      </c>
      <c r="I86" s="2" t="s">
        <v>24</v>
      </c>
      <c r="J86" s="2" t="s">
        <v>25</v>
      </c>
      <c r="K86" s="2">
        <v>92407000</v>
      </c>
      <c r="L86" t="s">
        <v>112</v>
      </c>
      <c r="M86" t="s">
        <v>171</v>
      </c>
      <c r="N86" t="s">
        <v>28</v>
      </c>
      <c r="O86" t="s">
        <v>28</v>
      </c>
      <c r="P86" t="s">
        <v>28</v>
      </c>
      <c r="R86" t="s">
        <v>28</v>
      </c>
      <c r="S86" s="3" t="s">
        <v>25</v>
      </c>
      <c r="T86" t="s">
        <v>28</v>
      </c>
      <c r="U86" s="3" t="s">
        <v>28</v>
      </c>
    </row>
    <row r="87" spans="1:21" hidden="1" x14ac:dyDescent="0.3">
      <c r="A87">
        <v>831</v>
      </c>
      <c r="B87" t="s">
        <v>466</v>
      </c>
      <c r="C87" t="s">
        <v>22</v>
      </c>
      <c r="D87" t="s">
        <v>23</v>
      </c>
      <c r="E87" s="1">
        <v>2821446000</v>
      </c>
      <c r="F87" s="2">
        <v>1645912000</v>
      </c>
      <c r="G87" s="2">
        <v>453535000</v>
      </c>
      <c r="H87" s="2">
        <v>233713000</v>
      </c>
      <c r="I87" s="2">
        <v>233713000</v>
      </c>
      <c r="J87" s="2">
        <v>233713000</v>
      </c>
      <c r="K87" s="2" t="s">
        <v>24</v>
      </c>
      <c r="L87" t="s">
        <v>125</v>
      </c>
      <c r="M87" t="s">
        <v>126</v>
      </c>
      <c r="N87" t="s">
        <v>28</v>
      </c>
      <c r="O87" t="s">
        <v>28</v>
      </c>
      <c r="P87" t="s">
        <v>28</v>
      </c>
      <c r="R87" t="s">
        <v>28</v>
      </c>
      <c r="S87" s="3">
        <v>233713000</v>
      </c>
      <c r="T87" t="s">
        <v>28</v>
      </c>
      <c r="U87" s="3" t="s">
        <v>28</v>
      </c>
    </row>
    <row r="88" spans="1:21" hidden="1" x14ac:dyDescent="0.3">
      <c r="A88">
        <v>903</v>
      </c>
      <c r="B88" t="s">
        <v>496</v>
      </c>
      <c r="C88" t="s">
        <v>22</v>
      </c>
      <c r="D88" t="s">
        <v>215</v>
      </c>
      <c r="E88" s="1">
        <v>2842781000</v>
      </c>
      <c r="F88" s="2">
        <v>1237452000</v>
      </c>
      <c r="G88" s="2">
        <v>387812000</v>
      </c>
      <c r="H88" s="2">
        <v>487832000</v>
      </c>
      <c r="I88" s="2">
        <v>487832000</v>
      </c>
      <c r="J88" s="2">
        <v>487832000</v>
      </c>
      <c r="K88" s="2" t="s">
        <v>24</v>
      </c>
      <c r="L88" t="s">
        <v>51</v>
      </c>
      <c r="M88" t="s">
        <v>135</v>
      </c>
      <c r="N88" t="s">
        <v>28</v>
      </c>
      <c r="O88" t="s">
        <v>28</v>
      </c>
      <c r="P88" t="s">
        <v>28</v>
      </c>
      <c r="R88" t="s">
        <v>28</v>
      </c>
      <c r="S88" s="3">
        <v>487832000</v>
      </c>
      <c r="T88" t="s">
        <v>28</v>
      </c>
      <c r="U88" s="3" t="s">
        <v>28</v>
      </c>
    </row>
    <row r="89" spans="1:21" hidden="1" x14ac:dyDescent="0.3">
      <c r="A89">
        <v>170</v>
      </c>
      <c r="B89" t="s">
        <v>168</v>
      </c>
      <c r="C89" t="s">
        <v>22</v>
      </c>
      <c r="D89" t="s">
        <v>23</v>
      </c>
      <c r="E89" s="1">
        <v>2853926000</v>
      </c>
      <c r="F89" s="2">
        <v>1329500000</v>
      </c>
      <c r="G89" s="2">
        <v>220758000</v>
      </c>
      <c r="H89" s="2" t="s">
        <v>24</v>
      </c>
      <c r="I89" s="2" t="s">
        <v>24</v>
      </c>
      <c r="J89" s="2" t="s">
        <v>25</v>
      </c>
      <c r="K89" s="2">
        <v>380402000</v>
      </c>
      <c r="L89" t="s">
        <v>107</v>
      </c>
      <c r="M89" t="s">
        <v>169</v>
      </c>
      <c r="N89" t="s">
        <v>28</v>
      </c>
      <c r="O89" t="s">
        <v>28</v>
      </c>
      <c r="P89" t="s">
        <v>28</v>
      </c>
      <c r="R89" t="s">
        <v>28</v>
      </c>
      <c r="S89" s="3" t="s">
        <v>25</v>
      </c>
      <c r="T89" t="s">
        <v>28</v>
      </c>
      <c r="U89" s="3" t="s">
        <v>25</v>
      </c>
    </row>
    <row r="90" spans="1:21" hidden="1" x14ac:dyDescent="0.3">
      <c r="A90">
        <v>116</v>
      </c>
      <c r="B90" t="s">
        <v>144</v>
      </c>
      <c r="C90" t="s">
        <v>22</v>
      </c>
      <c r="D90" t="s">
        <v>23</v>
      </c>
      <c r="E90" s="1">
        <v>2875960000</v>
      </c>
      <c r="F90" s="2">
        <v>722479000</v>
      </c>
      <c r="G90" s="2">
        <v>389486000</v>
      </c>
      <c r="H90" s="2" t="s">
        <v>24</v>
      </c>
      <c r="I90" s="2" t="s">
        <v>24</v>
      </c>
      <c r="J90" s="2" t="s">
        <v>25</v>
      </c>
      <c r="K90" s="2">
        <v>644276000</v>
      </c>
      <c r="L90" t="s">
        <v>117</v>
      </c>
      <c r="M90" t="s">
        <v>145</v>
      </c>
      <c r="N90" t="s">
        <v>28</v>
      </c>
      <c r="O90" t="s">
        <v>28</v>
      </c>
      <c r="P90" t="s">
        <v>28</v>
      </c>
      <c r="R90" t="s">
        <v>28</v>
      </c>
      <c r="S90" s="3" t="s">
        <v>25</v>
      </c>
      <c r="T90" t="s">
        <v>28</v>
      </c>
      <c r="U90" s="3" t="s">
        <v>25</v>
      </c>
    </row>
    <row r="91" spans="1:21" hidden="1" x14ac:dyDescent="0.3">
      <c r="A91">
        <v>286</v>
      </c>
      <c r="B91" t="s">
        <v>232</v>
      </c>
      <c r="C91" t="s">
        <v>22</v>
      </c>
      <c r="D91" t="s">
        <v>43</v>
      </c>
      <c r="E91" s="1">
        <v>2910748000</v>
      </c>
      <c r="F91" s="2">
        <v>514722000</v>
      </c>
      <c r="G91" s="2">
        <v>1468434000</v>
      </c>
      <c r="H91" s="2">
        <v>338786000</v>
      </c>
      <c r="I91" s="2">
        <v>338786000</v>
      </c>
      <c r="J91" s="2">
        <v>338786000</v>
      </c>
      <c r="K91" s="2">
        <v>12794000</v>
      </c>
      <c r="L91" t="s">
        <v>61</v>
      </c>
      <c r="M91" t="s">
        <v>233</v>
      </c>
      <c r="N91" t="s">
        <v>28</v>
      </c>
      <c r="O91" t="s">
        <v>28</v>
      </c>
      <c r="P91" t="s">
        <v>28</v>
      </c>
      <c r="R91" t="s">
        <v>28</v>
      </c>
      <c r="S91" s="3">
        <v>338786000</v>
      </c>
      <c r="T91" t="s">
        <v>28</v>
      </c>
      <c r="U91" s="3">
        <v>338786000</v>
      </c>
    </row>
    <row r="92" spans="1:21" hidden="1" x14ac:dyDescent="0.3">
      <c r="A92">
        <v>412</v>
      </c>
      <c r="B92" t="s">
        <v>308</v>
      </c>
      <c r="C92" t="s">
        <v>22</v>
      </c>
      <c r="D92" t="s">
        <v>30</v>
      </c>
      <c r="E92" s="1">
        <v>2918434000</v>
      </c>
      <c r="F92" s="2">
        <v>502795000</v>
      </c>
      <c r="G92" s="2">
        <v>1476916000</v>
      </c>
      <c r="H92" s="2">
        <v>516338000</v>
      </c>
      <c r="I92" s="2">
        <v>516338000</v>
      </c>
      <c r="J92" s="2">
        <v>516338000</v>
      </c>
      <c r="K92" s="2">
        <v>41668000</v>
      </c>
      <c r="L92" t="s">
        <v>51</v>
      </c>
      <c r="M92" t="s">
        <v>123</v>
      </c>
      <c r="N92" t="s">
        <v>28</v>
      </c>
      <c r="O92" t="s">
        <v>28</v>
      </c>
      <c r="P92" t="s">
        <v>28</v>
      </c>
      <c r="R92" t="s">
        <v>28</v>
      </c>
      <c r="S92" s="3">
        <v>516338000</v>
      </c>
      <c r="T92" t="s">
        <v>28</v>
      </c>
      <c r="U92" s="3">
        <v>516338000</v>
      </c>
    </row>
    <row r="93" spans="1:21" hidden="1" x14ac:dyDescent="0.3">
      <c r="A93">
        <v>298</v>
      </c>
      <c r="B93" t="s">
        <v>238</v>
      </c>
      <c r="C93" t="s">
        <v>22</v>
      </c>
      <c r="D93" t="s">
        <v>23</v>
      </c>
      <c r="E93" s="1">
        <v>2921900000</v>
      </c>
      <c r="F93" s="2">
        <v>1630500000</v>
      </c>
      <c r="G93" s="2">
        <v>746300000</v>
      </c>
      <c r="H93" s="2" t="s">
        <v>24</v>
      </c>
      <c r="I93" s="2" t="s">
        <v>24</v>
      </c>
      <c r="J93" s="2" t="s">
        <v>25</v>
      </c>
      <c r="K93" s="2" t="s">
        <v>24</v>
      </c>
      <c r="L93" t="s">
        <v>97</v>
      </c>
      <c r="M93" t="s">
        <v>239</v>
      </c>
      <c r="N93" t="s">
        <v>28</v>
      </c>
      <c r="O93" t="s">
        <v>28</v>
      </c>
      <c r="P93" t="s">
        <v>28</v>
      </c>
      <c r="R93" t="s">
        <v>28</v>
      </c>
      <c r="S93" s="3" t="s">
        <v>25</v>
      </c>
      <c r="T93" t="s">
        <v>28</v>
      </c>
      <c r="U93" s="3" t="s">
        <v>25</v>
      </c>
    </row>
    <row r="94" spans="1:21" hidden="1" x14ac:dyDescent="0.3">
      <c r="A94">
        <v>1749</v>
      </c>
      <c r="B94" t="s">
        <v>767</v>
      </c>
      <c r="C94" t="s">
        <v>22</v>
      </c>
      <c r="D94" t="s">
        <v>23</v>
      </c>
      <c r="E94" s="1">
        <v>2928429000</v>
      </c>
      <c r="F94" s="2">
        <v>1372042000</v>
      </c>
      <c r="G94" s="2">
        <v>1148731000</v>
      </c>
      <c r="H94" s="2" t="s">
        <v>24</v>
      </c>
      <c r="I94" s="2" t="s">
        <v>24</v>
      </c>
      <c r="J94" s="2" t="s">
        <v>25</v>
      </c>
      <c r="K94" s="2" t="s">
        <v>24</v>
      </c>
      <c r="L94" t="s">
        <v>61</v>
      </c>
      <c r="M94" t="s">
        <v>264</v>
      </c>
      <c r="N94" t="s">
        <v>28</v>
      </c>
      <c r="O94" t="s">
        <v>28</v>
      </c>
      <c r="P94" t="s">
        <v>28</v>
      </c>
      <c r="R94" t="s">
        <v>28</v>
      </c>
      <c r="S94" s="3" t="s">
        <v>25</v>
      </c>
      <c r="T94" t="s">
        <v>28</v>
      </c>
      <c r="U94" s="3" t="s">
        <v>28</v>
      </c>
    </row>
    <row r="95" spans="1:21" hidden="1" x14ac:dyDescent="0.3">
      <c r="A95">
        <v>1626</v>
      </c>
      <c r="B95" t="s">
        <v>735</v>
      </c>
      <c r="C95" t="s">
        <v>22</v>
      </c>
      <c r="D95" t="s">
        <v>486</v>
      </c>
      <c r="E95" s="1">
        <v>2942897000</v>
      </c>
      <c r="F95" s="2">
        <v>1693210000</v>
      </c>
      <c r="G95" s="2">
        <v>432589000</v>
      </c>
      <c r="H95" s="2">
        <v>208208000</v>
      </c>
      <c r="I95" s="2">
        <v>208208000</v>
      </c>
      <c r="J95" s="2">
        <v>208208000</v>
      </c>
      <c r="K95" s="2" t="s">
        <v>24</v>
      </c>
      <c r="L95" t="s">
        <v>61</v>
      </c>
      <c r="M95" t="s">
        <v>76</v>
      </c>
      <c r="N95" t="s">
        <v>28</v>
      </c>
      <c r="O95" t="s">
        <v>28</v>
      </c>
      <c r="P95" t="s">
        <v>28</v>
      </c>
      <c r="R95" t="s">
        <v>28</v>
      </c>
      <c r="S95" s="3">
        <v>208208000</v>
      </c>
      <c r="T95" t="s">
        <v>28</v>
      </c>
      <c r="U95" s="3" t="s">
        <v>28</v>
      </c>
    </row>
    <row r="96" spans="1:21" x14ac:dyDescent="0.3">
      <c r="A96">
        <v>1366</v>
      </c>
      <c r="B96" t="s">
        <v>654</v>
      </c>
      <c r="C96" t="s">
        <v>22</v>
      </c>
      <c r="D96" t="s">
        <v>23</v>
      </c>
      <c r="E96" s="1">
        <v>2993489000</v>
      </c>
      <c r="F96" s="2">
        <v>1321772000</v>
      </c>
      <c r="G96" s="2">
        <v>914130000</v>
      </c>
      <c r="H96" s="2" t="s">
        <v>24</v>
      </c>
      <c r="I96" s="2" t="s">
        <v>24</v>
      </c>
      <c r="J96" s="2" t="s">
        <v>25</v>
      </c>
      <c r="K96" s="2" t="s">
        <v>24</v>
      </c>
      <c r="L96" t="s">
        <v>26</v>
      </c>
      <c r="M96" t="s">
        <v>261</v>
      </c>
      <c r="N96" t="s">
        <v>28</v>
      </c>
      <c r="O96" t="s">
        <v>28</v>
      </c>
      <c r="P96" t="s">
        <v>28</v>
      </c>
      <c r="R96" t="s">
        <v>28</v>
      </c>
      <c r="S96" s="3" t="s">
        <v>25</v>
      </c>
      <c r="T96" t="s">
        <v>28</v>
      </c>
      <c r="U96" s="3" t="s">
        <v>28</v>
      </c>
    </row>
    <row r="97" spans="1:21" hidden="1" x14ac:dyDescent="0.3">
      <c r="A97">
        <v>855</v>
      </c>
      <c r="B97" t="s">
        <v>479</v>
      </c>
      <c r="C97" t="s">
        <v>22</v>
      </c>
      <c r="D97" t="s">
        <v>23</v>
      </c>
      <c r="E97" s="1">
        <v>3003955000</v>
      </c>
      <c r="F97" s="2">
        <v>1277113000</v>
      </c>
      <c r="G97" s="2">
        <v>850371000</v>
      </c>
      <c r="H97" s="2" t="s">
        <v>24</v>
      </c>
      <c r="I97" s="2" t="s">
        <v>24</v>
      </c>
      <c r="J97" s="2" t="s">
        <v>25</v>
      </c>
      <c r="K97" s="2">
        <v>316344000</v>
      </c>
      <c r="L97" t="s">
        <v>117</v>
      </c>
      <c r="M97" t="s">
        <v>118</v>
      </c>
      <c r="N97" t="s">
        <v>28</v>
      </c>
      <c r="O97" t="s">
        <v>28</v>
      </c>
      <c r="P97" t="s">
        <v>28</v>
      </c>
      <c r="R97" t="s">
        <v>28</v>
      </c>
      <c r="S97" s="3" t="s">
        <v>25</v>
      </c>
      <c r="T97" t="s">
        <v>28</v>
      </c>
      <c r="U97" s="3" t="s">
        <v>28</v>
      </c>
    </row>
    <row r="98" spans="1:21" hidden="1" x14ac:dyDescent="0.3">
      <c r="A98">
        <v>1136</v>
      </c>
      <c r="B98" t="s">
        <v>580</v>
      </c>
      <c r="C98" t="s">
        <v>22</v>
      </c>
      <c r="D98" t="s">
        <v>23</v>
      </c>
      <c r="E98" s="1">
        <v>3023000000</v>
      </c>
      <c r="F98" s="2">
        <v>1446000000</v>
      </c>
      <c r="G98" s="2">
        <v>832000000</v>
      </c>
      <c r="H98" s="2" t="s">
        <v>24</v>
      </c>
      <c r="I98" s="2" t="s">
        <v>24</v>
      </c>
      <c r="J98" s="2" t="s">
        <v>25</v>
      </c>
      <c r="K98" s="2">
        <v>104000000</v>
      </c>
      <c r="L98" t="s">
        <v>112</v>
      </c>
      <c r="M98" t="s">
        <v>548</v>
      </c>
      <c r="N98" t="s">
        <v>28</v>
      </c>
      <c r="O98" t="s">
        <v>28</v>
      </c>
      <c r="P98" t="s">
        <v>28</v>
      </c>
      <c r="R98" t="s">
        <v>28</v>
      </c>
      <c r="S98" s="3" t="s">
        <v>25</v>
      </c>
      <c r="T98" t="s">
        <v>28</v>
      </c>
      <c r="U98" s="3" t="s">
        <v>28</v>
      </c>
    </row>
    <row r="99" spans="1:21" hidden="1" x14ac:dyDescent="0.3">
      <c r="A99">
        <v>740</v>
      </c>
      <c r="B99" t="s">
        <v>426</v>
      </c>
      <c r="C99" t="s">
        <v>22</v>
      </c>
      <c r="D99" t="s">
        <v>23</v>
      </c>
      <c r="E99" s="1">
        <v>3036584000</v>
      </c>
      <c r="F99" s="2">
        <v>162167000</v>
      </c>
      <c r="G99" s="2">
        <v>1789327000</v>
      </c>
      <c r="H99" s="2" t="s">
        <v>24</v>
      </c>
      <c r="I99" s="2" t="s">
        <v>24</v>
      </c>
      <c r="J99" s="2" t="s">
        <v>25</v>
      </c>
      <c r="K99" s="2">
        <v>193937000</v>
      </c>
      <c r="L99" t="s">
        <v>112</v>
      </c>
      <c r="M99" t="s">
        <v>183</v>
      </c>
      <c r="N99" t="s">
        <v>28</v>
      </c>
      <c r="O99" t="s">
        <v>28</v>
      </c>
      <c r="P99" t="s">
        <v>28</v>
      </c>
      <c r="R99" t="s">
        <v>28</v>
      </c>
      <c r="S99" s="3" t="s">
        <v>25</v>
      </c>
      <c r="T99" t="s">
        <v>28</v>
      </c>
      <c r="U99" s="3" t="s">
        <v>28</v>
      </c>
    </row>
    <row r="100" spans="1:21" hidden="1" x14ac:dyDescent="0.3">
      <c r="A100">
        <v>210</v>
      </c>
      <c r="B100" t="s">
        <v>196</v>
      </c>
      <c r="C100" t="s">
        <v>22</v>
      </c>
      <c r="D100" t="s">
        <v>30</v>
      </c>
      <c r="E100" s="1">
        <v>3049500000</v>
      </c>
      <c r="F100" s="2">
        <v>1194400000</v>
      </c>
      <c r="G100" s="2">
        <v>920300000</v>
      </c>
      <c r="H100" s="2">
        <v>295700000</v>
      </c>
      <c r="I100" s="2">
        <v>295700000</v>
      </c>
      <c r="J100" s="2">
        <v>295700000</v>
      </c>
      <c r="K100" s="2" t="s">
        <v>24</v>
      </c>
      <c r="L100" t="s">
        <v>61</v>
      </c>
      <c r="M100" t="s">
        <v>76</v>
      </c>
      <c r="N100" t="s">
        <v>28</v>
      </c>
      <c r="O100" t="s">
        <v>28</v>
      </c>
      <c r="P100" t="s">
        <v>28</v>
      </c>
      <c r="R100" t="s">
        <v>28</v>
      </c>
      <c r="S100" s="3">
        <v>295700000</v>
      </c>
      <c r="T100" t="s">
        <v>28</v>
      </c>
      <c r="U100" s="3">
        <v>295700000</v>
      </c>
    </row>
    <row r="101" spans="1:21" hidden="1" x14ac:dyDescent="0.3">
      <c r="A101">
        <v>386</v>
      </c>
      <c r="B101" t="s">
        <v>283</v>
      </c>
      <c r="C101" t="s">
        <v>22</v>
      </c>
      <c r="D101" t="s">
        <v>102</v>
      </c>
      <c r="E101" s="1">
        <v>3050195000</v>
      </c>
      <c r="F101" s="2">
        <v>683579000</v>
      </c>
      <c r="G101" s="2">
        <v>2047847000</v>
      </c>
      <c r="H101" s="2">
        <v>429479000</v>
      </c>
      <c r="I101" s="2">
        <v>429479000</v>
      </c>
      <c r="J101" s="2">
        <v>429479000</v>
      </c>
      <c r="K101" s="2" t="s">
        <v>24</v>
      </c>
      <c r="L101" t="s">
        <v>51</v>
      </c>
      <c r="M101" t="s">
        <v>123</v>
      </c>
      <c r="N101" t="s">
        <v>28</v>
      </c>
      <c r="O101" t="s">
        <v>28</v>
      </c>
      <c r="P101" t="s">
        <v>28</v>
      </c>
      <c r="R101" t="s">
        <v>28</v>
      </c>
      <c r="S101" s="3">
        <v>429479000</v>
      </c>
      <c r="T101" t="s">
        <v>28</v>
      </c>
      <c r="U101" s="3">
        <v>429479000</v>
      </c>
    </row>
    <row r="102" spans="1:21" hidden="1" x14ac:dyDescent="0.3">
      <c r="A102">
        <v>975</v>
      </c>
      <c r="B102" t="s">
        <v>527</v>
      </c>
      <c r="C102" t="s">
        <v>22</v>
      </c>
      <c r="D102" t="s">
        <v>23</v>
      </c>
      <c r="E102" s="1">
        <v>3094500000</v>
      </c>
      <c r="F102" s="2">
        <v>2144200000</v>
      </c>
      <c r="G102" s="2">
        <v>98200000</v>
      </c>
      <c r="H102" s="2" t="s">
        <v>24</v>
      </c>
      <c r="I102" s="2" t="s">
        <v>24</v>
      </c>
      <c r="J102" s="2" t="s">
        <v>25</v>
      </c>
      <c r="K102" s="2">
        <v>332400000</v>
      </c>
      <c r="L102" t="s">
        <v>107</v>
      </c>
      <c r="M102" t="s">
        <v>110</v>
      </c>
      <c r="N102" t="s">
        <v>28</v>
      </c>
      <c r="O102" t="s">
        <v>28</v>
      </c>
      <c r="P102" t="s">
        <v>28</v>
      </c>
      <c r="R102" t="s">
        <v>28</v>
      </c>
      <c r="S102" s="3" t="s">
        <v>25</v>
      </c>
      <c r="T102" t="s">
        <v>28</v>
      </c>
      <c r="U102" s="3" t="s">
        <v>28</v>
      </c>
    </row>
    <row r="103" spans="1:21" x14ac:dyDescent="0.3">
      <c r="A103">
        <v>620</v>
      </c>
      <c r="B103" t="s">
        <v>382</v>
      </c>
      <c r="C103" t="s">
        <v>22</v>
      </c>
      <c r="D103" t="s">
        <v>23</v>
      </c>
      <c r="E103" s="1">
        <v>3134800000</v>
      </c>
      <c r="F103" s="2">
        <v>2093200000</v>
      </c>
      <c r="G103" s="2">
        <v>873100000</v>
      </c>
      <c r="H103" s="2" t="s">
        <v>24</v>
      </c>
      <c r="I103" s="2" t="s">
        <v>24</v>
      </c>
      <c r="J103" s="2" t="s">
        <v>25</v>
      </c>
      <c r="K103" s="2">
        <v>7400000</v>
      </c>
      <c r="L103" t="s">
        <v>26</v>
      </c>
      <c r="M103" t="s">
        <v>130</v>
      </c>
      <c r="N103" t="s">
        <v>28</v>
      </c>
      <c r="O103" t="s">
        <v>28</v>
      </c>
      <c r="P103" t="s">
        <v>28</v>
      </c>
      <c r="R103" t="s">
        <v>28</v>
      </c>
      <c r="S103" s="3" t="s">
        <v>25</v>
      </c>
      <c r="T103" t="s">
        <v>28</v>
      </c>
      <c r="U103" s="3" t="s">
        <v>28</v>
      </c>
    </row>
    <row r="104" spans="1:21" hidden="1" x14ac:dyDescent="0.3">
      <c r="A104">
        <v>338</v>
      </c>
      <c r="B104" t="s">
        <v>251</v>
      </c>
      <c r="C104" t="s">
        <v>22</v>
      </c>
      <c r="D104" t="s">
        <v>30</v>
      </c>
      <c r="E104" s="1">
        <v>3214591000</v>
      </c>
      <c r="F104" s="2">
        <v>2359822000</v>
      </c>
      <c r="G104" s="2">
        <v>203733000</v>
      </c>
      <c r="H104" s="2" t="s">
        <v>24</v>
      </c>
      <c r="I104" s="2" t="s">
        <v>24</v>
      </c>
      <c r="J104" s="2" t="s">
        <v>25</v>
      </c>
      <c r="K104" s="2">
        <v>96054000</v>
      </c>
      <c r="L104" t="s">
        <v>40</v>
      </c>
      <c r="M104" t="s">
        <v>252</v>
      </c>
      <c r="N104" t="s">
        <v>28</v>
      </c>
      <c r="O104" t="s">
        <v>28</v>
      </c>
      <c r="P104" t="s">
        <v>28</v>
      </c>
      <c r="R104" t="s">
        <v>28</v>
      </c>
      <c r="S104" s="3" t="s">
        <v>25</v>
      </c>
      <c r="T104" t="s">
        <v>28</v>
      </c>
      <c r="U104" s="3" t="s">
        <v>25</v>
      </c>
    </row>
    <row r="105" spans="1:21" hidden="1" x14ac:dyDescent="0.3">
      <c r="A105">
        <v>1418</v>
      </c>
      <c r="B105" t="s">
        <v>669</v>
      </c>
      <c r="C105" t="s">
        <v>22</v>
      </c>
      <c r="D105" t="s">
        <v>30</v>
      </c>
      <c r="E105" s="1">
        <v>3237500000</v>
      </c>
      <c r="F105" s="2">
        <v>1638900000</v>
      </c>
      <c r="G105" s="2">
        <v>1012400000</v>
      </c>
      <c r="H105" s="2" t="s">
        <v>24</v>
      </c>
      <c r="I105" s="2" t="s">
        <v>24</v>
      </c>
      <c r="J105" s="2" t="s">
        <v>25</v>
      </c>
      <c r="K105" s="2" t="s">
        <v>24</v>
      </c>
      <c r="L105" t="s">
        <v>40</v>
      </c>
      <c r="M105" t="s">
        <v>670</v>
      </c>
      <c r="N105" t="s">
        <v>28</v>
      </c>
      <c r="O105" t="s">
        <v>28</v>
      </c>
      <c r="P105" t="s">
        <v>28</v>
      </c>
      <c r="R105" t="s">
        <v>28</v>
      </c>
      <c r="S105" s="3" t="s">
        <v>25</v>
      </c>
      <c r="T105" t="s">
        <v>28</v>
      </c>
      <c r="U105" s="3" t="s">
        <v>28</v>
      </c>
    </row>
    <row r="106" spans="1:21" hidden="1" x14ac:dyDescent="0.3">
      <c r="A106">
        <v>1296</v>
      </c>
      <c r="B106" t="s">
        <v>632</v>
      </c>
      <c r="C106" t="s">
        <v>22</v>
      </c>
      <c r="D106" t="s">
        <v>23</v>
      </c>
      <c r="E106" s="1">
        <v>3301804000</v>
      </c>
      <c r="F106" s="2">
        <v>1879559000</v>
      </c>
      <c r="G106" s="2">
        <v>166154000</v>
      </c>
      <c r="H106" s="2" t="s">
        <v>24</v>
      </c>
      <c r="I106" s="2" t="s">
        <v>24</v>
      </c>
      <c r="J106" s="2" t="s">
        <v>25</v>
      </c>
      <c r="K106" s="2">
        <v>404336000</v>
      </c>
      <c r="L106" t="s">
        <v>107</v>
      </c>
      <c r="M106" t="s">
        <v>108</v>
      </c>
      <c r="N106" t="s">
        <v>28</v>
      </c>
      <c r="O106" t="s">
        <v>28</v>
      </c>
      <c r="P106" t="s">
        <v>28</v>
      </c>
      <c r="R106" t="s">
        <v>28</v>
      </c>
      <c r="S106" s="3" t="s">
        <v>25</v>
      </c>
      <c r="T106" t="s">
        <v>28</v>
      </c>
      <c r="U106" s="3" t="s">
        <v>28</v>
      </c>
    </row>
    <row r="107" spans="1:21" x14ac:dyDescent="0.3">
      <c r="A107">
        <v>612</v>
      </c>
      <c r="B107" t="s">
        <v>380</v>
      </c>
      <c r="C107" t="s">
        <v>22</v>
      </c>
      <c r="D107" t="s">
        <v>30</v>
      </c>
      <c r="E107" s="1">
        <v>3326106000</v>
      </c>
      <c r="F107" s="2">
        <v>1606661000</v>
      </c>
      <c r="G107" s="2">
        <v>1007431000</v>
      </c>
      <c r="H107" s="2" t="s">
        <v>24</v>
      </c>
      <c r="I107" s="2" t="s">
        <v>24</v>
      </c>
      <c r="J107" s="2" t="s">
        <v>25</v>
      </c>
      <c r="K107" s="2" t="s">
        <v>24</v>
      </c>
      <c r="L107" t="s">
        <v>26</v>
      </c>
      <c r="M107" t="s">
        <v>130</v>
      </c>
      <c r="N107" t="s">
        <v>28</v>
      </c>
      <c r="O107" t="s">
        <v>28</v>
      </c>
      <c r="P107" t="s">
        <v>28</v>
      </c>
      <c r="R107" t="s">
        <v>28</v>
      </c>
      <c r="S107" s="3" t="s">
        <v>25</v>
      </c>
      <c r="T107" t="s">
        <v>28</v>
      </c>
      <c r="U107" s="3" t="s">
        <v>28</v>
      </c>
    </row>
    <row r="108" spans="1:21" x14ac:dyDescent="0.3">
      <c r="A108">
        <v>100</v>
      </c>
      <c r="B108" t="s">
        <v>139</v>
      </c>
      <c r="C108" t="s">
        <v>22</v>
      </c>
      <c r="D108" t="s">
        <v>23</v>
      </c>
      <c r="E108" s="1">
        <v>3334213000</v>
      </c>
      <c r="F108" s="2">
        <v>2154132000</v>
      </c>
      <c r="G108" s="2">
        <v>380532000</v>
      </c>
      <c r="H108" s="2" t="s">
        <v>24</v>
      </c>
      <c r="I108" s="2" t="s">
        <v>24</v>
      </c>
      <c r="J108" s="2" t="s">
        <v>25</v>
      </c>
      <c r="K108" s="2">
        <v>53677000</v>
      </c>
      <c r="L108" t="s">
        <v>26</v>
      </c>
      <c r="M108" t="s">
        <v>140</v>
      </c>
      <c r="N108" t="s">
        <v>28</v>
      </c>
      <c r="O108" t="s">
        <v>28</v>
      </c>
      <c r="P108" t="s">
        <v>28</v>
      </c>
      <c r="R108" t="s">
        <v>28</v>
      </c>
      <c r="S108" s="3" t="s">
        <v>25</v>
      </c>
      <c r="T108" t="s">
        <v>28</v>
      </c>
      <c r="U108" s="3" t="s">
        <v>25</v>
      </c>
    </row>
    <row r="109" spans="1:21" hidden="1" x14ac:dyDescent="0.3">
      <c r="A109">
        <v>672</v>
      </c>
      <c r="B109" t="s">
        <v>400</v>
      </c>
      <c r="C109" t="s">
        <v>22</v>
      </c>
      <c r="D109" t="s">
        <v>23</v>
      </c>
      <c r="E109" s="1">
        <v>3368545000</v>
      </c>
      <c r="F109" s="2">
        <v>2515796000</v>
      </c>
      <c r="G109" s="2">
        <v>280928000</v>
      </c>
      <c r="H109" s="2">
        <v>132460000</v>
      </c>
      <c r="I109" s="2">
        <v>132460000</v>
      </c>
      <c r="J109" s="2">
        <v>132460000</v>
      </c>
      <c r="K109" s="2" t="s">
        <v>24</v>
      </c>
      <c r="L109" t="s">
        <v>51</v>
      </c>
      <c r="M109" t="s">
        <v>92</v>
      </c>
      <c r="N109" t="s">
        <v>28</v>
      </c>
      <c r="O109" t="s">
        <v>28</v>
      </c>
      <c r="P109" t="s">
        <v>28</v>
      </c>
      <c r="R109" t="s">
        <v>28</v>
      </c>
      <c r="S109" s="3">
        <v>132460000</v>
      </c>
      <c r="T109" t="s">
        <v>28</v>
      </c>
      <c r="U109" s="3" t="s">
        <v>28</v>
      </c>
    </row>
    <row r="110" spans="1:21" hidden="1" x14ac:dyDescent="0.3">
      <c r="A110">
        <v>784</v>
      </c>
      <c r="B110" t="s">
        <v>443</v>
      </c>
      <c r="C110" t="s">
        <v>22</v>
      </c>
      <c r="D110" t="s">
        <v>66</v>
      </c>
      <c r="E110" s="1">
        <v>3387614000</v>
      </c>
      <c r="F110" s="2">
        <v>1852768000</v>
      </c>
      <c r="G110" s="2">
        <v>126250000</v>
      </c>
      <c r="H110" s="2">
        <v>15235000</v>
      </c>
      <c r="I110" s="2">
        <v>15235000</v>
      </c>
      <c r="J110" s="2">
        <v>15235000</v>
      </c>
      <c r="K110" s="2">
        <v>455623000</v>
      </c>
      <c r="L110" t="s">
        <v>153</v>
      </c>
      <c r="M110" t="s">
        <v>444</v>
      </c>
      <c r="N110" t="s">
        <v>28</v>
      </c>
      <c r="O110" t="s">
        <v>28</v>
      </c>
      <c r="P110" t="s">
        <v>28</v>
      </c>
      <c r="R110" t="s">
        <v>28</v>
      </c>
      <c r="S110" s="3">
        <v>15235000</v>
      </c>
      <c r="T110" t="s">
        <v>28</v>
      </c>
      <c r="U110" s="3" t="s">
        <v>28</v>
      </c>
    </row>
    <row r="111" spans="1:21" hidden="1" x14ac:dyDescent="0.3">
      <c r="A111">
        <v>664</v>
      </c>
      <c r="B111" t="s">
        <v>397</v>
      </c>
      <c r="C111" t="s">
        <v>22</v>
      </c>
      <c r="D111" t="s">
        <v>23</v>
      </c>
      <c r="E111" s="1">
        <v>3409900000</v>
      </c>
      <c r="F111" s="2">
        <v>2141600000</v>
      </c>
      <c r="G111" s="2">
        <v>489700000</v>
      </c>
      <c r="H111" s="2">
        <v>112000000</v>
      </c>
      <c r="I111" s="2">
        <v>112000000</v>
      </c>
      <c r="J111" s="2">
        <v>112000000</v>
      </c>
      <c r="K111" s="2" t="s">
        <v>24</v>
      </c>
      <c r="L111" t="s">
        <v>125</v>
      </c>
      <c r="M111" t="s">
        <v>316</v>
      </c>
      <c r="N111" t="s">
        <v>28</v>
      </c>
      <c r="O111" t="s">
        <v>28</v>
      </c>
      <c r="P111" t="s">
        <v>28</v>
      </c>
      <c r="R111" t="s">
        <v>28</v>
      </c>
      <c r="S111" s="3">
        <v>112000000</v>
      </c>
      <c r="T111" t="s">
        <v>28</v>
      </c>
      <c r="U111" s="3" t="s">
        <v>28</v>
      </c>
    </row>
    <row r="112" spans="1:21" x14ac:dyDescent="0.3">
      <c r="A112">
        <v>943</v>
      </c>
      <c r="B112" t="s">
        <v>515</v>
      </c>
      <c r="C112" t="s">
        <v>22</v>
      </c>
      <c r="D112" t="s">
        <v>23</v>
      </c>
      <c r="E112" s="1">
        <v>3414500000</v>
      </c>
      <c r="F112" s="2">
        <v>2718900000</v>
      </c>
      <c r="G112" s="2">
        <v>346100000</v>
      </c>
      <c r="H112" s="2" t="s">
        <v>24</v>
      </c>
      <c r="I112" s="2" t="s">
        <v>24</v>
      </c>
      <c r="J112" s="2" t="s">
        <v>25</v>
      </c>
      <c r="K112" s="2">
        <v>25100000</v>
      </c>
      <c r="L112" t="s">
        <v>26</v>
      </c>
      <c r="M112" t="s">
        <v>261</v>
      </c>
      <c r="N112" t="s">
        <v>28</v>
      </c>
      <c r="O112" t="s">
        <v>28</v>
      </c>
      <c r="P112" t="s">
        <v>28</v>
      </c>
      <c r="R112" t="s">
        <v>28</v>
      </c>
      <c r="S112" s="3" t="s">
        <v>25</v>
      </c>
      <c r="T112" t="s">
        <v>28</v>
      </c>
      <c r="U112" s="3" t="s">
        <v>28</v>
      </c>
    </row>
    <row r="113" spans="1:21" hidden="1" x14ac:dyDescent="0.3">
      <c r="A113">
        <v>1530</v>
      </c>
      <c r="B113" t="s">
        <v>710</v>
      </c>
      <c r="C113" t="s">
        <v>22</v>
      </c>
      <c r="D113" t="s">
        <v>23</v>
      </c>
      <c r="E113" s="1">
        <v>3589516000</v>
      </c>
      <c r="F113" s="2">
        <v>1955682000</v>
      </c>
      <c r="G113" s="2" t="s">
        <v>24</v>
      </c>
      <c r="H113" s="2" t="s">
        <v>24</v>
      </c>
      <c r="I113" s="2" t="s">
        <v>24</v>
      </c>
      <c r="J113" s="2" t="s">
        <v>25</v>
      </c>
      <c r="K113" s="2">
        <v>787329000</v>
      </c>
      <c r="L113" t="s">
        <v>112</v>
      </c>
      <c r="M113" t="s">
        <v>113</v>
      </c>
      <c r="N113" t="s">
        <v>28</v>
      </c>
      <c r="O113" t="s">
        <v>28</v>
      </c>
      <c r="P113" t="s">
        <v>28</v>
      </c>
      <c r="R113" t="s">
        <v>28</v>
      </c>
      <c r="S113" s="3" t="s">
        <v>25</v>
      </c>
      <c r="T113" t="s">
        <v>28</v>
      </c>
      <c r="U113" s="3" t="s">
        <v>28</v>
      </c>
    </row>
    <row r="114" spans="1:21" hidden="1" x14ac:dyDescent="0.3">
      <c r="A114">
        <v>983</v>
      </c>
      <c r="B114" t="s">
        <v>529</v>
      </c>
      <c r="C114" t="s">
        <v>22</v>
      </c>
      <c r="D114" t="s">
        <v>215</v>
      </c>
      <c r="E114" s="1">
        <v>3598916000</v>
      </c>
      <c r="F114" s="2">
        <v>2195857000</v>
      </c>
      <c r="G114" s="2">
        <v>601300000</v>
      </c>
      <c r="H114" s="2">
        <v>683688000</v>
      </c>
      <c r="I114" s="2">
        <v>683688000</v>
      </c>
      <c r="J114" s="2">
        <v>683688000</v>
      </c>
      <c r="K114" s="2" t="s">
        <v>24</v>
      </c>
      <c r="L114" t="s">
        <v>51</v>
      </c>
      <c r="M114" t="s">
        <v>135</v>
      </c>
      <c r="N114" t="s">
        <v>28</v>
      </c>
      <c r="O114" t="s">
        <v>28</v>
      </c>
      <c r="P114" t="s">
        <v>28</v>
      </c>
      <c r="R114" t="s">
        <v>28</v>
      </c>
      <c r="S114" s="3">
        <v>683688000</v>
      </c>
      <c r="T114" t="s">
        <v>28</v>
      </c>
      <c r="U114" s="3" t="s">
        <v>28</v>
      </c>
    </row>
    <row r="115" spans="1:21" hidden="1" x14ac:dyDescent="0.3">
      <c r="A115">
        <v>1244</v>
      </c>
      <c r="B115" t="s">
        <v>615</v>
      </c>
      <c r="C115" t="s">
        <v>22</v>
      </c>
      <c r="D115" t="s">
        <v>616</v>
      </c>
      <c r="E115" s="1">
        <v>3637212000</v>
      </c>
      <c r="F115" s="2">
        <v>2446443000</v>
      </c>
      <c r="G115" s="2" t="s">
        <v>24</v>
      </c>
      <c r="H115" s="2" t="s">
        <v>24</v>
      </c>
      <c r="I115" s="2" t="s">
        <v>24</v>
      </c>
      <c r="J115" s="2" t="s">
        <v>25</v>
      </c>
      <c r="K115" s="2" t="s">
        <v>24</v>
      </c>
      <c r="L115" t="s">
        <v>61</v>
      </c>
      <c r="M115" t="s">
        <v>264</v>
      </c>
      <c r="N115" t="s">
        <v>28</v>
      </c>
      <c r="O115" t="s">
        <v>28</v>
      </c>
      <c r="P115" t="s">
        <v>28</v>
      </c>
      <c r="R115" t="s">
        <v>28</v>
      </c>
      <c r="S115" s="3" t="s">
        <v>25</v>
      </c>
      <c r="T115" t="s">
        <v>28</v>
      </c>
      <c r="U115" s="3" t="s">
        <v>28</v>
      </c>
    </row>
    <row r="116" spans="1:21" hidden="1" x14ac:dyDescent="0.3">
      <c r="A116">
        <v>36</v>
      </c>
      <c r="B116" t="s">
        <v>99</v>
      </c>
      <c r="C116" t="s">
        <v>22</v>
      </c>
      <c r="D116" t="s">
        <v>23</v>
      </c>
      <c r="E116" s="1">
        <v>3641390000</v>
      </c>
      <c r="F116" s="2">
        <v>2392091000</v>
      </c>
      <c r="G116" s="2">
        <v>108059000</v>
      </c>
      <c r="H116" s="2" t="s">
        <v>24</v>
      </c>
      <c r="I116" s="2" t="s">
        <v>24</v>
      </c>
      <c r="J116" s="2" t="s">
        <v>25</v>
      </c>
      <c r="K116" s="2">
        <v>166876000</v>
      </c>
      <c r="L116" t="s">
        <v>51</v>
      </c>
      <c r="M116" t="s">
        <v>100</v>
      </c>
      <c r="N116" t="s">
        <v>28</v>
      </c>
      <c r="O116" t="s">
        <v>28</v>
      </c>
      <c r="P116" t="s">
        <v>28</v>
      </c>
      <c r="R116" t="s">
        <v>28</v>
      </c>
      <c r="S116" s="3" t="s">
        <v>25</v>
      </c>
      <c r="T116" t="s">
        <v>28</v>
      </c>
      <c r="U116" s="3" t="s">
        <v>25</v>
      </c>
    </row>
    <row r="117" spans="1:21" x14ac:dyDescent="0.3">
      <c r="A117">
        <v>1757</v>
      </c>
      <c r="B117" t="s">
        <v>769</v>
      </c>
      <c r="C117" t="s">
        <v>22</v>
      </c>
      <c r="D117" t="s">
        <v>23</v>
      </c>
      <c r="E117" s="1">
        <v>3791000000</v>
      </c>
      <c r="F117" s="2">
        <v>2289000000</v>
      </c>
      <c r="G117" s="2">
        <v>936000000</v>
      </c>
      <c r="H117" s="2">
        <v>106000000</v>
      </c>
      <c r="I117" s="2">
        <v>106000000</v>
      </c>
      <c r="J117" s="2">
        <v>106000000</v>
      </c>
      <c r="K117" s="2" t="s">
        <v>24</v>
      </c>
      <c r="L117" t="s">
        <v>26</v>
      </c>
      <c r="M117" t="s">
        <v>261</v>
      </c>
      <c r="N117" t="s">
        <v>28</v>
      </c>
      <c r="O117" t="s">
        <v>28</v>
      </c>
      <c r="P117" t="s">
        <v>28</v>
      </c>
      <c r="R117" t="s">
        <v>28</v>
      </c>
      <c r="S117" s="3">
        <v>106000000</v>
      </c>
      <c r="T117" t="s">
        <v>28</v>
      </c>
      <c r="U117" s="3" t="s">
        <v>28</v>
      </c>
    </row>
    <row r="118" spans="1:21" hidden="1" x14ac:dyDescent="0.3">
      <c r="A118">
        <v>1522</v>
      </c>
      <c r="B118" t="s">
        <v>708</v>
      </c>
      <c r="C118" t="s">
        <v>22</v>
      </c>
      <c r="D118" t="s">
        <v>102</v>
      </c>
      <c r="E118" s="1">
        <v>3794249000</v>
      </c>
      <c r="F118" s="2">
        <v>1630965000</v>
      </c>
      <c r="G118" s="2">
        <v>1466067000</v>
      </c>
      <c r="H118" s="2" t="s">
        <v>24</v>
      </c>
      <c r="I118" s="2" t="s">
        <v>24</v>
      </c>
      <c r="J118" s="2" t="s">
        <v>25</v>
      </c>
      <c r="K118" s="2" t="s">
        <v>24</v>
      </c>
      <c r="L118" t="s">
        <v>40</v>
      </c>
      <c r="M118" t="s">
        <v>428</v>
      </c>
      <c r="N118" t="s">
        <v>28</v>
      </c>
      <c r="O118" t="s">
        <v>28</v>
      </c>
      <c r="P118" t="s">
        <v>28</v>
      </c>
      <c r="R118" t="s">
        <v>28</v>
      </c>
      <c r="S118" s="3" t="s">
        <v>25</v>
      </c>
      <c r="T118" t="s">
        <v>28</v>
      </c>
      <c r="U118" s="3" t="s">
        <v>28</v>
      </c>
    </row>
    <row r="119" spans="1:21" hidden="1" x14ac:dyDescent="0.3">
      <c r="A119">
        <v>516</v>
      </c>
      <c r="B119" t="s">
        <v>349</v>
      </c>
      <c r="C119" t="s">
        <v>22</v>
      </c>
      <c r="D119" t="s">
        <v>350</v>
      </c>
      <c r="E119" s="1">
        <v>3797000000</v>
      </c>
      <c r="F119" s="2">
        <v>1388000000</v>
      </c>
      <c r="G119" s="2">
        <v>1078000000</v>
      </c>
      <c r="H119" s="2">
        <v>1153000000</v>
      </c>
      <c r="I119" s="2">
        <v>1153000000</v>
      </c>
      <c r="J119" s="2">
        <v>1153000000</v>
      </c>
      <c r="K119" s="2">
        <v>30000000</v>
      </c>
      <c r="L119" t="s">
        <v>51</v>
      </c>
      <c r="M119" t="s">
        <v>163</v>
      </c>
      <c r="N119" t="s">
        <v>28</v>
      </c>
      <c r="O119" t="s">
        <v>28</v>
      </c>
      <c r="P119" t="s">
        <v>28</v>
      </c>
      <c r="R119" t="s">
        <v>28</v>
      </c>
      <c r="S119" s="3">
        <v>1153000000</v>
      </c>
      <c r="T119" t="s">
        <v>28</v>
      </c>
      <c r="U119" s="3" t="s">
        <v>28</v>
      </c>
    </row>
    <row r="120" spans="1:21" x14ac:dyDescent="0.3">
      <c r="A120">
        <v>1228</v>
      </c>
      <c r="B120" t="s">
        <v>610</v>
      </c>
      <c r="C120" t="s">
        <v>22</v>
      </c>
      <c r="D120" t="s">
        <v>23</v>
      </c>
      <c r="E120" s="1">
        <v>3823713000</v>
      </c>
      <c r="F120" s="2">
        <v>1582398000</v>
      </c>
      <c r="G120" s="2">
        <v>1489735000</v>
      </c>
      <c r="H120" s="2">
        <v>114250000</v>
      </c>
      <c r="I120" s="2">
        <v>114250000</v>
      </c>
      <c r="J120" s="2">
        <v>114250000</v>
      </c>
      <c r="K120" s="2" t="s">
        <v>24</v>
      </c>
      <c r="L120" t="s">
        <v>26</v>
      </c>
      <c r="M120" t="s">
        <v>611</v>
      </c>
      <c r="N120" t="s">
        <v>28</v>
      </c>
      <c r="O120" t="s">
        <v>28</v>
      </c>
      <c r="P120" t="s">
        <v>28</v>
      </c>
      <c r="R120" t="s">
        <v>28</v>
      </c>
      <c r="S120" s="3">
        <v>114250000</v>
      </c>
      <c r="T120" t="s">
        <v>28</v>
      </c>
      <c r="U120" s="3" t="s">
        <v>28</v>
      </c>
    </row>
    <row r="121" spans="1:21" hidden="1" x14ac:dyDescent="0.3">
      <c r="A121">
        <v>1059</v>
      </c>
      <c r="B121" t="s">
        <v>553</v>
      </c>
      <c r="C121" t="s">
        <v>22</v>
      </c>
      <c r="D121" t="s">
        <v>23</v>
      </c>
      <c r="E121" s="1">
        <v>3901300000</v>
      </c>
      <c r="F121" s="2">
        <v>1503800000</v>
      </c>
      <c r="G121" s="2">
        <v>1457300000</v>
      </c>
      <c r="H121" s="2">
        <v>100100000</v>
      </c>
      <c r="I121" s="2">
        <v>100100000</v>
      </c>
      <c r="J121" s="2">
        <v>100100000</v>
      </c>
      <c r="K121" s="2" t="s">
        <v>24</v>
      </c>
      <c r="L121" t="s">
        <v>97</v>
      </c>
      <c r="M121" t="s">
        <v>210</v>
      </c>
      <c r="N121" t="s">
        <v>28</v>
      </c>
      <c r="O121" t="s">
        <v>28</v>
      </c>
      <c r="P121" t="s">
        <v>28</v>
      </c>
      <c r="R121" t="s">
        <v>28</v>
      </c>
      <c r="S121" s="3">
        <v>100100000</v>
      </c>
      <c r="T121" t="s">
        <v>28</v>
      </c>
      <c r="U121" s="3" t="s">
        <v>28</v>
      </c>
    </row>
    <row r="122" spans="1:21" hidden="1" x14ac:dyDescent="0.3">
      <c r="A122">
        <v>843</v>
      </c>
      <c r="B122" t="s">
        <v>472</v>
      </c>
      <c r="C122" t="s">
        <v>22</v>
      </c>
      <c r="D122" t="s">
        <v>473</v>
      </c>
      <c r="E122" s="1">
        <v>3946000000</v>
      </c>
      <c r="F122" s="2">
        <v>527000000</v>
      </c>
      <c r="G122" s="2">
        <v>1534000000</v>
      </c>
      <c r="H122" s="2">
        <v>647000000</v>
      </c>
      <c r="I122" s="2">
        <v>647000000</v>
      </c>
      <c r="J122" s="2">
        <v>647000000</v>
      </c>
      <c r="K122" s="2">
        <v>30000000</v>
      </c>
      <c r="L122" t="s">
        <v>51</v>
      </c>
      <c r="M122" t="s">
        <v>123</v>
      </c>
      <c r="N122" t="s">
        <v>28</v>
      </c>
      <c r="O122" t="s">
        <v>28</v>
      </c>
      <c r="P122" t="s">
        <v>28</v>
      </c>
      <c r="R122" t="s">
        <v>28</v>
      </c>
      <c r="S122" s="3">
        <v>647000000</v>
      </c>
      <c r="T122" t="s">
        <v>28</v>
      </c>
      <c r="U122" s="3" t="s">
        <v>28</v>
      </c>
    </row>
    <row r="123" spans="1:21" hidden="1" x14ac:dyDescent="0.3">
      <c r="A123">
        <v>1406</v>
      </c>
      <c r="B123" t="s">
        <v>664</v>
      </c>
      <c r="C123" t="s">
        <v>22</v>
      </c>
      <c r="D123" t="s">
        <v>339</v>
      </c>
      <c r="E123" s="1">
        <v>3983400000</v>
      </c>
      <c r="F123" s="2">
        <v>2446000000</v>
      </c>
      <c r="G123" s="2">
        <v>976900000</v>
      </c>
      <c r="H123" s="2" t="s">
        <v>24</v>
      </c>
      <c r="I123" s="2" t="s">
        <v>24</v>
      </c>
      <c r="J123" s="2" t="s">
        <v>25</v>
      </c>
      <c r="K123" s="2" t="s">
        <v>24</v>
      </c>
      <c r="L123" t="s">
        <v>40</v>
      </c>
      <c r="M123" t="s">
        <v>149</v>
      </c>
      <c r="N123" t="s">
        <v>28</v>
      </c>
      <c r="O123" t="s">
        <v>28</v>
      </c>
      <c r="P123" t="s">
        <v>28</v>
      </c>
      <c r="R123" t="s">
        <v>28</v>
      </c>
      <c r="S123" s="3" t="s">
        <v>25</v>
      </c>
      <c r="T123" t="s">
        <v>28</v>
      </c>
      <c r="U123" s="3" t="s">
        <v>28</v>
      </c>
    </row>
    <row r="124" spans="1:21" hidden="1" x14ac:dyDescent="0.3">
      <c r="A124">
        <v>867</v>
      </c>
      <c r="B124" t="s">
        <v>482</v>
      </c>
      <c r="C124" t="s">
        <v>22</v>
      </c>
      <c r="D124" t="s">
        <v>23</v>
      </c>
      <c r="E124" s="1">
        <v>4050400000</v>
      </c>
      <c r="F124" s="2" t="s">
        <v>24</v>
      </c>
      <c r="G124" s="2">
        <v>3207800000</v>
      </c>
      <c r="H124" s="2" t="s">
        <v>24</v>
      </c>
      <c r="I124" s="2" t="s">
        <v>24</v>
      </c>
      <c r="J124" s="2" t="s">
        <v>25</v>
      </c>
      <c r="K124" s="2" t="s">
        <v>24</v>
      </c>
      <c r="L124" t="s">
        <v>112</v>
      </c>
      <c r="M124" t="s">
        <v>143</v>
      </c>
      <c r="N124" t="s">
        <v>28</v>
      </c>
      <c r="O124" t="s">
        <v>28</v>
      </c>
      <c r="P124" t="s">
        <v>28</v>
      </c>
      <c r="R124" t="s">
        <v>28</v>
      </c>
      <c r="S124" s="3" t="s">
        <v>25</v>
      </c>
      <c r="T124" t="s">
        <v>28</v>
      </c>
      <c r="U124" s="3" t="s">
        <v>28</v>
      </c>
    </row>
    <row r="125" spans="1:21" hidden="1" x14ac:dyDescent="0.3">
      <c r="A125">
        <v>24</v>
      </c>
      <c r="B125" t="s">
        <v>80</v>
      </c>
      <c r="C125" t="s">
        <v>22</v>
      </c>
      <c r="D125" t="s">
        <v>81</v>
      </c>
      <c r="E125" s="1">
        <v>4055240000</v>
      </c>
      <c r="F125" s="2">
        <v>586557000</v>
      </c>
      <c r="G125" s="2">
        <v>2140578000</v>
      </c>
      <c r="H125" s="2">
        <v>826631000</v>
      </c>
      <c r="I125" s="2">
        <v>826631000</v>
      </c>
      <c r="J125" s="2">
        <v>826631000</v>
      </c>
      <c r="K125" s="2">
        <v>52254000</v>
      </c>
      <c r="L125" t="s">
        <v>51</v>
      </c>
      <c r="M125" t="s">
        <v>82</v>
      </c>
      <c r="N125" t="s">
        <v>28</v>
      </c>
      <c r="O125" t="s">
        <v>28</v>
      </c>
      <c r="P125" t="s">
        <v>83</v>
      </c>
      <c r="R125" t="s">
        <v>28</v>
      </c>
      <c r="S125" s="3">
        <v>826631000</v>
      </c>
      <c r="T125" t="s">
        <v>28</v>
      </c>
      <c r="U125" s="3">
        <v>826631000</v>
      </c>
    </row>
    <row r="126" spans="1:21" hidden="1" x14ac:dyDescent="0.3">
      <c r="A126">
        <v>394</v>
      </c>
      <c r="B126" t="s">
        <v>290</v>
      </c>
      <c r="C126" t="s">
        <v>22</v>
      </c>
      <c r="D126" t="s">
        <v>291</v>
      </c>
      <c r="E126" s="1">
        <v>4069746000</v>
      </c>
      <c r="F126" s="2">
        <v>3282301000</v>
      </c>
      <c r="G126" s="2">
        <v>194207000</v>
      </c>
      <c r="H126" s="2" t="s">
        <v>24</v>
      </c>
      <c r="I126" s="2" t="s">
        <v>24</v>
      </c>
      <c r="J126" s="2" t="s">
        <v>25</v>
      </c>
      <c r="K126" s="2">
        <v>137058000</v>
      </c>
      <c r="L126" t="s">
        <v>51</v>
      </c>
      <c r="M126" t="s">
        <v>292</v>
      </c>
      <c r="N126" t="s">
        <v>28</v>
      </c>
      <c r="O126" t="s">
        <v>28</v>
      </c>
      <c r="P126" t="s">
        <v>28</v>
      </c>
      <c r="R126" t="s">
        <v>28</v>
      </c>
      <c r="S126" s="3" t="s">
        <v>25</v>
      </c>
      <c r="T126" t="s">
        <v>28</v>
      </c>
      <c r="U126" s="3" t="s">
        <v>25</v>
      </c>
    </row>
    <row r="127" spans="1:21" hidden="1" x14ac:dyDescent="0.3">
      <c r="A127">
        <v>736</v>
      </c>
      <c r="B127" t="s">
        <v>421</v>
      </c>
      <c r="C127" t="s">
        <v>22</v>
      </c>
      <c r="D127" t="s">
        <v>23</v>
      </c>
      <c r="E127" s="1">
        <v>4088983000</v>
      </c>
      <c r="F127" s="2">
        <v>1671980000</v>
      </c>
      <c r="G127" s="2">
        <v>1269586000</v>
      </c>
      <c r="H127" s="2">
        <v>201197000</v>
      </c>
      <c r="I127" s="2">
        <v>201197000</v>
      </c>
      <c r="J127" s="2">
        <v>201197000</v>
      </c>
      <c r="K127" s="2">
        <v>92369000</v>
      </c>
      <c r="L127" t="s">
        <v>40</v>
      </c>
      <c r="M127" t="s">
        <v>422</v>
      </c>
      <c r="N127" t="s">
        <v>28</v>
      </c>
      <c r="O127" t="s">
        <v>28</v>
      </c>
      <c r="P127" t="s">
        <v>28</v>
      </c>
      <c r="R127" t="s">
        <v>28</v>
      </c>
      <c r="S127" s="3">
        <v>201197000</v>
      </c>
      <c r="T127" t="s">
        <v>28</v>
      </c>
      <c r="U127" s="3" t="s">
        <v>28</v>
      </c>
    </row>
    <row r="128" spans="1:21" hidden="1" x14ac:dyDescent="0.3">
      <c r="A128">
        <v>318</v>
      </c>
      <c r="B128" t="s">
        <v>247</v>
      </c>
      <c r="C128" t="s">
        <v>22</v>
      </c>
      <c r="D128" t="s">
        <v>23</v>
      </c>
      <c r="E128" s="1">
        <v>4111000000</v>
      </c>
      <c r="F128" s="2">
        <v>3477000000</v>
      </c>
      <c r="G128" s="2" t="s">
        <v>24</v>
      </c>
      <c r="H128" s="2" t="s">
        <v>24</v>
      </c>
      <c r="I128" s="2" t="s">
        <v>24</v>
      </c>
      <c r="J128" s="2" t="s">
        <v>25</v>
      </c>
      <c r="K128" s="2">
        <v>14000000</v>
      </c>
      <c r="L128" t="s">
        <v>112</v>
      </c>
      <c r="M128" t="s">
        <v>115</v>
      </c>
      <c r="N128" t="s">
        <v>28</v>
      </c>
      <c r="O128" t="s">
        <v>28</v>
      </c>
      <c r="P128" t="s">
        <v>28</v>
      </c>
      <c r="R128" t="s">
        <v>28</v>
      </c>
      <c r="S128" s="3" t="s">
        <v>25</v>
      </c>
      <c r="T128" t="s">
        <v>28</v>
      </c>
      <c r="U128" s="3" t="s">
        <v>25</v>
      </c>
    </row>
    <row r="129" spans="1:21" hidden="1" x14ac:dyDescent="0.3">
      <c r="A129">
        <v>955</v>
      </c>
      <c r="B129" t="s">
        <v>518</v>
      </c>
      <c r="C129" t="s">
        <v>22</v>
      </c>
      <c r="D129" t="s">
        <v>23</v>
      </c>
      <c r="E129" s="1">
        <v>4122930000</v>
      </c>
      <c r="F129" s="2">
        <v>2398790000</v>
      </c>
      <c r="G129" s="2">
        <v>1219343000</v>
      </c>
      <c r="H129" s="2" t="s">
        <v>24</v>
      </c>
      <c r="I129" s="2" t="s">
        <v>24</v>
      </c>
      <c r="J129" s="2" t="s">
        <v>25</v>
      </c>
      <c r="K129" s="2">
        <v>64093000</v>
      </c>
      <c r="L129" t="s">
        <v>40</v>
      </c>
      <c r="M129" t="s">
        <v>519</v>
      </c>
      <c r="N129" t="s">
        <v>28</v>
      </c>
      <c r="O129" t="s">
        <v>28</v>
      </c>
      <c r="P129" t="s">
        <v>28</v>
      </c>
      <c r="R129" t="s">
        <v>28</v>
      </c>
      <c r="S129" s="3" t="s">
        <v>25</v>
      </c>
      <c r="T129" t="s">
        <v>28</v>
      </c>
      <c r="U129" s="3" t="s">
        <v>28</v>
      </c>
    </row>
    <row r="130" spans="1:21" hidden="1" x14ac:dyDescent="0.3">
      <c r="A130">
        <v>1063</v>
      </c>
      <c r="B130" t="s">
        <v>554</v>
      </c>
      <c r="C130" t="s">
        <v>22</v>
      </c>
      <c r="D130" t="s">
        <v>226</v>
      </c>
      <c r="E130" s="1">
        <v>4123400000</v>
      </c>
      <c r="F130" s="2">
        <v>2457600000</v>
      </c>
      <c r="G130" s="2">
        <v>1090300000</v>
      </c>
      <c r="H130" s="2" t="s">
        <v>24</v>
      </c>
      <c r="I130" s="2" t="s">
        <v>24</v>
      </c>
      <c r="J130" s="2" t="s">
        <v>25</v>
      </c>
      <c r="K130" s="2" t="s">
        <v>24</v>
      </c>
      <c r="L130" t="s">
        <v>97</v>
      </c>
      <c r="M130" t="s">
        <v>210</v>
      </c>
      <c r="N130" t="s">
        <v>28</v>
      </c>
      <c r="O130" t="s">
        <v>28</v>
      </c>
      <c r="P130" t="s">
        <v>28</v>
      </c>
      <c r="R130" t="s">
        <v>28</v>
      </c>
      <c r="S130" s="3" t="s">
        <v>25</v>
      </c>
      <c r="T130" t="s">
        <v>28</v>
      </c>
      <c r="U130" s="3" t="s">
        <v>28</v>
      </c>
    </row>
    <row r="131" spans="1:21" hidden="1" x14ac:dyDescent="0.3">
      <c r="A131">
        <v>1386</v>
      </c>
      <c r="B131" t="s">
        <v>660</v>
      </c>
      <c r="C131" t="s">
        <v>22</v>
      </c>
      <c r="D131" t="s">
        <v>23</v>
      </c>
      <c r="E131" s="1">
        <v>4176000000</v>
      </c>
      <c r="F131" s="2">
        <v>2754000000</v>
      </c>
      <c r="G131" s="2">
        <v>207000000</v>
      </c>
      <c r="H131" s="2" t="s">
        <v>24</v>
      </c>
      <c r="I131" s="2" t="s">
        <v>24</v>
      </c>
      <c r="J131" s="2" t="s">
        <v>25</v>
      </c>
      <c r="K131" s="2">
        <v>356000000</v>
      </c>
      <c r="L131" t="s">
        <v>107</v>
      </c>
      <c r="M131" t="s">
        <v>108</v>
      </c>
      <c r="N131" t="s">
        <v>28</v>
      </c>
      <c r="O131" t="s">
        <v>28</v>
      </c>
      <c r="P131" t="s">
        <v>28</v>
      </c>
      <c r="R131" t="s">
        <v>28</v>
      </c>
      <c r="S131" s="3" t="s">
        <v>25</v>
      </c>
      <c r="T131" t="s">
        <v>28</v>
      </c>
      <c r="U131" s="3" t="s">
        <v>28</v>
      </c>
    </row>
    <row r="132" spans="1:21" hidden="1" x14ac:dyDescent="0.3">
      <c r="A132">
        <v>1498</v>
      </c>
      <c r="B132" t="s">
        <v>698</v>
      </c>
      <c r="C132" t="s">
        <v>22</v>
      </c>
      <c r="D132" t="s">
        <v>30</v>
      </c>
      <c r="E132" s="1">
        <v>4206100000</v>
      </c>
      <c r="F132" s="2">
        <v>2545600000</v>
      </c>
      <c r="G132" s="2">
        <v>1193800000</v>
      </c>
      <c r="H132" s="2" t="s">
        <v>24</v>
      </c>
      <c r="I132" s="2" t="s">
        <v>24</v>
      </c>
      <c r="J132" s="2" t="s">
        <v>25</v>
      </c>
      <c r="K132" s="2" t="s">
        <v>24</v>
      </c>
      <c r="L132" t="s">
        <v>97</v>
      </c>
      <c r="M132" t="s">
        <v>699</v>
      </c>
      <c r="N132" t="s">
        <v>28</v>
      </c>
      <c r="O132" t="s">
        <v>28</v>
      </c>
      <c r="P132" t="s">
        <v>28</v>
      </c>
      <c r="R132" t="s">
        <v>28</v>
      </c>
      <c r="S132" s="3" t="s">
        <v>25</v>
      </c>
      <c r="T132" t="s">
        <v>28</v>
      </c>
      <c r="U132" s="3" t="s">
        <v>28</v>
      </c>
    </row>
    <row r="133" spans="1:21" x14ac:dyDescent="0.3">
      <c r="A133">
        <v>1350</v>
      </c>
      <c r="B133" t="s">
        <v>649</v>
      </c>
      <c r="C133" t="s">
        <v>22</v>
      </c>
      <c r="D133" t="s">
        <v>30</v>
      </c>
      <c r="E133" s="1">
        <v>4245895000</v>
      </c>
      <c r="F133" s="2">
        <v>2522803000</v>
      </c>
      <c r="G133" s="2">
        <v>1324815000</v>
      </c>
      <c r="H133" s="2" t="s">
        <v>24</v>
      </c>
      <c r="I133" s="2" t="s">
        <v>24</v>
      </c>
      <c r="J133" s="2" t="s">
        <v>25</v>
      </c>
      <c r="K133" s="2">
        <v>1700000</v>
      </c>
      <c r="L133" t="s">
        <v>26</v>
      </c>
      <c r="M133" t="s">
        <v>650</v>
      </c>
      <c r="N133" t="s">
        <v>28</v>
      </c>
      <c r="O133" t="s">
        <v>28</v>
      </c>
      <c r="P133" t="s">
        <v>28</v>
      </c>
      <c r="R133" t="s">
        <v>28</v>
      </c>
      <c r="S133" s="3" t="s">
        <v>25</v>
      </c>
      <c r="T133" t="s">
        <v>28</v>
      </c>
      <c r="U133" s="3" t="s">
        <v>28</v>
      </c>
    </row>
    <row r="134" spans="1:21" x14ac:dyDescent="0.3">
      <c r="A134">
        <v>400</v>
      </c>
      <c r="B134" t="s">
        <v>299</v>
      </c>
      <c r="C134" t="s">
        <v>22</v>
      </c>
      <c r="D134" t="s">
        <v>300</v>
      </c>
      <c r="E134" s="1">
        <v>4245964000</v>
      </c>
      <c r="F134" s="2">
        <v>2492655000</v>
      </c>
      <c r="G134" s="2">
        <v>1187331000</v>
      </c>
      <c r="H134" s="2" t="s">
        <v>24</v>
      </c>
      <c r="I134" s="2" t="s">
        <v>24</v>
      </c>
      <c r="J134" s="2" t="s">
        <v>25</v>
      </c>
      <c r="K134" s="2" t="s">
        <v>24</v>
      </c>
      <c r="L134" t="s">
        <v>26</v>
      </c>
      <c r="M134" t="s">
        <v>301</v>
      </c>
      <c r="N134" t="s">
        <v>28</v>
      </c>
      <c r="O134" t="s">
        <v>28</v>
      </c>
      <c r="P134" t="s">
        <v>28</v>
      </c>
      <c r="R134" t="s">
        <v>28</v>
      </c>
      <c r="S134" s="3" t="s">
        <v>25</v>
      </c>
      <c r="T134" t="s">
        <v>28</v>
      </c>
      <c r="U134" s="3" t="s">
        <v>25</v>
      </c>
    </row>
    <row r="135" spans="1:21" hidden="1" x14ac:dyDescent="0.3">
      <c r="A135">
        <v>1678</v>
      </c>
      <c r="B135" t="s">
        <v>748</v>
      </c>
      <c r="C135" t="s">
        <v>22</v>
      </c>
      <c r="D135" t="s">
        <v>23</v>
      </c>
      <c r="E135" s="1">
        <v>4246400000</v>
      </c>
      <c r="F135" s="2">
        <v>2760500000</v>
      </c>
      <c r="G135" s="2">
        <v>121400000</v>
      </c>
      <c r="H135" s="2" t="s">
        <v>24</v>
      </c>
      <c r="I135" s="2" t="s">
        <v>24</v>
      </c>
      <c r="J135" s="2" t="s">
        <v>25</v>
      </c>
      <c r="K135" s="2">
        <v>364200000</v>
      </c>
      <c r="L135" t="s">
        <v>107</v>
      </c>
      <c r="M135" t="s">
        <v>110</v>
      </c>
      <c r="N135" t="s">
        <v>28</v>
      </c>
      <c r="O135" t="s">
        <v>28</v>
      </c>
      <c r="P135" t="s">
        <v>28</v>
      </c>
      <c r="R135" t="s">
        <v>28</v>
      </c>
      <c r="S135" s="3" t="s">
        <v>25</v>
      </c>
      <c r="T135" t="s">
        <v>28</v>
      </c>
      <c r="U135" s="3" t="s">
        <v>28</v>
      </c>
    </row>
    <row r="136" spans="1:21" hidden="1" x14ac:dyDescent="0.3">
      <c r="A136">
        <v>1430</v>
      </c>
      <c r="B136" t="s">
        <v>673</v>
      </c>
      <c r="C136" t="s">
        <v>22</v>
      </c>
      <c r="D136" t="s">
        <v>23</v>
      </c>
      <c r="E136" s="1">
        <v>4256157000</v>
      </c>
      <c r="F136" s="2">
        <v>800380000</v>
      </c>
      <c r="G136" s="2">
        <v>376687000</v>
      </c>
      <c r="H136" s="2" t="s">
        <v>24</v>
      </c>
      <c r="I136" s="2" t="s">
        <v>24</v>
      </c>
      <c r="J136" s="2" t="s">
        <v>25</v>
      </c>
      <c r="K136" s="2">
        <v>1068382000</v>
      </c>
      <c r="L136" t="s">
        <v>117</v>
      </c>
      <c r="M136" t="s">
        <v>118</v>
      </c>
      <c r="N136" t="s">
        <v>28</v>
      </c>
      <c r="O136" t="s">
        <v>28</v>
      </c>
      <c r="P136" t="s">
        <v>28</v>
      </c>
      <c r="R136" t="s">
        <v>28</v>
      </c>
      <c r="S136" s="3" t="s">
        <v>25</v>
      </c>
      <c r="T136" t="s">
        <v>28</v>
      </c>
      <c r="U136" s="3" t="s">
        <v>28</v>
      </c>
    </row>
    <row r="137" spans="1:21" hidden="1" x14ac:dyDescent="0.3">
      <c r="A137">
        <v>1184</v>
      </c>
      <c r="B137" t="s">
        <v>597</v>
      </c>
      <c r="C137" t="s">
        <v>22</v>
      </c>
      <c r="D137" t="s">
        <v>598</v>
      </c>
      <c r="E137" s="1">
        <v>4280159000</v>
      </c>
      <c r="F137" s="2">
        <v>2053816000</v>
      </c>
      <c r="G137" s="2">
        <v>430822000</v>
      </c>
      <c r="H137" s="2">
        <v>1147282000</v>
      </c>
      <c r="I137" s="2">
        <v>1147282000</v>
      </c>
      <c r="J137" s="2">
        <v>1147282000</v>
      </c>
      <c r="K137" s="2" t="s">
        <v>24</v>
      </c>
      <c r="L137" t="s">
        <v>51</v>
      </c>
      <c r="M137" t="s">
        <v>92</v>
      </c>
      <c r="N137" t="s">
        <v>28</v>
      </c>
      <c r="O137" t="s">
        <v>28</v>
      </c>
      <c r="P137" t="s">
        <v>28</v>
      </c>
      <c r="R137" t="s">
        <v>28</v>
      </c>
      <c r="S137" s="3">
        <v>1147282000</v>
      </c>
      <c r="T137" t="s">
        <v>28</v>
      </c>
      <c r="U137" s="3" t="s">
        <v>28</v>
      </c>
    </row>
    <row r="138" spans="1:21" hidden="1" x14ac:dyDescent="0.3">
      <c r="A138">
        <v>148</v>
      </c>
      <c r="B138" t="s">
        <v>158</v>
      </c>
      <c r="C138" t="s">
        <v>22</v>
      </c>
      <c r="D138" t="s">
        <v>23</v>
      </c>
      <c r="E138" s="1">
        <v>4292100000</v>
      </c>
      <c r="F138" s="2">
        <v>2948900000</v>
      </c>
      <c r="G138" s="2">
        <v>512900000</v>
      </c>
      <c r="H138" s="2" t="s">
        <v>24</v>
      </c>
      <c r="I138" s="2" t="s">
        <v>24</v>
      </c>
      <c r="J138" s="2" t="s">
        <v>25</v>
      </c>
      <c r="K138" s="2" t="s">
        <v>24</v>
      </c>
      <c r="L138" t="s">
        <v>51</v>
      </c>
      <c r="M138" t="s">
        <v>159</v>
      </c>
      <c r="N138" t="s">
        <v>28</v>
      </c>
      <c r="O138" t="s">
        <v>28</v>
      </c>
      <c r="P138" t="s">
        <v>28</v>
      </c>
      <c r="R138" t="s">
        <v>28</v>
      </c>
      <c r="S138" s="3" t="s">
        <v>25</v>
      </c>
      <c r="T138" t="s">
        <v>28</v>
      </c>
      <c r="U138" s="3" t="s">
        <v>25</v>
      </c>
    </row>
    <row r="139" spans="1:21" hidden="1" x14ac:dyDescent="0.3">
      <c r="A139">
        <v>732</v>
      </c>
      <c r="B139" t="s">
        <v>420</v>
      </c>
      <c r="C139" t="s">
        <v>22</v>
      </c>
      <c r="D139" t="s">
        <v>215</v>
      </c>
      <c r="E139" s="1">
        <v>4297842000</v>
      </c>
      <c r="F139" s="2">
        <v>3193722000</v>
      </c>
      <c r="G139" s="2">
        <v>902869000</v>
      </c>
      <c r="H139" s="2" t="s">
        <v>24</v>
      </c>
      <c r="I139" s="2" t="s">
        <v>24</v>
      </c>
      <c r="J139" s="2" t="s">
        <v>25</v>
      </c>
      <c r="K139" s="2" t="s">
        <v>24</v>
      </c>
      <c r="L139" t="s">
        <v>40</v>
      </c>
      <c r="M139" t="s">
        <v>412</v>
      </c>
      <c r="N139" t="s">
        <v>28</v>
      </c>
      <c r="O139" t="s">
        <v>28</v>
      </c>
      <c r="P139" t="s">
        <v>28</v>
      </c>
      <c r="R139" t="s">
        <v>28</v>
      </c>
      <c r="S139" s="3" t="s">
        <v>25</v>
      </c>
      <c r="T139" t="s">
        <v>28</v>
      </c>
      <c r="U139" s="3" t="s">
        <v>28</v>
      </c>
    </row>
    <row r="140" spans="1:21" x14ac:dyDescent="0.3">
      <c r="A140">
        <v>1292</v>
      </c>
      <c r="B140" t="s">
        <v>631</v>
      </c>
      <c r="C140" t="s">
        <v>22</v>
      </c>
      <c r="D140" t="s">
        <v>23</v>
      </c>
      <c r="E140" s="1">
        <v>4306800000</v>
      </c>
      <c r="F140" s="2">
        <v>3040900000</v>
      </c>
      <c r="G140" s="2">
        <v>1117700000</v>
      </c>
      <c r="H140" s="2">
        <v>92300000</v>
      </c>
      <c r="I140" s="2">
        <v>92300000</v>
      </c>
      <c r="J140" s="2">
        <v>92300000</v>
      </c>
      <c r="K140" s="2" t="s">
        <v>24</v>
      </c>
      <c r="L140" t="s">
        <v>26</v>
      </c>
      <c r="M140" t="s">
        <v>254</v>
      </c>
      <c r="N140" t="s">
        <v>28</v>
      </c>
      <c r="O140" t="s">
        <v>28</v>
      </c>
      <c r="P140" t="s">
        <v>28</v>
      </c>
      <c r="R140" t="s">
        <v>28</v>
      </c>
      <c r="S140" s="3">
        <v>92300000</v>
      </c>
      <c r="T140" t="s">
        <v>28</v>
      </c>
      <c r="U140" s="3" t="s">
        <v>28</v>
      </c>
    </row>
    <row r="141" spans="1:21" hidden="1" x14ac:dyDescent="0.3">
      <c r="A141">
        <v>879</v>
      </c>
      <c r="B141" t="s">
        <v>489</v>
      </c>
      <c r="C141" t="s">
        <v>22</v>
      </c>
      <c r="D141" t="s">
        <v>23</v>
      </c>
      <c r="E141" s="1">
        <v>4365400000</v>
      </c>
      <c r="F141" s="2">
        <v>1656600000</v>
      </c>
      <c r="G141" s="2">
        <v>1252300000</v>
      </c>
      <c r="H141" s="2">
        <v>1101600000</v>
      </c>
      <c r="I141" s="2">
        <v>1101600000</v>
      </c>
      <c r="J141" s="2">
        <v>1101600000</v>
      </c>
      <c r="K141" s="2" t="s">
        <v>24</v>
      </c>
      <c r="L141" t="s">
        <v>51</v>
      </c>
      <c r="M141" t="s">
        <v>286</v>
      </c>
      <c r="N141" t="s">
        <v>28</v>
      </c>
      <c r="O141" t="s">
        <v>28</v>
      </c>
      <c r="P141" t="s">
        <v>28</v>
      </c>
      <c r="R141" t="s">
        <v>28</v>
      </c>
      <c r="S141" s="3">
        <v>1101600000</v>
      </c>
      <c r="T141" t="s">
        <v>28</v>
      </c>
      <c r="U141" s="3" t="s">
        <v>28</v>
      </c>
    </row>
    <row r="142" spans="1:21" hidden="1" x14ac:dyDescent="0.3">
      <c r="A142">
        <v>1148</v>
      </c>
      <c r="B142" t="s">
        <v>584</v>
      </c>
      <c r="C142" t="s">
        <v>22</v>
      </c>
      <c r="D142" t="s">
        <v>30</v>
      </c>
      <c r="E142" s="1">
        <v>4374562000</v>
      </c>
      <c r="F142" s="2">
        <v>3117203000</v>
      </c>
      <c r="G142" s="2">
        <v>650243000</v>
      </c>
      <c r="H142" s="2">
        <v>378769000</v>
      </c>
      <c r="I142" s="2">
        <v>378769000</v>
      </c>
      <c r="J142" s="2">
        <v>378769000</v>
      </c>
      <c r="K142" s="2" t="s">
        <v>24</v>
      </c>
      <c r="L142" t="s">
        <v>51</v>
      </c>
      <c r="M142" t="s">
        <v>123</v>
      </c>
      <c r="N142" t="s">
        <v>28</v>
      </c>
      <c r="O142" t="s">
        <v>28</v>
      </c>
      <c r="P142" t="s">
        <v>28</v>
      </c>
      <c r="R142" t="s">
        <v>28</v>
      </c>
      <c r="S142" s="3">
        <v>378769000</v>
      </c>
      <c r="T142" t="s">
        <v>28</v>
      </c>
      <c r="U142" s="3" t="s">
        <v>28</v>
      </c>
    </row>
    <row r="143" spans="1:21" hidden="1" x14ac:dyDescent="0.3">
      <c r="A143">
        <v>644</v>
      </c>
      <c r="B143" t="s">
        <v>389</v>
      </c>
      <c r="C143" t="s">
        <v>22</v>
      </c>
      <c r="D143" t="s">
        <v>23</v>
      </c>
      <c r="E143" s="1">
        <v>4436000000</v>
      </c>
      <c r="F143" s="2">
        <v>2564000000</v>
      </c>
      <c r="G143" s="2">
        <v>824000000</v>
      </c>
      <c r="H143" s="2" t="s">
        <v>24</v>
      </c>
      <c r="I143" s="2" t="s">
        <v>24</v>
      </c>
      <c r="J143" s="2" t="s">
        <v>25</v>
      </c>
      <c r="K143" s="2" t="s">
        <v>24</v>
      </c>
      <c r="L143" t="s">
        <v>51</v>
      </c>
      <c r="M143" t="s">
        <v>123</v>
      </c>
      <c r="N143" t="s">
        <v>28</v>
      </c>
      <c r="O143" t="s">
        <v>28</v>
      </c>
      <c r="P143" t="s">
        <v>28</v>
      </c>
      <c r="R143" t="s">
        <v>28</v>
      </c>
      <c r="S143" s="3" t="s">
        <v>25</v>
      </c>
      <c r="T143" t="s">
        <v>28</v>
      </c>
      <c r="U143" s="3" t="s">
        <v>28</v>
      </c>
    </row>
    <row r="144" spans="1:21" hidden="1" x14ac:dyDescent="0.3">
      <c r="A144">
        <v>1769</v>
      </c>
      <c r="B144" t="s">
        <v>772</v>
      </c>
      <c r="C144" t="s">
        <v>22</v>
      </c>
      <c r="D144" t="s">
        <v>23</v>
      </c>
      <c r="E144" s="1">
        <v>4471700000</v>
      </c>
      <c r="F144" s="2">
        <v>1125200000</v>
      </c>
      <c r="G144" s="2">
        <v>1822100000</v>
      </c>
      <c r="H144" s="2">
        <v>225600000</v>
      </c>
      <c r="I144" s="2">
        <v>225600000</v>
      </c>
      <c r="J144" s="2">
        <v>225600000</v>
      </c>
      <c r="K144" s="2" t="s">
        <v>24</v>
      </c>
      <c r="L144" t="s">
        <v>61</v>
      </c>
      <c r="M144" t="s">
        <v>76</v>
      </c>
      <c r="N144" t="s">
        <v>28</v>
      </c>
      <c r="O144" t="s">
        <v>28</v>
      </c>
      <c r="P144" t="s">
        <v>28</v>
      </c>
      <c r="R144" t="s">
        <v>28</v>
      </c>
      <c r="S144" s="3">
        <v>225600000</v>
      </c>
      <c r="T144" t="s">
        <v>28</v>
      </c>
      <c r="U144" s="3" t="s">
        <v>28</v>
      </c>
    </row>
    <row r="145" spans="1:21" x14ac:dyDescent="0.3">
      <c r="A145">
        <v>366</v>
      </c>
      <c r="B145" t="s">
        <v>260</v>
      </c>
      <c r="C145" t="s">
        <v>22</v>
      </c>
      <c r="D145" t="s">
        <v>66</v>
      </c>
      <c r="E145" s="1">
        <v>4474000000</v>
      </c>
      <c r="F145" s="2">
        <v>3103000000</v>
      </c>
      <c r="G145" s="2">
        <v>495000000</v>
      </c>
      <c r="H145" s="2" t="s">
        <v>24</v>
      </c>
      <c r="I145" s="2" t="s">
        <v>24</v>
      </c>
      <c r="J145" s="2" t="s">
        <v>25</v>
      </c>
      <c r="K145" s="2" t="s">
        <v>24</v>
      </c>
      <c r="L145" t="s">
        <v>26</v>
      </c>
      <c r="M145" t="s">
        <v>261</v>
      </c>
      <c r="N145" t="s">
        <v>28</v>
      </c>
      <c r="O145" t="s">
        <v>28</v>
      </c>
      <c r="P145" t="s">
        <v>28</v>
      </c>
      <c r="R145" t="s">
        <v>28</v>
      </c>
      <c r="S145" s="3" t="s">
        <v>25</v>
      </c>
      <c r="T145" t="s">
        <v>28</v>
      </c>
      <c r="U145" s="3" t="s">
        <v>25</v>
      </c>
    </row>
    <row r="146" spans="1:21" hidden="1" x14ac:dyDescent="0.3">
      <c r="A146">
        <v>1721</v>
      </c>
      <c r="B146" t="s">
        <v>759</v>
      </c>
      <c r="C146" t="s">
        <v>22</v>
      </c>
      <c r="D146" t="s">
        <v>23</v>
      </c>
      <c r="E146" s="1">
        <v>4534000000</v>
      </c>
      <c r="F146" s="2">
        <v>2093000000</v>
      </c>
      <c r="G146" s="2">
        <v>1389000000</v>
      </c>
      <c r="H146" s="2" t="s">
        <v>24</v>
      </c>
      <c r="I146" s="2" t="s">
        <v>24</v>
      </c>
      <c r="J146" s="2" t="s">
        <v>25</v>
      </c>
      <c r="K146" s="2">
        <v>185000000</v>
      </c>
      <c r="L146" t="s">
        <v>40</v>
      </c>
      <c r="M146" t="s">
        <v>227</v>
      </c>
      <c r="N146" t="s">
        <v>28</v>
      </c>
      <c r="O146" t="s">
        <v>28</v>
      </c>
      <c r="P146" t="s">
        <v>28</v>
      </c>
      <c r="R146" t="s">
        <v>28</v>
      </c>
      <c r="S146" s="3" t="s">
        <v>25</v>
      </c>
      <c r="T146" t="s">
        <v>28</v>
      </c>
      <c r="U146" s="3" t="s">
        <v>28</v>
      </c>
    </row>
    <row r="147" spans="1:21" hidden="1" x14ac:dyDescent="0.3">
      <c r="A147">
        <v>1777</v>
      </c>
      <c r="B147" t="s">
        <v>774</v>
      </c>
      <c r="C147" t="s">
        <v>22</v>
      </c>
      <c r="D147" t="s">
        <v>30</v>
      </c>
      <c r="E147" s="1">
        <v>4561000000</v>
      </c>
      <c r="F147" s="2">
        <v>1669000000</v>
      </c>
      <c r="G147" s="2">
        <v>1613000000</v>
      </c>
      <c r="H147" s="2">
        <v>399000000</v>
      </c>
      <c r="I147" s="2">
        <v>399000000</v>
      </c>
      <c r="J147" s="2">
        <v>399000000</v>
      </c>
      <c r="K147" s="2">
        <v>60000000</v>
      </c>
      <c r="L147" t="s">
        <v>61</v>
      </c>
      <c r="M147" t="s">
        <v>62</v>
      </c>
      <c r="N147" t="s">
        <v>28</v>
      </c>
      <c r="O147" t="s">
        <v>28</v>
      </c>
      <c r="P147" t="s">
        <v>28</v>
      </c>
      <c r="R147" t="s">
        <v>28</v>
      </c>
      <c r="S147" s="3">
        <v>399000000</v>
      </c>
      <c r="T147" t="s">
        <v>28</v>
      </c>
      <c r="U147" s="3" t="s">
        <v>28</v>
      </c>
    </row>
    <row r="148" spans="1:21" hidden="1" x14ac:dyDescent="0.3">
      <c r="A148">
        <v>1123</v>
      </c>
      <c r="B148" t="s">
        <v>577</v>
      </c>
      <c r="C148" t="s">
        <v>22</v>
      </c>
      <c r="D148" t="s">
        <v>23</v>
      </c>
      <c r="E148" s="1">
        <v>4608563000</v>
      </c>
      <c r="F148" s="2">
        <v>1079136000</v>
      </c>
      <c r="G148" s="2">
        <v>285144000</v>
      </c>
      <c r="H148" s="2" t="s">
        <v>24</v>
      </c>
      <c r="I148" s="2" t="s">
        <v>24</v>
      </c>
      <c r="J148" s="2" t="s">
        <v>25</v>
      </c>
      <c r="K148" s="2">
        <v>1291456000</v>
      </c>
      <c r="L148" t="s">
        <v>153</v>
      </c>
      <c r="M148" t="s">
        <v>241</v>
      </c>
      <c r="N148" t="s">
        <v>28</v>
      </c>
      <c r="O148" t="s">
        <v>28</v>
      </c>
      <c r="P148" t="s">
        <v>28</v>
      </c>
      <c r="R148" t="s">
        <v>28</v>
      </c>
      <c r="S148" s="3" t="s">
        <v>25</v>
      </c>
      <c r="T148" t="s">
        <v>28</v>
      </c>
      <c r="U148" s="3" t="s">
        <v>28</v>
      </c>
    </row>
    <row r="149" spans="1:21" hidden="1" x14ac:dyDescent="0.3">
      <c r="A149">
        <v>1111</v>
      </c>
      <c r="B149" t="s">
        <v>570</v>
      </c>
      <c r="C149" t="s">
        <v>22</v>
      </c>
      <c r="D149" t="s">
        <v>23</v>
      </c>
      <c r="E149" s="1">
        <v>4608955000</v>
      </c>
      <c r="F149" s="2">
        <v>116586000</v>
      </c>
      <c r="G149" s="2">
        <v>2448629000</v>
      </c>
      <c r="H149" s="2" t="s">
        <v>24</v>
      </c>
      <c r="I149" s="2" t="s">
        <v>24</v>
      </c>
      <c r="J149" s="2" t="s">
        <v>25</v>
      </c>
      <c r="K149" s="2">
        <v>264631000</v>
      </c>
      <c r="L149" t="s">
        <v>112</v>
      </c>
      <c r="M149" t="s">
        <v>183</v>
      </c>
      <c r="N149" t="s">
        <v>28</v>
      </c>
      <c r="O149" t="s">
        <v>28</v>
      </c>
      <c r="P149" t="s">
        <v>28</v>
      </c>
      <c r="R149" t="s">
        <v>28</v>
      </c>
      <c r="S149" s="3" t="s">
        <v>25</v>
      </c>
      <c r="T149" t="s">
        <v>28</v>
      </c>
      <c r="U149" s="3" t="s">
        <v>28</v>
      </c>
    </row>
    <row r="150" spans="1:21" hidden="1" x14ac:dyDescent="0.3">
      <c r="A150">
        <v>744</v>
      </c>
      <c r="B150" t="s">
        <v>427</v>
      </c>
      <c r="C150" t="s">
        <v>22</v>
      </c>
      <c r="D150" t="s">
        <v>43</v>
      </c>
      <c r="E150" s="1">
        <v>4627802000</v>
      </c>
      <c r="F150" s="2">
        <v>3016109000</v>
      </c>
      <c r="G150" s="2">
        <v>1096507000</v>
      </c>
      <c r="H150" s="2" t="s">
        <v>24</v>
      </c>
      <c r="I150" s="2" t="s">
        <v>24</v>
      </c>
      <c r="J150" s="2" t="s">
        <v>25</v>
      </c>
      <c r="K150" s="2" t="s">
        <v>24</v>
      </c>
      <c r="L150" t="s">
        <v>40</v>
      </c>
      <c r="M150" t="s">
        <v>428</v>
      </c>
      <c r="N150" t="s">
        <v>28</v>
      </c>
      <c r="O150" t="s">
        <v>28</v>
      </c>
      <c r="P150" t="s">
        <v>28</v>
      </c>
      <c r="R150" t="s">
        <v>28</v>
      </c>
      <c r="S150" s="3" t="s">
        <v>25</v>
      </c>
      <c r="T150" t="s">
        <v>28</v>
      </c>
      <c r="U150" s="3" t="s">
        <v>28</v>
      </c>
    </row>
    <row r="151" spans="1:21" x14ac:dyDescent="0.3">
      <c r="A151">
        <v>80</v>
      </c>
      <c r="B151" t="s">
        <v>127</v>
      </c>
      <c r="C151" t="s">
        <v>22</v>
      </c>
      <c r="D151" t="s">
        <v>23</v>
      </c>
      <c r="E151" s="1">
        <v>4657000000</v>
      </c>
      <c r="F151" s="2">
        <v>2319000000</v>
      </c>
      <c r="G151" s="2">
        <v>1542000000</v>
      </c>
      <c r="H151" s="2" t="s">
        <v>24</v>
      </c>
      <c r="I151" s="2" t="s">
        <v>24</v>
      </c>
      <c r="J151" s="2" t="s">
        <v>25</v>
      </c>
      <c r="K151" s="2">
        <v>264000000</v>
      </c>
      <c r="L151" t="s">
        <v>26</v>
      </c>
      <c r="M151" t="s">
        <v>27</v>
      </c>
      <c r="N151" t="s">
        <v>28</v>
      </c>
      <c r="O151" t="s">
        <v>28</v>
      </c>
      <c r="P151" t="s">
        <v>28</v>
      </c>
      <c r="R151" t="s">
        <v>28</v>
      </c>
      <c r="S151" s="3" t="s">
        <v>25</v>
      </c>
      <c r="T151" t="s">
        <v>28</v>
      </c>
      <c r="U151" s="3" t="s">
        <v>25</v>
      </c>
    </row>
    <row r="152" spans="1:21" hidden="1" x14ac:dyDescent="0.3">
      <c r="A152">
        <v>1546</v>
      </c>
      <c r="B152" t="s">
        <v>714</v>
      </c>
      <c r="C152" t="s">
        <v>22</v>
      </c>
      <c r="D152" t="s">
        <v>39</v>
      </c>
      <c r="E152" s="1">
        <v>4664120000</v>
      </c>
      <c r="F152" s="2">
        <v>3098066000</v>
      </c>
      <c r="G152" s="2">
        <v>1040287000</v>
      </c>
      <c r="H152" s="2" t="s">
        <v>24</v>
      </c>
      <c r="I152" s="2" t="s">
        <v>24</v>
      </c>
      <c r="J152" s="2" t="s">
        <v>25</v>
      </c>
      <c r="K152" s="2">
        <v>88975000</v>
      </c>
      <c r="L152" t="s">
        <v>40</v>
      </c>
      <c r="M152" t="s">
        <v>715</v>
      </c>
      <c r="N152" t="s">
        <v>28</v>
      </c>
      <c r="O152" t="s">
        <v>28</v>
      </c>
      <c r="P152" t="s">
        <v>28</v>
      </c>
      <c r="R152" t="s">
        <v>28</v>
      </c>
      <c r="S152" s="3" t="s">
        <v>25</v>
      </c>
      <c r="T152" t="s">
        <v>28</v>
      </c>
      <c r="U152" s="3" t="s">
        <v>28</v>
      </c>
    </row>
    <row r="153" spans="1:21" hidden="1" x14ac:dyDescent="0.3">
      <c r="A153">
        <v>600</v>
      </c>
      <c r="B153" t="s">
        <v>376</v>
      </c>
      <c r="C153" t="s">
        <v>22</v>
      </c>
      <c r="D153" t="s">
        <v>30</v>
      </c>
      <c r="E153" s="1">
        <v>4771259000</v>
      </c>
      <c r="F153" s="2">
        <v>1038034000</v>
      </c>
      <c r="G153" s="2">
        <v>3151043000</v>
      </c>
      <c r="H153" s="2" t="s">
        <v>24</v>
      </c>
      <c r="I153" s="2" t="s">
        <v>24</v>
      </c>
      <c r="J153" s="2" t="s">
        <v>25</v>
      </c>
      <c r="K153" s="2">
        <v>71731000</v>
      </c>
      <c r="L153" t="s">
        <v>40</v>
      </c>
      <c r="M153" t="s">
        <v>147</v>
      </c>
      <c r="N153" t="s">
        <v>28</v>
      </c>
      <c r="O153" t="s">
        <v>28</v>
      </c>
      <c r="P153" t="s">
        <v>28</v>
      </c>
      <c r="R153" t="s">
        <v>28</v>
      </c>
      <c r="S153" s="3" t="s">
        <v>25</v>
      </c>
      <c r="T153" t="s">
        <v>28</v>
      </c>
      <c r="U153" s="3" t="s">
        <v>28</v>
      </c>
    </row>
    <row r="154" spans="1:21" hidden="1" x14ac:dyDescent="0.3">
      <c r="A154">
        <v>156</v>
      </c>
      <c r="B154" t="s">
        <v>162</v>
      </c>
      <c r="C154" t="s">
        <v>22</v>
      </c>
      <c r="D154" t="s">
        <v>23</v>
      </c>
      <c r="E154" s="1">
        <v>4856000000</v>
      </c>
      <c r="F154" s="2">
        <v>1662000000</v>
      </c>
      <c r="G154" s="2">
        <v>1139000000</v>
      </c>
      <c r="H154" s="2">
        <v>604000000</v>
      </c>
      <c r="I154" s="2">
        <v>604000000</v>
      </c>
      <c r="J154" s="2">
        <v>604000000</v>
      </c>
      <c r="K154" s="2" t="s">
        <v>24</v>
      </c>
      <c r="L154" t="s">
        <v>51</v>
      </c>
      <c r="M154" t="s">
        <v>163</v>
      </c>
      <c r="N154" t="s">
        <v>28</v>
      </c>
      <c r="O154" t="s">
        <v>28</v>
      </c>
      <c r="P154" t="s">
        <v>28</v>
      </c>
      <c r="R154" t="s">
        <v>28</v>
      </c>
      <c r="S154" s="3">
        <v>604000000</v>
      </c>
      <c r="T154" t="s">
        <v>28</v>
      </c>
      <c r="U154" s="3">
        <v>604000000</v>
      </c>
    </row>
    <row r="155" spans="1:21" x14ac:dyDescent="0.3">
      <c r="A155">
        <v>660</v>
      </c>
      <c r="B155" t="s">
        <v>396</v>
      </c>
      <c r="C155" t="s">
        <v>22</v>
      </c>
      <c r="D155" t="s">
        <v>30</v>
      </c>
      <c r="E155" s="1">
        <v>4954619000</v>
      </c>
      <c r="F155" s="2">
        <v>3266524000</v>
      </c>
      <c r="G155" s="2">
        <v>966829000</v>
      </c>
      <c r="H155" s="2" t="s">
        <v>24</v>
      </c>
      <c r="I155" s="2" t="s">
        <v>24</v>
      </c>
      <c r="J155" s="2" t="s">
        <v>25</v>
      </c>
      <c r="K155" s="2" t="s">
        <v>24</v>
      </c>
      <c r="L155" t="s">
        <v>26</v>
      </c>
      <c r="M155" t="s">
        <v>254</v>
      </c>
      <c r="N155" t="s">
        <v>28</v>
      </c>
      <c r="O155" t="s">
        <v>28</v>
      </c>
      <c r="P155" t="s">
        <v>28</v>
      </c>
      <c r="R155" t="s">
        <v>28</v>
      </c>
      <c r="S155" s="3" t="s">
        <v>25</v>
      </c>
      <c r="T155" t="s">
        <v>28</v>
      </c>
      <c r="U155" s="3" t="s">
        <v>28</v>
      </c>
    </row>
    <row r="156" spans="1:21" hidden="1" x14ac:dyDescent="0.3">
      <c r="A156">
        <v>1761</v>
      </c>
      <c r="B156" t="s">
        <v>770</v>
      </c>
      <c r="C156" t="s">
        <v>22</v>
      </c>
      <c r="D156" t="s">
        <v>23</v>
      </c>
      <c r="E156" s="1">
        <v>4986566000</v>
      </c>
      <c r="F156" s="2">
        <v>1620566000</v>
      </c>
      <c r="G156" s="2">
        <v>1641819000</v>
      </c>
      <c r="H156" s="2">
        <v>885824000</v>
      </c>
      <c r="I156" s="2">
        <v>885824000</v>
      </c>
      <c r="J156" s="2">
        <v>885824000</v>
      </c>
      <c r="K156" s="2">
        <v>35819000</v>
      </c>
      <c r="L156" t="s">
        <v>51</v>
      </c>
      <c r="M156" t="s">
        <v>123</v>
      </c>
      <c r="N156" t="s">
        <v>28</v>
      </c>
      <c r="O156" t="s">
        <v>28</v>
      </c>
      <c r="P156" t="s">
        <v>28</v>
      </c>
      <c r="R156" t="s">
        <v>28</v>
      </c>
      <c r="S156" s="3">
        <v>885824000</v>
      </c>
      <c r="T156" t="s">
        <v>28</v>
      </c>
      <c r="U156" s="3" t="s">
        <v>28</v>
      </c>
    </row>
    <row r="157" spans="1:21" hidden="1" x14ac:dyDescent="0.3">
      <c r="A157">
        <v>676</v>
      </c>
      <c r="B157" t="s">
        <v>401</v>
      </c>
      <c r="C157" t="s">
        <v>22</v>
      </c>
      <c r="D157" t="s">
        <v>23</v>
      </c>
      <c r="E157" s="1">
        <v>5011853000</v>
      </c>
      <c r="F157" s="2" t="s">
        <v>24</v>
      </c>
      <c r="G157" s="2">
        <v>2676141000</v>
      </c>
      <c r="H157" s="2" t="s">
        <v>24</v>
      </c>
      <c r="I157" s="2" t="s">
        <v>24</v>
      </c>
      <c r="J157" s="2" t="s">
        <v>25</v>
      </c>
      <c r="K157" s="2">
        <v>1266807000</v>
      </c>
      <c r="L157" t="s">
        <v>305</v>
      </c>
      <c r="M157" t="s">
        <v>306</v>
      </c>
      <c r="N157" t="s">
        <v>28</v>
      </c>
      <c r="O157" t="s">
        <v>28</v>
      </c>
      <c r="P157" t="s">
        <v>28</v>
      </c>
      <c r="R157" t="s">
        <v>28</v>
      </c>
      <c r="S157" s="3" t="s">
        <v>25</v>
      </c>
      <c r="T157" t="s">
        <v>28</v>
      </c>
      <c r="U157" s="3" t="s">
        <v>28</v>
      </c>
    </row>
    <row r="158" spans="1:21" hidden="1" x14ac:dyDescent="0.3">
      <c r="A158">
        <v>1132</v>
      </c>
      <c r="B158" t="s">
        <v>579</v>
      </c>
      <c r="C158" t="s">
        <v>22</v>
      </c>
      <c r="D158" t="s">
        <v>30</v>
      </c>
      <c r="E158" s="1">
        <v>5015000000</v>
      </c>
      <c r="F158" s="2">
        <v>844000000</v>
      </c>
      <c r="G158" s="2">
        <v>446000000</v>
      </c>
      <c r="H158" s="2" t="s">
        <v>24</v>
      </c>
      <c r="I158" s="2" t="s">
        <v>24</v>
      </c>
      <c r="J158" s="2" t="s">
        <v>25</v>
      </c>
      <c r="K158" s="2">
        <v>1568000000</v>
      </c>
      <c r="L158" t="s">
        <v>153</v>
      </c>
      <c r="M158" t="s">
        <v>154</v>
      </c>
      <c r="N158" t="s">
        <v>28</v>
      </c>
      <c r="O158" t="s">
        <v>28</v>
      </c>
      <c r="P158" t="s">
        <v>28</v>
      </c>
      <c r="R158" t="s">
        <v>28</v>
      </c>
      <c r="S158" s="3" t="s">
        <v>25</v>
      </c>
      <c r="T158" t="s">
        <v>28</v>
      </c>
      <c r="U158" s="3" t="s">
        <v>28</v>
      </c>
    </row>
    <row r="159" spans="1:21" x14ac:dyDescent="0.3">
      <c r="A159">
        <v>871</v>
      </c>
      <c r="B159" t="s">
        <v>483</v>
      </c>
      <c r="C159" t="s">
        <v>22</v>
      </c>
      <c r="D159" t="s">
        <v>23</v>
      </c>
      <c r="E159" s="1">
        <v>5054980000</v>
      </c>
      <c r="F159" s="2">
        <v>3230857000</v>
      </c>
      <c r="G159" s="2">
        <v>1064757000</v>
      </c>
      <c r="H159" s="2" t="s">
        <v>24</v>
      </c>
      <c r="I159" s="2" t="s">
        <v>24</v>
      </c>
      <c r="J159" s="2" t="s">
        <v>25</v>
      </c>
      <c r="K159" s="2">
        <v>229166000</v>
      </c>
      <c r="L159" t="s">
        <v>26</v>
      </c>
      <c r="M159" t="s">
        <v>484</v>
      </c>
      <c r="N159" t="s">
        <v>28</v>
      </c>
      <c r="O159" t="s">
        <v>28</v>
      </c>
      <c r="P159" t="s">
        <v>28</v>
      </c>
      <c r="R159" t="s">
        <v>28</v>
      </c>
      <c r="S159" s="3" t="s">
        <v>25</v>
      </c>
      <c r="T159" t="s">
        <v>28</v>
      </c>
      <c r="U159" s="3" t="s">
        <v>28</v>
      </c>
    </row>
    <row r="160" spans="1:21" hidden="1" x14ac:dyDescent="0.3">
      <c r="A160">
        <v>811</v>
      </c>
      <c r="B160" t="s">
        <v>461</v>
      </c>
      <c r="C160" t="s">
        <v>22</v>
      </c>
      <c r="D160" t="s">
        <v>23</v>
      </c>
      <c r="E160" s="1">
        <v>5059000000</v>
      </c>
      <c r="F160" s="2">
        <v>1885000000</v>
      </c>
      <c r="G160" s="2">
        <v>2101000000</v>
      </c>
      <c r="H160" s="2" t="s">
        <v>24</v>
      </c>
      <c r="I160" s="2" t="s">
        <v>24</v>
      </c>
      <c r="J160" s="2" t="s">
        <v>25</v>
      </c>
      <c r="K160" s="2">
        <v>722000000</v>
      </c>
      <c r="L160" t="s">
        <v>117</v>
      </c>
      <c r="M160" t="s">
        <v>118</v>
      </c>
      <c r="N160" t="s">
        <v>28</v>
      </c>
      <c r="O160" t="s">
        <v>28</v>
      </c>
      <c r="P160" t="s">
        <v>28</v>
      </c>
      <c r="R160" t="s">
        <v>28</v>
      </c>
      <c r="S160" s="3" t="s">
        <v>25</v>
      </c>
      <c r="T160" t="s">
        <v>28</v>
      </c>
      <c r="U160" s="3" t="s">
        <v>28</v>
      </c>
    </row>
    <row r="161" spans="1:21" hidden="1" x14ac:dyDescent="0.3">
      <c r="A161">
        <v>1394</v>
      </c>
      <c r="B161" t="s">
        <v>661</v>
      </c>
      <c r="C161" t="s">
        <v>22</v>
      </c>
      <c r="D161" t="s">
        <v>23</v>
      </c>
      <c r="E161" s="1">
        <v>5075000000</v>
      </c>
      <c r="F161" s="2">
        <v>2417000000</v>
      </c>
      <c r="G161" s="2">
        <v>337000000</v>
      </c>
      <c r="H161" s="2" t="s">
        <v>24</v>
      </c>
      <c r="I161" s="2" t="s">
        <v>24</v>
      </c>
      <c r="J161" s="2" t="s">
        <v>25</v>
      </c>
      <c r="K161" s="2">
        <v>746000000</v>
      </c>
      <c r="L161" t="s">
        <v>153</v>
      </c>
      <c r="M161" t="s">
        <v>499</v>
      </c>
      <c r="N161" t="s">
        <v>28</v>
      </c>
      <c r="O161" t="s">
        <v>28</v>
      </c>
      <c r="P161" t="s">
        <v>28</v>
      </c>
      <c r="R161" t="s">
        <v>28</v>
      </c>
      <c r="S161" s="3" t="s">
        <v>25</v>
      </c>
      <c r="T161" t="s">
        <v>28</v>
      </c>
      <c r="U161" s="3" t="s">
        <v>28</v>
      </c>
    </row>
    <row r="162" spans="1:21" hidden="1" x14ac:dyDescent="0.3">
      <c r="A162">
        <v>803</v>
      </c>
      <c r="B162" t="s">
        <v>454</v>
      </c>
      <c r="C162" t="s">
        <v>22</v>
      </c>
      <c r="D162" t="s">
        <v>455</v>
      </c>
      <c r="E162" s="1">
        <v>5112000000</v>
      </c>
      <c r="F162" s="2">
        <v>3385000000</v>
      </c>
      <c r="G162" s="2">
        <v>914000000</v>
      </c>
      <c r="H162" s="2" t="s">
        <v>24</v>
      </c>
      <c r="I162" s="2" t="s">
        <v>24</v>
      </c>
      <c r="J162" s="2" t="s">
        <v>25</v>
      </c>
      <c r="K162" s="2" t="s">
        <v>24</v>
      </c>
      <c r="L162" t="s">
        <v>51</v>
      </c>
      <c r="M162" t="s">
        <v>456</v>
      </c>
      <c r="N162" t="s">
        <v>28</v>
      </c>
      <c r="O162" t="s">
        <v>28</v>
      </c>
      <c r="P162" t="s">
        <v>28</v>
      </c>
      <c r="R162" t="s">
        <v>28</v>
      </c>
      <c r="S162" s="3" t="s">
        <v>25</v>
      </c>
      <c r="T162" t="s">
        <v>28</v>
      </c>
      <c r="U162" s="3" t="s">
        <v>28</v>
      </c>
    </row>
    <row r="163" spans="1:21" hidden="1" x14ac:dyDescent="0.3">
      <c r="A163">
        <v>1725</v>
      </c>
      <c r="B163" t="s">
        <v>760</v>
      </c>
      <c r="C163" t="s">
        <v>22</v>
      </c>
      <c r="D163" t="s">
        <v>23</v>
      </c>
      <c r="E163" s="1">
        <v>5154284000</v>
      </c>
      <c r="F163" s="2">
        <v>3251575000</v>
      </c>
      <c r="G163" s="2">
        <v>481677000</v>
      </c>
      <c r="H163" s="2" t="s">
        <v>24</v>
      </c>
      <c r="I163" s="2" t="s">
        <v>24</v>
      </c>
      <c r="J163" s="2" t="s">
        <v>25</v>
      </c>
      <c r="K163" s="2">
        <v>373199000</v>
      </c>
      <c r="L163" t="s">
        <v>40</v>
      </c>
      <c r="M163" t="s">
        <v>761</v>
      </c>
      <c r="N163" t="s">
        <v>28</v>
      </c>
      <c r="O163" t="s">
        <v>28</v>
      </c>
      <c r="P163" t="s">
        <v>28</v>
      </c>
      <c r="R163" t="s">
        <v>28</v>
      </c>
      <c r="S163" s="3" t="s">
        <v>25</v>
      </c>
      <c r="T163" t="s">
        <v>28</v>
      </c>
      <c r="U163" s="3" t="s">
        <v>28</v>
      </c>
    </row>
    <row r="164" spans="1:21" hidden="1" x14ac:dyDescent="0.3">
      <c r="A164">
        <v>1240</v>
      </c>
      <c r="B164" t="s">
        <v>614</v>
      </c>
      <c r="C164" t="s">
        <v>22</v>
      </c>
      <c r="D164" t="s">
        <v>23</v>
      </c>
      <c r="E164" s="1">
        <v>5260956000</v>
      </c>
      <c r="F164" s="2">
        <v>1177275000</v>
      </c>
      <c r="G164" s="2">
        <v>2188747000</v>
      </c>
      <c r="H164" s="2" t="s">
        <v>24</v>
      </c>
      <c r="I164" s="2" t="s">
        <v>24</v>
      </c>
      <c r="J164" s="2" t="s">
        <v>25</v>
      </c>
      <c r="K164" s="2">
        <v>65141000</v>
      </c>
      <c r="L164" t="s">
        <v>40</v>
      </c>
      <c r="M164" t="s">
        <v>147</v>
      </c>
      <c r="N164" t="s">
        <v>28</v>
      </c>
      <c r="O164" t="s">
        <v>28</v>
      </c>
      <c r="P164" t="s">
        <v>28</v>
      </c>
      <c r="R164" t="s">
        <v>28</v>
      </c>
      <c r="S164" s="3" t="s">
        <v>25</v>
      </c>
      <c r="T164" t="s">
        <v>28</v>
      </c>
      <c r="U164" s="3" t="s">
        <v>28</v>
      </c>
    </row>
    <row r="165" spans="1:21" hidden="1" x14ac:dyDescent="0.3">
      <c r="A165">
        <v>1514</v>
      </c>
      <c r="B165" t="s">
        <v>705</v>
      </c>
      <c r="C165" t="s">
        <v>22</v>
      </c>
      <c r="D165" t="s">
        <v>628</v>
      </c>
      <c r="E165" s="1">
        <v>5353197000</v>
      </c>
      <c r="F165" s="2">
        <v>2943847000</v>
      </c>
      <c r="G165" s="2">
        <v>1303427000</v>
      </c>
      <c r="H165" s="2" t="s">
        <v>24</v>
      </c>
      <c r="I165" s="2" t="s">
        <v>24</v>
      </c>
      <c r="J165" s="2" t="s">
        <v>25</v>
      </c>
      <c r="K165" s="2">
        <v>194039000</v>
      </c>
      <c r="L165" t="s">
        <v>40</v>
      </c>
      <c r="M165" t="s">
        <v>706</v>
      </c>
      <c r="N165" t="s">
        <v>28</v>
      </c>
      <c r="O165" t="s">
        <v>28</v>
      </c>
      <c r="P165" t="s">
        <v>28</v>
      </c>
      <c r="R165" t="s">
        <v>28</v>
      </c>
      <c r="S165" s="3" t="s">
        <v>25</v>
      </c>
      <c r="T165" t="s">
        <v>28</v>
      </c>
      <c r="U165" s="3" t="s">
        <v>28</v>
      </c>
    </row>
    <row r="166" spans="1:21" hidden="1" x14ac:dyDescent="0.3">
      <c r="A166">
        <v>1188</v>
      </c>
      <c r="B166" t="s">
        <v>601</v>
      </c>
      <c r="C166" t="s">
        <v>22</v>
      </c>
      <c r="D166" t="s">
        <v>23</v>
      </c>
      <c r="E166" s="1">
        <v>5508500000</v>
      </c>
      <c r="F166" s="2">
        <v>3414400000</v>
      </c>
      <c r="G166" s="2">
        <v>1403500000</v>
      </c>
      <c r="H166" s="2" t="s">
        <v>24</v>
      </c>
      <c r="I166" s="2" t="s">
        <v>24</v>
      </c>
      <c r="J166" s="2" t="s">
        <v>25</v>
      </c>
      <c r="K166" s="2" t="s">
        <v>24</v>
      </c>
      <c r="L166" t="s">
        <v>40</v>
      </c>
      <c r="M166" t="s">
        <v>602</v>
      </c>
      <c r="N166" t="s">
        <v>28</v>
      </c>
      <c r="O166" t="s">
        <v>28</v>
      </c>
      <c r="P166" t="s">
        <v>28</v>
      </c>
      <c r="R166" t="s">
        <v>28</v>
      </c>
      <c r="S166" s="3" t="s">
        <v>25</v>
      </c>
      <c r="T166" t="s">
        <v>28</v>
      </c>
      <c r="U166" s="3" t="s">
        <v>28</v>
      </c>
    </row>
    <row r="167" spans="1:21" hidden="1" x14ac:dyDescent="0.3">
      <c r="A167">
        <v>294</v>
      </c>
      <c r="B167" t="s">
        <v>236</v>
      </c>
      <c r="C167" t="s">
        <v>22</v>
      </c>
      <c r="D167" t="s">
        <v>23</v>
      </c>
      <c r="E167" s="1">
        <v>5513000000</v>
      </c>
      <c r="F167" s="2">
        <v>375000000</v>
      </c>
      <c r="G167" s="2">
        <v>3380000000</v>
      </c>
      <c r="H167" s="2" t="s">
        <v>24</v>
      </c>
      <c r="I167" s="2" t="s">
        <v>24</v>
      </c>
      <c r="J167" s="2" t="s">
        <v>25</v>
      </c>
      <c r="K167" s="2">
        <v>490000000</v>
      </c>
      <c r="L167" t="s">
        <v>112</v>
      </c>
      <c r="M167" t="s">
        <v>237</v>
      </c>
      <c r="N167" t="s">
        <v>28</v>
      </c>
      <c r="O167" t="s">
        <v>28</v>
      </c>
      <c r="P167" t="s">
        <v>28</v>
      </c>
      <c r="R167" t="s">
        <v>28</v>
      </c>
      <c r="S167" s="3" t="s">
        <v>25</v>
      </c>
      <c r="T167" t="s">
        <v>28</v>
      </c>
      <c r="U167" s="3" t="s">
        <v>25</v>
      </c>
    </row>
    <row r="168" spans="1:21" hidden="1" x14ac:dyDescent="0.3">
      <c r="A168">
        <v>326</v>
      </c>
      <c r="B168" t="s">
        <v>249</v>
      </c>
      <c r="C168" t="s">
        <v>22</v>
      </c>
      <c r="D168" t="s">
        <v>215</v>
      </c>
      <c r="E168" s="1">
        <v>5533000000</v>
      </c>
      <c r="F168" s="2">
        <v>3142000000</v>
      </c>
      <c r="G168" s="2">
        <v>1291000000</v>
      </c>
      <c r="H168" s="2">
        <v>130000000</v>
      </c>
      <c r="I168" s="2">
        <v>130000000</v>
      </c>
      <c r="J168" s="2">
        <v>130000000</v>
      </c>
      <c r="K168" s="2" t="s">
        <v>24</v>
      </c>
      <c r="L168" t="s">
        <v>97</v>
      </c>
      <c r="M168" t="s">
        <v>239</v>
      </c>
      <c r="N168" t="s">
        <v>28</v>
      </c>
      <c r="O168" t="s">
        <v>28</v>
      </c>
      <c r="P168" t="s">
        <v>28</v>
      </c>
      <c r="R168" t="s">
        <v>28</v>
      </c>
      <c r="S168" s="3">
        <v>130000000</v>
      </c>
      <c r="T168" t="s">
        <v>28</v>
      </c>
      <c r="U168" s="3">
        <v>130000000</v>
      </c>
    </row>
    <row r="169" spans="1:21" hidden="1" x14ac:dyDescent="0.3">
      <c r="A169">
        <v>468</v>
      </c>
      <c r="B169" t="s">
        <v>334</v>
      </c>
      <c r="C169" t="s">
        <v>22</v>
      </c>
      <c r="D169" t="s">
        <v>30</v>
      </c>
      <c r="E169" s="1">
        <v>5535000000</v>
      </c>
      <c r="F169" s="2">
        <v>1689000000</v>
      </c>
      <c r="G169" s="2">
        <v>1598000000</v>
      </c>
      <c r="H169" s="2" t="s">
        <v>24</v>
      </c>
      <c r="I169" s="2" t="s">
        <v>24</v>
      </c>
      <c r="J169" s="2" t="s">
        <v>25</v>
      </c>
      <c r="K169" s="2">
        <v>276000000</v>
      </c>
      <c r="L169" t="s">
        <v>40</v>
      </c>
      <c r="M169" t="s">
        <v>245</v>
      </c>
      <c r="N169" t="s">
        <v>28</v>
      </c>
      <c r="O169" t="s">
        <v>28</v>
      </c>
      <c r="P169" t="s">
        <v>28</v>
      </c>
      <c r="R169" t="s">
        <v>28</v>
      </c>
      <c r="S169" s="3" t="s">
        <v>25</v>
      </c>
      <c r="T169" t="s">
        <v>28</v>
      </c>
      <c r="U169" s="3" t="s">
        <v>25</v>
      </c>
    </row>
    <row r="170" spans="1:21" hidden="1" x14ac:dyDescent="0.3">
      <c r="A170">
        <v>472</v>
      </c>
      <c r="B170" t="s">
        <v>335</v>
      </c>
      <c r="C170" t="s">
        <v>22</v>
      </c>
      <c r="D170" t="s">
        <v>30</v>
      </c>
      <c r="E170" s="1">
        <v>5535000000</v>
      </c>
      <c r="F170" s="2">
        <v>1689000000</v>
      </c>
      <c r="G170" s="2">
        <v>1598000000</v>
      </c>
      <c r="H170" s="2" t="s">
        <v>24</v>
      </c>
      <c r="I170" s="2" t="s">
        <v>24</v>
      </c>
      <c r="J170" s="2" t="s">
        <v>25</v>
      </c>
      <c r="K170" s="2">
        <v>276000000</v>
      </c>
      <c r="L170" t="s">
        <v>40</v>
      </c>
      <c r="M170" t="s">
        <v>245</v>
      </c>
      <c r="N170" t="s">
        <v>28</v>
      </c>
      <c r="O170" t="s">
        <v>28</v>
      </c>
      <c r="P170" t="s">
        <v>28</v>
      </c>
      <c r="R170" t="s">
        <v>28</v>
      </c>
      <c r="S170" s="3" t="s">
        <v>25</v>
      </c>
      <c r="T170" t="s">
        <v>28</v>
      </c>
      <c r="U170" s="3" t="s">
        <v>25</v>
      </c>
    </row>
    <row r="171" spans="1:21" hidden="1" x14ac:dyDescent="0.3">
      <c r="A171">
        <v>772</v>
      </c>
      <c r="B171" t="s">
        <v>439</v>
      </c>
      <c r="C171" t="s">
        <v>22</v>
      </c>
      <c r="D171" t="s">
        <v>23</v>
      </c>
      <c r="E171" s="1">
        <v>5580506000</v>
      </c>
      <c r="F171" s="2">
        <v>3440623000</v>
      </c>
      <c r="G171" s="2">
        <v>1111232000</v>
      </c>
      <c r="H171" s="2" t="s">
        <v>24</v>
      </c>
      <c r="I171" s="2" t="s">
        <v>24</v>
      </c>
      <c r="J171" s="2" t="s">
        <v>25</v>
      </c>
      <c r="K171" s="2" t="s">
        <v>24</v>
      </c>
      <c r="L171" t="s">
        <v>40</v>
      </c>
      <c r="M171" t="s">
        <v>440</v>
      </c>
      <c r="N171" t="s">
        <v>28</v>
      </c>
      <c r="O171" t="s">
        <v>28</v>
      </c>
      <c r="P171" t="s">
        <v>28</v>
      </c>
      <c r="R171" t="s">
        <v>28</v>
      </c>
      <c r="S171" s="3" t="s">
        <v>25</v>
      </c>
      <c r="T171" t="s">
        <v>28</v>
      </c>
      <c r="U171" s="3" t="s">
        <v>28</v>
      </c>
    </row>
    <row r="172" spans="1:21" hidden="1" x14ac:dyDescent="0.3">
      <c r="A172">
        <v>1713</v>
      </c>
      <c r="B172" t="s">
        <v>757</v>
      </c>
      <c r="C172" t="s">
        <v>22</v>
      </c>
      <c r="D172" t="s">
        <v>23</v>
      </c>
      <c r="E172" s="1">
        <v>5664800000</v>
      </c>
      <c r="F172" s="2">
        <v>3194200000</v>
      </c>
      <c r="G172" s="2">
        <v>1140600000</v>
      </c>
      <c r="H172" s="2" t="s">
        <v>24</v>
      </c>
      <c r="I172" s="2" t="s">
        <v>24</v>
      </c>
      <c r="J172" s="2" t="s">
        <v>25</v>
      </c>
      <c r="K172" s="2" t="s">
        <v>24</v>
      </c>
      <c r="L172" t="s">
        <v>51</v>
      </c>
      <c r="M172" t="s">
        <v>123</v>
      </c>
      <c r="N172" t="s">
        <v>28</v>
      </c>
      <c r="O172" t="s">
        <v>28</v>
      </c>
      <c r="P172" t="s">
        <v>28</v>
      </c>
      <c r="R172" t="s">
        <v>28</v>
      </c>
      <c r="S172" s="3" t="s">
        <v>25</v>
      </c>
      <c r="T172" t="s">
        <v>28</v>
      </c>
      <c r="U172" s="3" t="s">
        <v>28</v>
      </c>
    </row>
    <row r="173" spans="1:21" hidden="1" x14ac:dyDescent="0.3">
      <c r="A173">
        <v>951</v>
      </c>
      <c r="B173" t="s">
        <v>517</v>
      </c>
      <c r="C173" t="s">
        <v>22</v>
      </c>
      <c r="D173" t="s">
        <v>23</v>
      </c>
      <c r="E173" s="1">
        <v>5671400000</v>
      </c>
      <c r="F173" s="2">
        <v>3421700000</v>
      </c>
      <c r="G173" s="2">
        <v>1114600000</v>
      </c>
      <c r="H173" s="2" t="s">
        <v>24</v>
      </c>
      <c r="I173" s="2" t="s">
        <v>24</v>
      </c>
      <c r="J173" s="2" t="s">
        <v>25</v>
      </c>
      <c r="K173" s="2">
        <v>86300000</v>
      </c>
      <c r="L173" t="s">
        <v>61</v>
      </c>
      <c r="M173" t="s">
        <v>326</v>
      </c>
      <c r="N173" t="s">
        <v>28</v>
      </c>
      <c r="O173" t="s">
        <v>28</v>
      </c>
      <c r="P173" t="s">
        <v>28</v>
      </c>
      <c r="R173" t="s">
        <v>28</v>
      </c>
      <c r="S173" s="3" t="s">
        <v>25</v>
      </c>
      <c r="T173" t="s">
        <v>28</v>
      </c>
      <c r="U173" s="3" t="s">
        <v>28</v>
      </c>
    </row>
    <row r="174" spans="1:21" hidden="1" x14ac:dyDescent="0.3">
      <c r="A174">
        <v>1276</v>
      </c>
      <c r="B174" t="s">
        <v>626</v>
      </c>
      <c r="C174" t="s">
        <v>22</v>
      </c>
      <c r="D174" t="s">
        <v>30</v>
      </c>
      <c r="E174" s="1">
        <v>5679595000</v>
      </c>
      <c r="F174" s="2">
        <v>4507196000</v>
      </c>
      <c r="G174" s="2">
        <v>568500000</v>
      </c>
      <c r="H174" s="2" t="s">
        <v>24</v>
      </c>
      <c r="I174" s="2" t="s">
        <v>24</v>
      </c>
      <c r="J174" s="2" t="s">
        <v>25</v>
      </c>
      <c r="K174" s="2" t="s">
        <v>24</v>
      </c>
      <c r="L174" t="s">
        <v>40</v>
      </c>
      <c r="M174" t="s">
        <v>328</v>
      </c>
      <c r="N174" t="s">
        <v>28</v>
      </c>
      <c r="O174" t="s">
        <v>28</v>
      </c>
      <c r="P174" t="s">
        <v>28</v>
      </c>
      <c r="R174" t="s">
        <v>28</v>
      </c>
      <c r="S174" s="3" t="s">
        <v>25</v>
      </c>
      <c r="T174" t="s">
        <v>28</v>
      </c>
      <c r="U174" s="3" t="s">
        <v>28</v>
      </c>
    </row>
    <row r="175" spans="1:21" x14ac:dyDescent="0.3">
      <c r="A175">
        <v>1160</v>
      </c>
      <c r="B175" t="s">
        <v>587</v>
      </c>
      <c r="C175" t="s">
        <v>22</v>
      </c>
      <c r="D175" t="s">
        <v>30</v>
      </c>
      <c r="E175" s="1">
        <v>5703000000</v>
      </c>
      <c r="F175" s="2">
        <v>2398000000</v>
      </c>
      <c r="G175" s="2">
        <v>1815000000</v>
      </c>
      <c r="H175" s="2" t="s">
        <v>24</v>
      </c>
      <c r="I175" s="2" t="s">
        <v>24</v>
      </c>
      <c r="J175" s="2" t="s">
        <v>25</v>
      </c>
      <c r="K175" s="2">
        <v>510000000</v>
      </c>
      <c r="L175" t="s">
        <v>26</v>
      </c>
      <c r="M175" t="s">
        <v>341</v>
      </c>
      <c r="N175" t="s">
        <v>28</v>
      </c>
      <c r="O175" t="s">
        <v>28</v>
      </c>
      <c r="P175" t="s">
        <v>28</v>
      </c>
      <c r="R175" t="s">
        <v>28</v>
      </c>
      <c r="S175" s="3" t="s">
        <v>25</v>
      </c>
      <c r="T175" t="s">
        <v>28</v>
      </c>
      <c r="U175" s="3" t="s">
        <v>28</v>
      </c>
    </row>
    <row r="176" spans="1:21" hidden="1" x14ac:dyDescent="0.3">
      <c r="A176">
        <v>44</v>
      </c>
      <c r="B176" t="s">
        <v>106</v>
      </c>
      <c r="C176" t="s">
        <v>22</v>
      </c>
      <c r="D176" t="s">
        <v>23</v>
      </c>
      <c r="E176" s="1">
        <v>5781000000</v>
      </c>
      <c r="F176" s="2">
        <v>3477000000</v>
      </c>
      <c r="G176" s="2">
        <v>443000000</v>
      </c>
      <c r="H176" s="2" t="s">
        <v>24</v>
      </c>
      <c r="I176" s="2" t="s">
        <v>24</v>
      </c>
      <c r="J176" s="2" t="s">
        <v>25</v>
      </c>
      <c r="K176" s="2">
        <v>673000000</v>
      </c>
      <c r="L176" t="s">
        <v>107</v>
      </c>
      <c r="M176" t="s">
        <v>108</v>
      </c>
      <c r="N176" t="s">
        <v>28</v>
      </c>
      <c r="O176" t="s">
        <v>28</v>
      </c>
      <c r="P176" t="s">
        <v>28</v>
      </c>
      <c r="R176" t="s">
        <v>28</v>
      </c>
      <c r="S176" s="3" t="s">
        <v>25</v>
      </c>
      <c r="T176" t="s">
        <v>28</v>
      </c>
      <c r="U176" s="3" t="s">
        <v>25</v>
      </c>
    </row>
    <row r="177" spans="1:21" hidden="1" x14ac:dyDescent="0.3">
      <c r="A177">
        <v>1055</v>
      </c>
      <c r="B177" t="s">
        <v>551</v>
      </c>
      <c r="C177" t="s">
        <v>22</v>
      </c>
      <c r="D177" t="s">
        <v>23</v>
      </c>
      <c r="E177" s="1">
        <v>5787980000</v>
      </c>
      <c r="F177" s="2">
        <v>4297922000</v>
      </c>
      <c r="G177" s="2">
        <v>1110550000</v>
      </c>
      <c r="H177" s="2" t="s">
        <v>24</v>
      </c>
      <c r="I177" s="2" t="s">
        <v>24</v>
      </c>
      <c r="J177" s="2" t="s">
        <v>25</v>
      </c>
      <c r="K177" s="2" t="s">
        <v>24</v>
      </c>
      <c r="L177" t="s">
        <v>40</v>
      </c>
      <c r="M177" t="s">
        <v>552</v>
      </c>
      <c r="N177" t="s">
        <v>28</v>
      </c>
      <c r="O177" t="s">
        <v>28</v>
      </c>
      <c r="P177" t="s">
        <v>28</v>
      </c>
      <c r="R177" t="s">
        <v>28</v>
      </c>
      <c r="S177" s="3" t="s">
        <v>25</v>
      </c>
      <c r="T177" t="s">
        <v>28</v>
      </c>
      <c r="U177" s="3" t="s">
        <v>28</v>
      </c>
    </row>
    <row r="178" spans="1:21" hidden="1" x14ac:dyDescent="0.3">
      <c r="A178">
        <v>640</v>
      </c>
      <c r="B178" t="s">
        <v>388</v>
      </c>
      <c r="C178" t="s">
        <v>22</v>
      </c>
      <c r="D178" t="s">
        <v>23</v>
      </c>
      <c r="E178" s="1">
        <v>5795800000</v>
      </c>
      <c r="F178" s="2">
        <v>3956200000</v>
      </c>
      <c r="G178" s="2">
        <v>763300000</v>
      </c>
      <c r="H178" s="2" t="s">
        <v>24</v>
      </c>
      <c r="I178" s="2" t="s">
        <v>24</v>
      </c>
      <c r="J178" s="2" t="s">
        <v>25</v>
      </c>
      <c r="K178" s="2" t="s">
        <v>24</v>
      </c>
      <c r="L178" t="s">
        <v>51</v>
      </c>
      <c r="M178" t="s">
        <v>123</v>
      </c>
      <c r="N178" t="s">
        <v>28</v>
      </c>
      <c r="O178" t="s">
        <v>28</v>
      </c>
      <c r="P178" t="s">
        <v>28</v>
      </c>
      <c r="R178" t="s">
        <v>28</v>
      </c>
      <c r="S178" s="3" t="s">
        <v>25</v>
      </c>
      <c r="T178" t="s">
        <v>28</v>
      </c>
      <c r="U178" s="3" t="s">
        <v>28</v>
      </c>
    </row>
    <row r="179" spans="1:21" hidden="1" x14ac:dyDescent="0.3">
      <c r="A179">
        <v>166</v>
      </c>
      <c r="B179" t="s">
        <v>166</v>
      </c>
      <c r="C179" t="s">
        <v>22</v>
      </c>
      <c r="D179" t="s">
        <v>23</v>
      </c>
      <c r="E179" s="1">
        <v>5863500000</v>
      </c>
      <c r="F179" s="2">
        <v>4335300000</v>
      </c>
      <c r="G179" s="2">
        <v>1148900000</v>
      </c>
      <c r="H179" s="2" t="s">
        <v>24</v>
      </c>
      <c r="I179" s="2" t="s">
        <v>24</v>
      </c>
      <c r="J179" s="2" t="s">
        <v>25</v>
      </c>
      <c r="K179" s="2" t="s">
        <v>24</v>
      </c>
      <c r="L179" t="s">
        <v>125</v>
      </c>
      <c r="M179" t="s">
        <v>167</v>
      </c>
      <c r="N179" t="s">
        <v>28</v>
      </c>
      <c r="O179" t="s">
        <v>28</v>
      </c>
      <c r="P179" t="s">
        <v>28</v>
      </c>
      <c r="R179" t="s">
        <v>28</v>
      </c>
      <c r="S179" s="3" t="s">
        <v>25</v>
      </c>
      <c r="T179" t="s">
        <v>28</v>
      </c>
      <c r="U179" s="3" t="s">
        <v>25</v>
      </c>
    </row>
    <row r="180" spans="1:21" hidden="1" x14ac:dyDescent="0.3">
      <c r="A180">
        <v>1410</v>
      </c>
      <c r="B180" t="s">
        <v>666</v>
      </c>
      <c r="C180" t="s">
        <v>22</v>
      </c>
      <c r="D180" t="s">
        <v>449</v>
      </c>
      <c r="E180" s="1">
        <v>5897700000</v>
      </c>
      <c r="F180" s="2">
        <v>3870100000</v>
      </c>
      <c r="G180" s="2">
        <v>1020400000</v>
      </c>
      <c r="H180" s="2" t="s">
        <v>24</v>
      </c>
      <c r="I180" s="2" t="s">
        <v>24</v>
      </c>
      <c r="J180" s="2" t="s">
        <v>25</v>
      </c>
      <c r="K180" s="2">
        <v>96800000</v>
      </c>
      <c r="L180" t="s">
        <v>97</v>
      </c>
      <c r="M180" t="s">
        <v>210</v>
      </c>
      <c r="N180" t="s">
        <v>28</v>
      </c>
      <c r="O180" t="s">
        <v>28</v>
      </c>
      <c r="P180" t="s">
        <v>28</v>
      </c>
      <c r="R180" t="s">
        <v>28</v>
      </c>
      <c r="S180" s="3" t="s">
        <v>25</v>
      </c>
      <c r="T180" t="s">
        <v>28</v>
      </c>
      <c r="U180" s="3" t="s">
        <v>28</v>
      </c>
    </row>
    <row r="181" spans="1:21" x14ac:dyDescent="0.3">
      <c r="A181">
        <v>1320</v>
      </c>
      <c r="B181" t="s">
        <v>638</v>
      </c>
      <c r="C181" t="s">
        <v>22</v>
      </c>
      <c r="D181" t="s">
        <v>23</v>
      </c>
      <c r="E181" s="1">
        <v>5920269000</v>
      </c>
      <c r="F181" s="2">
        <v>4982562000</v>
      </c>
      <c r="G181" s="2">
        <v>434894000</v>
      </c>
      <c r="H181" s="2" t="s">
        <v>24</v>
      </c>
      <c r="I181" s="2" t="s">
        <v>24</v>
      </c>
      <c r="J181" s="2" t="s">
        <v>25</v>
      </c>
      <c r="K181" s="2">
        <v>37691000</v>
      </c>
      <c r="L181" t="s">
        <v>26</v>
      </c>
      <c r="M181" t="s">
        <v>261</v>
      </c>
      <c r="N181" t="s">
        <v>28</v>
      </c>
      <c r="O181" t="s">
        <v>28</v>
      </c>
      <c r="P181" t="s">
        <v>28</v>
      </c>
      <c r="R181" t="s">
        <v>28</v>
      </c>
      <c r="S181" s="3" t="s">
        <v>25</v>
      </c>
      <c r="T181" t="s">
        <v>28</v>
      </c>
      <c r="U181" s="3" t="s">
        <v>28</v>
      </c>
    </row>
    <row r="182" spans="1:21" hidden="1" x14ac:dyDescent="0.3">
      <c r="A182">
        <v>500</v>
      </c>
      <c r="B182" t="s">
        <v>345</v>
      </c>
      <c r="C182" t="s">
        <v>22</v>
      </c>
      <c r="D182" t="s">
        <v>209</v>
      </c>
      <c r="E182" s="1">
        <v>5921000000</v>
      </c>
      <c r="F182" s="2">
        <v>4616600000</v>
      </c>
      <c r="G182" s="2">
        <v>625200000</v>
      </c>
      <c r="H182" s="2" t="s">
        <v>24</v>
      </c>
      <c r="I182" s="2" t="s">
        <v>24</v>
      </c>
      <c r="J182" s="2" t="s">
        <v>25</v>
      </c>
      <c r="K182" s="2">
        <v>278300000</v>
      </c>
      <c r="L182" t="s">
        <v>40</v>
      </c>
      <c r="M182" t="s">
        <v>252</v>
      </c>
      <c r="N182" t="s">
        <v>28</v>
      </c>
      <c r="O182" t="s">
        <v>28</v>
      </c>
      <c r="P182" t="s">
        <v>28</v>
      </c>
      <c r="R182" t="s">
        <v>28</v>
      </c>
      <c r="S182" s="3" t="s">
        <v>25</v>
      </c>
      <c r="T182" t="s">
        <v>28</v>
      </c>
      <c r="U182" s="3" t="s">
        <v>28</v>
      </c>
    </row>
    <row r="183" spans="1:21" hidden="1" x14ac:dyDescent="0.3">
      <c r="A183">
        <v>947</v>
      </c>
      <c r="B183" t="s">
        <v>516</v>
      </c>
      <c r="C183" t="s">
        <v>22</v>
      </c>
      <c r="D183" t="s">
        <v>226</v>
      </c>
      <c r="E183" s="1">
        <v>5935095000</v>
      </c>
      <c r="F183" s="2">
        <v>4920664000</v>
      </c>
      <c r="G183" s="2">
        <v>328595000</v>
      </c>
      <c r="H183" s="2" t="s">
        <v>24</v>
      </c>
      <c r="I183" s="2" t="s">
        <v>24</v>
      </c>
      <c r="J183" s="2" t="s">
        <v>25</v>
      </c>
      <c r="K183" s="2" t="s">
        <v>24</v>
      </c>
      <c r="L183" t="s">
        <v>40</v>
      </c>
      <c r="M183" t="s">
        <v>328</v>
      </c>
      <c r="N183" t="s">
        <v>28</v>
      </c>
      <c r="O183" t="s">
        <v>28</v>
      </c>
      <c r="P183" t="s">
        <v>28</v>
      </c>
      <c r="R183" t="s">
        <v>28</v>
      </c>
      <c r="S183" s="3" t="s">
        <v>25</v>
      </c>
      <c r="T183" t="s">
        <v>28</v>
      </c>
      <c r="U183" s="3" t="s">
        <v>28</v>
      </c>
    </row>
    <row r="184" spans="1:21" hidden="1" x14ac:dyDescent="0.3">
      <c r="A184">
        <v>1717</v>
      </c>
      <c r="B184" t="s">
        <v>758</v>
      </c>
      <c r="C184" t="s">
        <v>22</v>
      </c>
      <c r="D184" t="s">
        <v>23</v>
      </c>
      <c r="E184" s="1">
        <v>5989000000</v>
      </c>
      <c r="F184" s="2">
        <v>4993000000</v>
      </c>
      <c r="G184" s="2">
        <v>320000000</v>
      </c>
      <c r="H184" s="2">
        <v>32000000</v>
      </c>
      <c r="I184" s="2">
        <v>32000000</v>
      </c>
      <c r="J184" s="2">
        <v>32000000</v>
      </c>
      <c r="K184" s="2" t="s">
        <v>24</v>
      </c>
      <c r="L184" t="s">
        <v>117</v>
      </c>
      <c r="M184" t="s">
        <v>118</v>
      </c>
      <c r="N184" t="s">
        <v>28</v>
      </c>
      <c r="O184" t="s">
        <v>28</v>
      </c>
      <c r="P184" t="s">
        <v>28</v>
      </c>
      <c r="R184" t="s">
        <v>28</v>
      </c>
      <c r="S184" s="3">
        <v>32000000</v>
      </c>
      <c r="T184" t="s">
        <v>28</v>
      </c>
      <c r="U184" s="3" t="s">
        <v>28</v>
      </c>
    </row>
    <row r="185" spans="1:21" x14ac:dyDescent="0.3">
      <c r="A185">
        <v>596</v>
      </c>
      <c r="B185" t="s">
        <v>375</v>
      </c>
      <c r="C185" t="s">
        <v>22</v>
      </c>
      <c r="D185" t="s">
        <v>23</v>
      </c>
      <c r="E185" s="1">
        <v>5992215000</v>
      </c>
      <c r="F185" s="2">
        <v>4156845000</v>
      </c>
      <c r="G185" s="2">
        <v>1264632000</v>
      </c>
      <c r="H185" s="2" t="s">
        <v>24</v>
      </c>
      <c r="I185" s="2" t="s">
        <v>24</v>
      </c>
      <c r="J185" s="2" t="s">
        <v>25</v>
      </c>
      <c r="K185" s="2">
        <v>39940000</v>
      </c>
      <c r="L185" t="s">
        <v>26</v>
      </c>
      <c r="M185" t="s">
        <v>243</v>
      </c>
      <c r="N185" t="s">
        <v>28</v>
      </c>
      <c r="O185" t="s">
        <v>28</v>
      </c>
      <c r="P185" t="s">
        <v>28</v>
      </c>
      <c r="R185" t="s">
        <v>28</v>
      </c>
      <c r="S185" s="3" t="s">
        <v>25</v>
      </c>
      <c r="T185" t="s">
        <v>28</v>
      </c>
      <c r="U185" s="3" t="s">
        <v>28</v>
      </c>
    </row>
    <row r="186" spans="1:21" hidden="1" x14ac:dyDescent="0.3">
      <c r="A186">
        <v>496</v>
      </c>
      <c r="B186" t="s">
        <v>343</v>
      </c>
      <c r="C186" t="s">
        <v>22</v>
      </c>
      <c r="D186" t="s">
        <v>30</v>
      </c>
      <c r="E186" s="1">
        <v>5997000000</v>
      </c>
      <c r="F186" s="2">
        <v>2499000000</v>
      </c>
      <c r="G186" s="2">
        <v>2337000000</v>
      </c>
      <c r="H186" s="2" t="s">
        <v>24</v>
      </c>
      <c r="I186" s="2" t="s">
        <v>24</v>
      </c>
      <c r="J186" s="2" t="s">
        <v>25</v>
      </c>
      <c r="K186" s="2">
        <v>115000000</v>
      </c>
      <c r="L186" t="s">
        <v>97</v>
      </c>
      <c r="M186" t="s">
        <v>344</v>
      </c>
      <c r="N186" t="s">
        <v>28</v>
      </c>
      <c r="O186" t="s">
        <v>28</v>
      </c>
      <c r="P186" t="s">
        <v>28</v>
      </c>
      <c r="R186" t="s">
        <v>28</v>
      </c>
      <c r="S186" s="3" t="s">
        <v>25</v>
      </c>
      <c r="T186" t="s">
        <v>28</v>
      </c>
      <c r="U186" s="3" t="s">
        <v>28</v>
      </c>
    </row>
    <row r="187" spans="1:21" hidden="1" x14ac:dyDescent="0.3">
      <c r="A187">
        <v>1316</v>
      </c>
      <c r="B187" t="s">
        <v>637</v>
      </c>
      <c r="C187" t="s">
        <v>22</v>
      </c>
      <c r="D187" t="s">
        <v>433</v>
      </c>
      <c r="E187" s="1">
        <v>6043000000</v>
      </c>
      <c r="F187" s="2">
        <v>2793800000</v>
      </c>
      <c r="G187" s="2">
        <v>2594300000</v>
      </c>
      <c r="H187" s="2" t="s">
        <v>24</v>
      </c>
      <c r="I187" s="2" t="s">
        <v>24</v>
      </c>
      <c r="J187" s="2" t="s">
        <v>25</v>
      </c>
      <c r="K187" s="2" t="s">
        <v>24</v>
      </c>
      <c r="L187" t="s">
        <v>40</v>
      </c>
      <c r="M187" t="s">
        <v>428</v>
      </c>
      <c r="N187" t="s">
        <v>28</v>
      </c>
      <c r="O187" t="s">
        <v>28</v>
      </c>
      <c r="P187" t="s">
        <v>28</v>
      </c>
      <c r="R187" t="s">
        <v>28</v>
      </c>
      <c r="S187" s="3" t="s">
        <v>25</v>
      </c>
      <c r="T187" t="s">
        <v>28</v>
      </c>
      <c r="U187" s="3" t="s">
        <v>28</v>
      </c>
    </row>
    <row r="188" spans="1:21" hidden="1" x14ac:dyDescent="0.3">
      <c r="A188">
        <v>290</v>
      </c>
      <c r="B188" t="s">
        <v>234</v>
      </c>
      <c r="C188" t="s">
        <v>22</v>
      </c>
      <c r="D188" t="s">
        <v>23</v>
      </c>
      <c r="E188" s="1">
        <v>6104000000</v>
      </c>
      <c r="F188" s="2">
        <v>2990700000</v>
      </c>
      <c r="G188" s="2">
        <v>200900000</v>
      </c>
      <c r="H188" s="2" t="s">
        <v>24</v>
      </c>
      <c r="I188" s="2" t="s">
        <v>24</v>
      </c>
      <c r="J188" s="2" t="s">
        <v>25</v>
      </c>
      <c r="K188" s="2" t="s">
        <v>24</v>
      </c>
      <c r="L188" t="s">
        <v>125</v>
      </c>
      <c r="M188" t="s">
        <v>235</v>
      </c>
      <c r="N188" t="s">
        <v>28</v>
      </c>
      <c r="O188" t="s">
        <v>28</v>
      </c>
      <c r="P188" t="s">
        <v>28</v>
      </c>
      <c r="R188" t="s">
        <v>28</v>
      </c>
      <c r="S188" s="3" t="s">
        <v>25</v>
      </c>
      <c r="T188" t="s">
        <v>28</v>
      </c>
      <c r="U188" s="3" t="s">
        <v>25</v>
      </c>
    </row>
    <row r="189" spans="1:21" hidden="1" x14ac:dyDescent="0.3">
      <c r="A189">
        <v>648</v>
      </c>
      <c r="B189" t="s">
        <v>390</v>
      </c>
      <c r="C189" t="s">
        <v>22</v>
      </c>
      <c r="D189" t="s">
        <v>339</v>
      </c>
      <c r="E189" s="1">
        <v>6182000000</v>
      </c>
      <c r="F189" s="2">
        <v>4148000000</v>
      </c>
      <c r="G189" s="2">
        <v>1294000000</v>
      </c>
      <c r="H189" s="2" t="s">
        <v>24</v>
      </c>
      <c r="I189" s="2" t="s">
        <v>24</v>
      </c>
      <c r="J189" s="2" t="s">
        <v>25</v>
      </c>
      <c r="K189" s="2">
        <v>118000000</v>
      </c>
      <c r="L189" t="s">
        <v>40</v>
      </c>
      <c r="M189" t="s">
        <v>391</v>
      </c>
      <c r="N189" t="s">
        <v>28</v>
      </c>
      <c r="O189" t="s">
        <v>28</v>
      </c>
      <c r="P189" t="s">
        <v>28</v>
      </c>
      <c r="R189" t="s">
        <v>28</v>
      </c>
      <c r="S189" s="3" t="s">
        <v>25</v>
      </c>
      <c r="T189" t="s">
        <v>28</v>
      </c>
      <c r="U189" s="3" t="s">
        <v>28</v>
      </c>
    </row>
    <row r="190" spans="1:21" hidden="1" x14ac:dyDescent="0.3">
      <c r="A190">
        <v>1212</v>
      </c>
      <c r="B190" t="s">
        <v>606</v>
      </c>
      <c r="C190" t="s">
        <v>22</v>
      </c>
      <c r="D190" t="s">
        <v>23</v>
      </c>
      <c r="E190" s="1">
        <v>6182184000</v>
      </c>
      <c r="F190" s="2">
        <v>3084766000</v>
      </c>
      <c r="G190" s="2">
        <v>2120025000</v>
      </c>
      <c r="H190" s="2" t="s">
        <v>24</v>
      </c>
      <c r="I190" s="2" t="s">
        <v>24</v>
      </c>
      <c r="J190" s="2" t="s">
        <v>25</v>
      </c>
      <c r="K190" s="2" t="s">
        <v>24</v>
      </c>
      <c r="L190" t="s">
        <v>40</v>
      </c>
      <c r="M190" t="s">
        <v>149</v>
      </c>
      <c r="N190" t="s">
        <v>28</v>
      </c>
      <c r="O190" t="s">
        <v>28</v>
      </c>
      <c r="P190" t="s">
        <v>28</v>
      </c>
      <c r="R190" t="s">
        <v>28</v>
      </c>
      <c r="S190" s="3" t="s">
        <v>25</v>
      </c>
      <c r="T190" t="s">
        <v>28</v>
      </c>
      <c r="U190" s="3" t="s">
        <v>28</v>
      </c>
    </row>
    <row r="191" spans="1:21" hidden="1" x14ac:dyDescent="0.3">
      <c r="A191">
        <v>4</v>
      </c>
      <c r="B191" t="s">
        <v>38</v>
      </c>
      <c r="C191" t="s">
        <v>22</v>
      </c>
      <c r="D191" t="s">
        <v>39</v>
      </c>
      <c r="E191" s="1">
        <v>6205003000</v>
      </c>
      <c r="F191" s="2">
        <v>3106967000</v>
      </c>
      <c r="G191" s="2">
        <v>2440721000</v>
      </c>
      <c r="H191" s="2" t="s">
        <v>24</v>
      </c>
      <c r="I191" s="2" t="s">
        <v>24</v>
      </c>
      <c r="J191" s="2" t="s">
        <v>25</v>
      </c>
      <c r="K191" s="2" t="s">
        <v>24</v>
      </c>
      <c r="L191" t="s">
        <v>40</v>
      </c>
      <c r="M191" t="s">
        <v>41</v>
      </c>
      <c r="N191" t="s">
        <v>28</v>
      </c>
      <c r="O191" t="s">
        <v>28</v>
      </c>
      <c r="P191" t="s">
        <v>42</v>
      </c>
      <c r="Q191">
        <v>9968000000</v>
      </c>
      <c r="R191" t="s">
        <v>28</v>
      </c>
      <c r="S191" s="3" t="s">
        <v>25</v>
      </c>
      <c r="T191" t="s">
        <v>28</v>
      </c>
      <c r="U191" s="3" t="s">
        <v>25</v>
      </c>
    </row>
    <row r="192" spans="1:21" hidden="1" x14ac:dyDescent="0.3">
      <c r="A192">
        <v>456</v>
      </c>
      <c r="B192" t="s">
        <v>327</v>
      </c>
      <c r="C192" t="s">
        <v>22</v>
      </c>
      <c r="D192" t="s">
        <v>66</v>
      </c>
      <c r="E192" s="1">
        <v>6259300000</v>
      </c>
      <c r="F192" s="2">
        <v>4853500000</v>
      </c>
      <c r="G192" s="2">
        <v>649900000</v>
      </c>
      <c r="H192" s="2" t="s">
        <v>24</v>
      </c>
      <c r="I192" s="2" t="s">
        <v>24</v>
      </c>
      <c r="J192" s="2" t="s">
        <v>25</v>
      </c>
      <c r="K192" s="2" t="s">
        <v>24</v>
      </c>
      <c r="L192" t="s">
        <v>40</v>
      </c>
      <c r="M192" t="s">
        <v>328</v>
      </c>
      <c r="N192" t="s">
        <v>28</v>
      </c>
      <c r="O192" t="s">
        <v>28</v>
      </c>
      <c r="P192" t="s">
        <v>28</v>
      </c>
      <c r="R192" t="s">
        <v>28</v>
      </c>
      <c r="S192" s="3" t="s">
        <v>25</v>
      </c>
      <c r="T192" t="s">
        <v>28</v>
      </c>
      <c r="U192" s="3" t="s">
        <v>25</v>
      </c>
    </row>
    <row r="193" spans="1:21" hidden="1" x14ac:dyDescent="0.3">
      <c r="A193">
        <v>568</v>
      </c>
      <c r="B193" t="s">
        <v>366</v>
      </c>
      <c r="C193" t="s">
        <v>22</v>
      </c>
      <c r="D193" t="s">
        <v>23</v>
      </c>
      <c r="E193" s="1">
        <v>6273787000</v>
      </c>
      <c r="F193" s="2">
        <v>3667434000</v>
      </c>
      <c r="G193" s="2">
        <v>747356000</v>
      </c>
      <c r="H193" s="2" t="s">
        <v>24</v>
      </c>
      <c r="I193" s="2" t="s">
        <v>24</v>
      </c>
      <c r="J193" s="2" t="s">
        <v>25</v>
      </c>
      <c r="K193" s="2">
        <v>740791000</v>
      </c>
      <c r="L193" t="s">
        <v>107</v>
      </c>
      <c r="M193" t="s">
        <v>108</v>
      </c>
      <c r="N193" t="s">
        <v>28</v>
      </c>
      <c r="O193" t="s">
        <v>28</v>
      </c>
      <c r="P193" t="s">
        <v>28</v>
      </c>
      <c r="R193" t="s">
        <v>28</v>
      </c>
      <c r="S193" s="3" t="s">
        <v>25</v>
      </c>
      <c r="T193" t="s">
        <v>28</v>
      </c>
      <c r="U193" s="3" t="s">
        <v>28</v>
      </c>
    </row>
    <row r="194" spans="1:21" hidden="1" x14ac:dyDescent="0.3">
      <c r="A194">
        <v>1172</v>
      </c>
      <c r="B194" t="s">
        <v>590</v>
      </c>
      <c r="C194" t="s">
        <v>22</v>
      </c>
      <c r="D194" t="s">
        <v>591</v>
      </c>
      <c r="E194" s="1">
        <v>6332400000</v>
      </c>
      <c r="F194" s="2">
        <v>2571300000</v>
      </c>
      <c r="G194" s="2">
        <v>2247400000</v>
      </c>
      <c r="H194" s="2">
        <v>904200000</v>
      </c>
      <c r="I194" s="2">
        <v>904200000</v>
      </c>
      <c r="J194" s="2">
        <v>904200000</v>
      </c>
      <c r="K194" s="2" t="s">
        <v>24</v>
      </c>
      <c r="L194" t="s">
        <v>51</v>
      </c>
      <c r="M194" t="s">
        <v>123</v>
      </c>
      <c r="N194" t="s">
        <v>28</v>
      </c>
      <c r="O194" t="s">
        <v>28</v>
      </c>
      <c r="P194" t="s">
        <v>28</v>
      </c>
      <c r="R194" t="s">
        <v>28</v>
      </c>
      <c r="S194" s="3">
        <v>904200000</v>
      </c>
      <c r="T194" t="s">
        <v>28</v>
      </c>
      <c r="U194" s="3" t="s">
        <v>28</v>
      </c>
    </row>
    <row r="195" spans="1:21" x14ac:dyDescent="0.3">
      <c r="A195">
        <v>1362</v>
      </c>
      <c r="B195" t="s">
        <v>653</v>
      </c>
      <c r="C195" t="s">
        <v>22</v>
      </c>
      <c r="D195" t="s">
        <v>66</v>
      </c>
      <c r="E195" s="1">
        <v>6351900000</v>
      </c>
      <c r="F195" s="2">
        <v>3778100000</v>
      </c>
      <c r="G195" s="2">
        <v>1537700000</v>
      </c>
      <c r="H195" s="2" t="s">
        <v>24</v>
      </c>
      <c r="I195" s="2" t="s">
        <v>24</v>
      </c>
      <c r="J195" s="2" t="s">
        <v>25</v>
      </c>
      <c r="K195" s="2" t="s">
        <v>24</v>
      </c>
      <c r="L195" t="s">
        <v>26</v>
      </c>
      <c r="M195" t="s">
        <v>261</v>
      </c>
      <c r="N195" t="s">
        <v>28</v>
      </c>
      <c r="O195" t="s">
        <v>28</v>
      </c>
      <c r="P195" t="s">
        <v>28</v>
      </c>
      <c r="R195" t="s">
        <v>28</v>
      </c>
      <c r="S195" s="3" t="s">
        <v>25</v>
      </c>
      <c r="T195" t="s">
        <v>28</v>
      </c>
      <c r="U195" s="3" t="s">
        <v>28</v>
      </c>
    </row>
    <row r="196" spans="1:21" hidden="1" x14ac:dyDescent="0.3">
      <c r="A196">
        <v>995</v>
      </c>
      <c r="B196" t="s">
        <v>534</v>
      </c>
      <c r="C196" t="s">
        <v>22</v>
      </c>
      <c r="D196" t="s">
        <v>23</v>
      </c>
      <c r="E196" s="1">
        <v>6376000000</v>
      </c>
      <c r="F196" s="2">
        <v>3851000000</v>
      </c>
      <c r="G196" s="2">
        <v>1201000000</v>
      </c>
      <c r="H196" s="2" t="s">
        <v>24</v>
      </c>
      <c r="I196" s="2" t="s">
        <v>24</v>
      </c>
      <c r="J196" s="2" t="s">
        <v>25</v>
      </c>
      <c r="K196" s="2">
        <v>749000000</v>
      </c>
      <c r="L196" t="s">
        <v>305</v>
      </c>
      <c r="M196" t="s">
        <v>535</v>
      </c>
      <c r="N196" t="s">
        <v>28</v>
      </c>
      <c r="O196" t="s">
        <v>28</v>
      </c>
      <c r="P196" t="s">
        <v>28</v>
      </c>
      <c r="R196" t="s">
        <v>28</v>
      </c>
      <c r="S196" s="3" t="s">
        <v>25</v>
      </c>
      <c r="T196" t="s">
        <v>28</v>
      </c>
      <c r="U196" s="3" t="s">
        <v>28</v>
      </c>
    </row>
    <row r="197" spans="1:21" x14ac:dyDescent="0.3">
      <c r="A197">
        <v>1338</v>
      </c>
      <c r="B197" t="s">
        <v>646</v>
      </c>
      <c r="C197" t="s">
        <v>22</v>
      </c>
      <c r="D197" t="s">
        <v>30</v>
      </c>
      <c r="E197" s="1">
        <v>6419285000</v>
      </c>
      <c r="F197" s="2">
        <v>5099484000</v>
      </c>
      <c r="G197" s="2">
        <v>922340000</v>
      </c>
      <c r="H197" s="2" t="s">
        <v>24</v>
      </c>
      <c r="I197" s="2" t="s">
        <v>24</v>
      </c>
      <c r="J197" s="2" t="s">
        <v>25</v>
      </c>
      <c r="K197" s="2" t="s">
        <v>24</v>
      </c>
      <c r="L197" t="s">
        <v>26</v>
      </c>
      <c r="M197" t="s">
        <v>261</v>
      </c>
      <c r="N197" t="s">
        <v>28</v>
      </c>
      <c r="O197" t="s">
        <v>28</v>
      </c>
      <c r="P197" t="s">
        <v>28</v>
      </c>
      <c r="R197" t="s">
        <v>28</v>
      </c>
      <c r="S197" s="3" t="s">
        <v>25</v>
      </c>
      <c r="T197" t="s">
        <v>28</v>
      </c>
      <c r="U197" s="3" t="s">
        <v>28</v>
      </c>
    </row>
    <row r="198" spans="1:21" hidden="1" x14ac:dyDescent="0.3">
      <c r="A198">
        <v>1027</v>
      </c>
      <c r="B198" t="s">
        <v>543</v>
      </c>
      <c r="C198" t="s">
        <v>22</v>
      </c>
      <c r="D198" t="s">
        <v>23</v>
      </c>
      <c r="E198" s="1">
        <v>6420881000</v>
      </c>
      <c r="F198" s="2">
        <v>3011684000</v>
      </c>
      <c r="G198" s="2">
        <v>2388182000</v>
      </c>
      <c r="H198" s="2" t="s">
        <v>24</v>
      </c>
      <c r="I198" s="2" t="s">
        <v>24</v>
      </c>
      <c r="J198" s="2" t="s">
        <v>25</v>
      </c>
      <c r="K198" s="2" t="s">
        <v>24</v>
      </c>
      <c r="L198" t="s">
        <v>40</v>
      </c>
      <c r="M198" t="s">
        <v>422</v>
      </c>
      <c r="N198" t="s">
        <v>28</v>
      </c>
      <c r="O198" t="s">
        <v>28</v>
      </c>
      <c r="P198" t="s">
        <v>28</v>
      </c>
      <c r="R198" t="s">
        <v>28</v>
      </c>
      <c r="S198" s="3" t="s">
        <v>25</v>
      </c>
      <c r="T198" t="s">
        <v>28</v>
      </c>
      <c r="U198" s="3" t="s">
        <v>28</v>
      </c>
    </row>
    <row r="199" spans="1:21" hidden="1" x14ac:dyDescent="0.3">
      <c r="A199">
        <v>282</v>
      </c>
      <c r="B199" t="s">
        <v>231</v>
      </c>
      <c r="C199" t="s">
        <v>22</v>
      </c>
      <c r="D199" t="s">
        <v>30</v>
      </c>
      <c r="E199" s="1">
        <v>6493900000</v>
      </c>
      <c r="F199" s="2">
        <v>340400000</v>
      </c>
      <c r="G199" s="2">
        <v>1684500000</v>
      </c>
      <c r="H199" s="2">
        <v>2226200000</v>
      </c>
      <c r="I199" s="2">
        <v>2226200000</v>
      </c>
      <c r="J199" s="2">
        <v>2226200000</v>
      </c>
      <c r="K199" s="2">
        <v>262800000</v>
      </c>
      <c r="L199" t="s">
        <v>61</v>
      </c>
      <c r="M199" t="s">
        <v>132</v>
      </c>
      <c r="N199" t="s">
        <v>28</v>
      </c>
      <c r="O199" t="s">
        <v>28</v>
      </c>
      <c r="P199" t="s">
        <v>28</v>
      </c>
      <c r="R199" t="s">
        <v>28</v>
      </c>
      <c r="S199" s="3">
        <v>2226200000</v>
      </c>
      <c r="T199" t="s">
        <v>28</v>
      </c>
      <c r="U199" s="3">
        <v>2226200000</v>
      </c>
    </row>
    <row r="200" spans="1:21" hidden="1" x14ac:dyDescent="0.3">
      <c r="A200">
        <v>270</v>
      </c>
      <c r="B200" t="s">
        <v>222</v>
      </c>
      <c r="C200" t="s">
        <v>22</v>
      </c>
      <c r="D200" t="s">
        <v>23</v>
      </c>
      <c r="E200" s="1">
        <v>6514099000</v>
      </c>
      <c r="F200" s="2">
        <v>5745428000</v>
      </c>
      <c r="G200" s="2" t="s">
        <v>24</v>
      </c>
      <c r="H200" s="2" t="s">
        <v>24</v>
      </c>
      <c r="I200" s="2" t="s">
        <v>24</v>
      </c>
      <c r="J200" s="2" t="s">
        <v>25</v>
      </c>
      <c r="K200" s="2">
        <v>169645000</v>
      </c>
      <c r="L200" t="s">
        <v>117</v>
      </c>
      <c r="M200" t="s">
        <v>223</v>
      </c>
      <c r="N200" t="s">
        <v>28</v>
      </c>
      <c r="O200" t="s">
        <v>28</v>
      </c>
      <c r="P200" t="s">
        <v>28</v>
      </c>
      <c r="R200" t="s">
        <v>28</v>
      </c>
      <c r="S200" s="3" t="s">
        <v>25</v>
      </c>
      <c r="T200" t="s">
        <v>28</v>
      </c>
      <c r="U200" s="3" t="s">
        <v>25</v>
      </c>
    </row>
    <row r="201" spans="1:21" hidden="1" x14ac:dyDescent="0.3">
      <c r="A201">
        <v>346</v>
      </c>
      <c r="B201" t="s">
        <v>255</v>
      </c>
      <c r="C201" t="s">
        <v>22</v>
      </c>
      <c r="D201" t="s">
        <v>30</v>
      </c>
      <c r="E201" s="1">
        <v>6566000000</v>
      </c>
      <c r="F201" s="2">
        <v>4562000000</v>
      </c>
      <c r="G201" s="2">
        <v>234000000</v>
      </c>
      <c r="H201" s="2" t="s">
        <v>24</v>
      </c>
      <c r="I201" s="2" t="s">
        <v>24</v>
      </c>
      <c r="J201" s="2" t="s">
        <v>25</v>
      </c>
      <c r="K201" s="2">
        <v>628000000</v>
      </c>
      <c r="L201" t="s">
        <v>107</v>
      </c>
      <c r="M201" t="s">
        <v>108</v>
      </c>
      <c r="N201" t="s">
        <v>28</v>
      </c>
      <c r="O201" t="s">
        <v>28</v>
      </c>
      <c r="P201" t="s">
        <v>28</v>
      </c>
      <c r="R201" t="s">
        <v>28</v>
      </c>
      <c r="S201" s="3" t="s">
        <v>25</v>
      </c>
      <c r="T201" t="s">
        <v>28</v>
      </c>
      <c r="U201" s="3" t="s">
        <v>25</v>
      </c>
    </row>
    <row r="202" spans="1:21" hidden="1" x14ac:dyDescent="0.3">
      <c r="A202">
        <v>815</v>
      </c>
      <c r="B202" t="s">
        <v>462</v>
      </c>
      <c r="C202" t="s">
        <v>22</v>
      </c>
      <c r="D202" t="s">
        <v>23</v>
      </c>
      <c r="E202" s="1">
        <v>6644252000</v>
      </c>
      <c r="F202" s="2">
        <v>3784370000</v>
      </c>
      <c r="G202" s="2">
        <v>1703796000</v>
      </c>
      <c r="H202" s="2" t="s">
        <v>24</v>
      </c>
      <c r="I202" s="2" t="s">
        <v>24</v>
      </c>
      <c r="J202" s="2" t="s">
        <v>25</v>
      </c>
      <c r="K202" s="2" t="s">
        <v>24</v>
      </c>
      <c r="L202" t="s">
        <v>97</v>
      </c>
      <c r="M202" t="s">
        <v>210</v>
      </c>
      <c r="N202" t="s">
        <v>28</v>
      </c>
      <c r="O202" t="s">
        <v>28</v>
      </c>
      <c r="P202" t="s">
        <v>28</v>
      </c>
      <c r="R202" t="s">
        <v>28</v>
      </c>
      <c r="S202" s="3" t="s">
        <v>25</v>
      </c>
      <c r="T202" t="s">
        <v>28</v>
      </c>
      <c r="U202" s="3" t="s">
        <v>28</v>
      </c>
    </row>
    <row r="203" spans="1:21" x14ac:dyDescent="0.3">
      <c r="A203">
        <v>1023</v>
      </c>
      <c r="B203" t="s">
        <v>542</v>
      </c>
      <c r="C203" t="s">
        <v>22</v>
      </c>
      <c r="D203" t="s">
        <v>30</v>
      </c>
      <c r="E203" s="1">
        <v>6761000000</v>
      </c>
      <c r="F203" s="2">
        <v>4802000000</v>
      </c>
      <c r="G203" s="2">
        <v>1347000000</v>
      </c>
      <c r="H203" s="2" t="s">
        <v>24</v>
      </c>
      <c r="I203" s="2" t="s">
        <v>24</v>
      </c>
      <c r="J203" s="2" t="s">
        <v>25</v>
      </c>
      <c r="K203" s="2" t="s">
        <v>24</v>
      </c>
      <c r="L203" t="s">
        <v>26</v>
      </c>
      <c r="M203" t="s">
        <v>130</v>
      </c>
      <c r="N203" t="s">
        <v>28</v>
      </c>
      <c r="O203" t="s">
        <v>28</v>
      </c>
      <c r="P203" t="s">
        <v>28</v>
      </c>
      <c r="R203" t="s">
        <v>28</v>
      </c>
      <c r="S203" s="3" t="s">
        <v>25</v>
      </c>
      <c r="T203" t="s">
        <v>28</v>
      </c>
      <c r="U203" s="3" t="s">
        <v>28</v>
      </c>
    </row>
    <row r="204" spans="1:21" hidden="1" x14ac:dyDescent="0.3">
      <c r="A204">
        <v>164</v>
      </c>
      <c r="B204" t="s">
        <v>164</v>
      </c>
      <c r="C204" t="s">
        <v>22</v>
      </c>
      <c r="D204" t="s">
        <v>165</v>
      </c>
      <c r="E204" s="1">
        <v>6824000000</v>
      </c>
      <c r="F204" s="2">
        <v>3271000000</v>
      </c>
      <c r="G204" s="2">
        <v>486000000</v>
      </c>
      <c r="H204" s="2">
        <v>1049000000</v>
      </c>
      <c r="I204" s="2">
        <v>1049000000</v>
      </c>
      <c r="J204" s="2">
        <v>1049000000</v>
      </c>
      <c r="K204" s="2">
        <v>249000000</v>
      </c>
      <c r="L204" t="s">
        <v>51</v>
      </c>
      <c r="M204" t="s">
        <v>92</v>
      </c>
      <c r="N204" t="s">
        <v>28</v>
      </c>
      <c r="O204" t="s">
        <v>28</v>
      </c>
      <c r="P204" t="s">
        <v>28</v>
      </c>
      <c r="R204" t="s">
        <v>28</v>
      </c>
      <c r="S204" s="3">
        <v>1049000000</v>
      </c>
      <c r="T204" t="s">
        <v>28</v>
      </c>
      <c r="U204" s="3">
        <v>1049000000</v>
      </c>
    </row>
    <row r="205" spans="1:21" hidden="1" x14ac:dyDescent="0.3">
      <c r="A205">
        <v>1486</v>
      </c>
      <c r="B205" t="s">
        <v>688</v>
      </c>
      <c r="C205" t="s">
        <v>22</v>
      </c>
      <c r="D205" t="s">
        <v>689</v>
      </c>
      <c r="E205" s="1">
        <v>6906000000</v>
      </c>
      <c r="F205" s="2">
        <v>1175000000</v>
      </c>
      <c r="G205" s="2">
        <v>3236000000</v>
      </c>
      <c r="H205" s="2">
        <v>1026000000</v>
      </c>
      <c r="I205" s="2">
        <v>1026000000</v>
      </c>
      <c r="J205" s="2">
        <v>1026000000</v>
      </c>
      <c r="K205" s="2">
        <v>286000000</v>
      </c>
      <c r="L205" t="s">
        <v>51</v>
      </c>
      <c r="M205" t="s">
        <v>82</v>
      </c>
      <c r="N205" t="s">
        <v>28</v>
      </c>
      <c r="O205" t="s">
        <v>28</v>
      </c>
      <c r="P205" t="s">
        <v>28</v>
      </c>
      <c r="R205" t="s">
        <v>28</v>
      </c>
      <c r="S205" s="3">
        <v>1026000000</v>
      </c>
      <c r="T205" t="s">
        <v>28</v>
      </c>
      <c r="U205" s="3" t="s">
        <v>28</v>
      </c>
    </row>
    <row r="206" spans="1:21" hidden="1" x14ac:dyDescent="0.3">
      <c r="A206">
        <v>222</v>
      </c>
      <c r="B206" t="s">
        <v>200</v>
      </c>
      <c r="C206" t="s">
        <v>22</v>
      </c>
      <c r="D206" t="s">
        <v>30</v>
      </c>
      <c r="E206" s="1">
        <v>6932200000</v>
      </c>
      <c r="F206" s="2">
        <v>857700000</v>
      </c>
      <c r="G206" s="2">
        <v>1797000000</v>
      </c>
      <c r="H206" s="2">
        <v>1444100000</v>
      </c>
      <c r="I206" s="2">
        <v>1444100000</v>
      </c>
      <c r="J206" s="2">
        <v>1444100000</v>
      </c>
      <c r="K206" s="2">
        <v>342900000</v>
      </c>
      <c r="L206" t="s">
        <v>61</v>
      </c>
      <c r="M206" t="s">
        <v>132</v>
      </c>
      <c r="N206" t="s">
        <v>28</v>
      </c>
      <c r="O206" t="s">
        <v>28</v>
      </c>
      <c r="P206" t="s">
        <v>28</v>
      </c>
      <c r="R206" t="s">
        <v>28</v>
      </c>
      <c r="S206" s="3">
        <v>1444100000</v>
      </c>
      <c r="T206" t="s">
        <v>28</v>
      </c>
      <c r="U206" s="3">
        <v>1444100000</v>
      </c>
    </row>
    <row r="207" spans="1:21" hidden="1" x14ac:dyDescent="0.3">
      <c r="A207">
        <v>1358</v>
      </c>
      <c r="B207" t="s">
        <v>652</v>
      </c>
      <c r="C207" t="s">
        <v>22</v>
      </c>
      <c r="D207" t="s">
        <v>506</v>
      </c>
      <c r="E207" s="1">
        <v>6945000000</v>
      </c>
      <c r="F207" s="2">
        <v>2789000000</v>
      </c>
      <c r="G207" s="2">
        <v>2971000000</v>
      </c>
      <c r="H207" s="2" t="s">
        <v>24</v>
      </c>
      <c r="I207" s="2" t="s">
        <v>24</v>
      </c>
      <c r="J207" s="2" t="s">
        <v>25</v>
      </c>
      <c r="K207" s="2">
        <v>27000000</v>
      </c>
      <c r="L207" t="s">
        <v>40</v>
      </c>
      <c r="M207" t="s">
        <v>428</v>
      </c>
      <c r="N207" t="s">
        <v>28</v>
      </c>
      <c r="O207" t="s">
        <v>28</v>
      </c>
      <c r="P207" t="s">
        <v>28</v>
      </c>
      <c r="R207" t="s">
        <v>28</v>
      </c>
      <c r="S207" s="3" t="s">
        <v>25</v>
      </c>
      <c r="T207" t="s">
        <v>28</v>
      </c>
      <c r="U207" s="3" t="s">
        <v>28</v>
      </c>
    </row>
    <row r="208" spans="1:21" hidden="1" x14ac:dyDescent="0.3">
      <c r="A208">
        <v>851</v>
      </c>
      <c r="B208" t="s">
        <v>477</v>
      </c>
      <c r="C208" t="s">
        <v>22</v>
      </c>
      <c r="D208" t="s">
        <v>23</v>
      </c>
      <c r="E208" s="1">
        <v>6956200000</v>
      </c>
      <c r="F208" s="2" t="s">
        <v>24</v>
      </c>
      <c r="G208" s="2">
        <v>6279100000</v>
      </c>
      <c r="H208" s="2" t="s">
        <v>24</v>
      </c>
      <c r="I208" s="2" t="s">
        <v>24</v>
      </c>
      <c r="J208" s="2" t="s">
        <v>25</v>
      </c>
      <c r="K208" s="2" t="s">
        <v>24</v>
      </c>
      <c r="L208" t="s">
        <v>40</v>
      </c>
      <c r="M208" t="s">
        <v>478</v>
      </c>
      <c r="N208" t="s">
        <v>28</v>
      </c>
      <c r="O208" t="s">
        <v>28</v>
      </c>
      <c r="P208" t="s">
        <v>28</v>
      </c>
      <c r="R208" t="s">
        <v>28</v>
      </c>
      <c r="S208" s="3" t="s">
        <v>25</v>
      </c>
      <c r="T208" t="s">
        <v>28</v>
      </c>
      <c r="U208" s="3" t="s">
        <v>28</v>
      </c>
    </row>
    <row r="209" spans="1:21" x14ac:dyDescent="0.3">
      <c r="A209">
        <v>492</v>
      </c>
      <c r="B209" t="s">
        <v>342</v>
      </c>
      <c r="C209" t="s">
        <v>22</v>
      </c>
      <c r="D209" t="s">
        <v>30</v>
      </c>
      <c r="E209" s="1">
        <v>7155096000</v>
      </c>
      <c r="F209" s="2">
        <v>4376505000</v>
      </c>
      <c r="G209" s="2">
        <v>1616921000</v>
      </c>
      <c r="H209" s="2" t="s">
        <v>24</v>
      </c>
      <c r="I209" s="2" t="s">
        <v>24</v>
      </c>
      <c r="J209" s="2" t="s">
        <v>25</v>
      </c>
      <c r="K209" s="2" t="s">
        <v>24</v>
      </c>
      <c r="L209" t="s">
        <v>26</v>
      </c>
      <c r="M209" t="s">
        <v>254</v>
      </c>
      <c r="N209" t="s">
        <v>28</v>
      </c>
      <c r="O209" t="s">
        <v>28</v>
      </c>
      <c r="P209" t="s">
        <v>28</v>
      </c>
      <c r="R209" t="s">
        <v>28</v>
      </c>
      <c r="S209" s="3" t="s">
        <v>25</v>
      </c>
      <c r="T209" t="s">
        <v>28</v>
      </c>
      <c r="U209" s="3" t="s">
        <v>28</v>
      </c>
    </row>
    <row r="210" spans="1:21" hidden="1" x14ac:dyDescent="0.3">
      <c r="A210">
        <v>1737</v>
      </c>
      <c r="B210" t="s">
        <v>764</v>
      </c>
      <c r="C210" t="s">
        <v>22</v>
      </c>
      <c r="D210" t="s">
        <v>23</v>
      </c>
      <c r="E210" s="1">
        <v>7232397000</v>
      </c>
      <c r="F210" s="2">
        <v>5165169000</v>
      </c>
      <c r="G210" s="2" t="s">
        <v>24</v>
      </c>
      <c r="H210" s="2" t="s">
        <v>24</v>
      </c>
      <c r="I210" s="2" t="s">
        <v>24</v>
      </c>
      <c r="J210" s="2" t="s">
        <v>25</v>
      </c>
      <c r="K210" s="2">
        <v>1173955000</v>
      </c>
      <c r="L210" t="s">
        <v>112</v>
      </c>
      <c r="M210" t="s">
        <v>115</v>
      </c>
      <c r="N210" t="s">
        <v>28</v>
      </c>
      <c r="O210" t="s">
        <v>28</v>
      </c>
      <c r="P210" t="s">
        <v>28</v>
      </c>
      <c r="R210" t="s">
        <v>28</v>
      </c>
      <c r="S210" s="3" t="s">
        <v>25</v>
      </c>
      <c r="T210" t="s">
        <v>28</v>
      </c>
      <c r="U210" s="3" t="s">
        <v>28</v>
      </c>
    </row>
    <row r="211" spans="1:21" hidden="1" x14ac:dyDescent="0.3">
      <c r="A211">
        <v>238</v>
      </c>
      <c r="B211" t="s">
        <v>204</v>
      </c>
      <c r="C211" t="s">
        <v>22</v>
      </c>
      <c r="D211" t="s">
        <v>23</v>
      </c>
      <c r="E211" s="1">
        <v>7249000000</v>
      </c>
      <c r="F211" s="2">
        <v>2349000000</v>
      </c>
      <c r="G211" s="2">
        <v>2529000000</v>
      </c>
      <c r="H211" s="2">
        <v>886000000</v>
      </c>
      <c r="I211" s="2">
        <v>886000000</v>
      </c>
      <c r="J211" s="2">
        <v>886000000</v>
      </c>
      <c r="K211" s="2">
        <v>395000000</v>
      </c>
      <c r="L211" t="s">
        <v>61</v>
      </c>
      <c r="M211" t="s">
        <v>76</v>
      </c>
      <c r="N211" t="s">
        <v>28</v>
      </c>
      <c r="O211" t="s">
        <v>28</v>
      </c>
      <c r="P211" t="s">
        <v>28</v>
      </c>
      <c r="R211" t="s">
        <v>28</v>
      </c>
      <c r="S211" s="3">
        <v>886000000</v>
      </c>
      <c r="T211" t="s">
        <v>28</v>
      </c>
      <c r="U211" s="3">
        <v>886000000</v>
      </c>
    </row>
    <row r="212" spans="1:21" hidden="1" x14ac:dyDescent="0.3">
      <c r="A212">
        <v>408</v>
      </c>
      <c r="B212" t="s">
        <v>307</v>
      </c>
      <c r="C212" t="s">
        <v>22</v>
      </c>
      <c r="D212" t="s">
        <v>23</v>
      </c>
      <c r="E212" s="1">
        <v>7346472000</v>
      </c>
      <c r="F212" s="2">
        <v>4278241000</v>
      </c>
      <c r="G212" s="2">
        <v>1557646000</v>
      </c>
      <c r="H212" s="2" t="s">
        <v>24</v>
      </c>
      <c r="I212" s="2" t="s">
        <v>24</v>
      </c>
      <c r="J212" s="2" t="s">
        <v>25</v>
      </c>
      <c r="K212" s="2">
        <v>149089000</v>
      </c>
      <c r="L212" t="s">
        <v>51</v>
      </c>
      <c r="M212" t="s">
        <v>292</v>
      </c>
      <c r="N212" t="s">
        <v>28</v>
      </c>
      <c r="O212" t="s">
        <v>28</v>
      </c>
      <c r="P212" t="s">
        <v>28</v>
      </c>
      <c r="R212" t="s">
        <v>28</v>
      </c>
      <c r="S212" s="3" t="s">
        <v>25</v>
      </c>
      <c r="T212" t="s">
        <v>28</v>
      </c>
      <c r="U212" s="3" t="s">
        <v>25</v>
      </c>
    </row>
    <row r="213" spans="1:21" hidden="1" x14ac:dyDescent="0.3">
      <c r="A213">
        <v>452</v>
      </c>
      <c r="B213" t="s">
        <v>325</v>
      </c>
      <c r="C213" t="s">
        <v>22</v>
      </c>
      <c r="D213" t="s">
        <v>23</v>
      </c>
      <c r="E213" s="1">
        <v>7383000000</v>
      </c>
      <c r="F213" s="2">
        <v>4365000000</v>
      </c>
      <c r="G213" s="2">
        <v>1742000000</v>
      </c>
      <c r="H213" s="2" t="s">
        <v>24</v>
      </c>
      <c r="I213" s="2" t="s">
        <v>24</v>
      </c>
      <c r="J213" s="2" t="s">
        <v>25</v>
      </c>
      <c r="K213" s="2">
        <v>75000000</v>
      </c>
      <c r="L213" t="s">
        <v>61</v>
      </c>
      <c r="M213" t="s">
        <v>326</v>
      </c>
      <c r="N213" t="s">
        <v>28</v>
      </c>
      <c r="O213" t="s">
        <v>28</v>
      </c>
      <c r="P213" t="s">
        <v>28</v>
      </c>
      <c r="R213" t="s">
        <v>28</v>
      </c>
      <c r="S213" s="3" t="s">
        <v>25</v>
      </c>
      <c r="T213" t="s">
        <v>28</v>
      </c>
      <c r="U213" s="3" t="s">
        <v>25</v>
      </c>
    </row>
    <row r="214" spans="1:21" hidden="1" x14ac:dyDescent="0.3">
      <c r="A214">
        <v>484</v>
      </c>
      <c r="B214" t="s">
        <v>338</v>
      </c>
      <c r="C214" t="s">
        <v>22</v>
      </c>
      <c r="D214" t="s">
        <v>339</v>
      </c>
      <c r="E214" s="1">
        <v>7394500000</v>
      </c>
      <c r="F214" s="2">
        <v>4741800000</v>
      </c>
      <c r="G214" s="2">
        <v>1732600000</v>
      </c>
      <c r="H214" s="2" t="s">
        <v>24</v>
      </c>
      <c r="I214" s="2" t="s">
        <v>24</v>
      </c>
      <c r="J214" s="2" t="s">
        <v>25</v>
      </c>
      <c r="K214" s="2" t="s">
        <v>24</v>
      </c>
      <c r="L214" t="s">
        <v>40</v>
      </c>
      <c r="M214" t="s">
        <v>322</v>
      </c>
      <c r="N214" t="s">
        <v>28</v>
      </c>
      <c r="O214" t="s">
        <v>28</v>
      </c>
      <c r="P214" t="s">
        <v>28</v>
      </c>
      <c r="R214" t="s">
        <v>28</v>
      </c>
      <c r="S214" s="3" t="s">
        <v>25</v>
      </c>
      <c r="T214" t="s">
        <v>28</v>
      </c>
      <c r="U214" s="3" t="s">
        <v>28</v>
      </c>
    </row>
    <row r="215" spans="1:21" hidden="1" x14ac:dyDescent="0.3">
      <c r="A215">
        <v>242</v>
      </c>
      <c r="B215" t="s">
        <v>205</v>
      </c>
      <c r="C215" t="s">
        <v>22</v>
      </c>
      <c r="D215" t="s">
        <v>30</v>
      </c>
      <c r="E215" s="1">
        <v>7436600000</v>
      </c>
      <c r="F215" s="2">
        <v>5879100000</v>
      </c>
      <c r="G215" s="2">
        <v>702300000</v>
      </c>
      <c r="H215" s="2" t="s">
        <v>24</v>
      </c>
      <c r="I215" s="2" t="s">
        <v>24</v>
      </c>
      <c r="J215" s="2" t="s">
        <v>25</v>
      </c>
      <c r="K215" s="2" t="s">
        <v>24</v>
      </c>
      <c r="L215" t="s">
        <v>40</v>
      </c>
      <c r="M215" t="s">
        <v>206</v>
      </c>
      <c r="N215" t="s">
        <v>28</v>
      </c>
      <c r="O215" t="s">
        <v>28</v>
      </c>
      <c r="P215" t="s">
        <v>28</v>
      </c>
      <c r="R215" t="s">
        <v>28</v>
      </c>
      <c r="S215" s="3" t="s">
        <v>25</v>
      </c>
      <c r="T215" t="s">
        <v>28</v>
      </c>
      <c r="U215" s="3" t="s">
        <v>25</v>
      </c>
    </row>
    <row r="216" spans="1:21" hidden="1" x14ac:dyDescent="0.3">
      <c r="A216">
        <v>354</v>
      </c>
      <c r="B216" t="s">
        <v>257</v>
      </c>
      <c r="C216" t="s">
        <v>22</v>
      </c>
      <c r="D216" t="s">
        <v>23</v>
      </c>
      <c r="E216" s="1">
        <v>7452000000</v>
      </c>
      <c r="F216" s="2">
        <v>4747000000</v>
      </c>
      <c r="G216" s="2">
        <v>365000000</v>
      </c>
      <c r="H216" s="2" t="s">
        <v>24</v>
      </c>
      <c r="I216" s="2" t="s">
        <v>24</v>
      </c>
      <c r="J216" s="2" t="s">
        <v>25</v>
      </c>
      <c r="K216" s="2">
        <v>1050000000</v>
      </c>
      <c r="L216" t="s">
        <v>107</v>
      </c>
      <c r="M216" t="s">
        <v>108</v>
      </c>
      <c r="N216" t="s">
        <v>28</v>
      </c>
      <c r="O216" t="s">
        <v>28</v>
      </c>
      <c r="P216" t="s">
        <v>28</v>
      </c>
      <c r="R216" t="s">
        <v>28</v>
      </c>
      <c r="S216" s="3" t="s">
        <v>25</v>
      </c>
      <c r="T216" t="s">
        <v>28</v>
      </c>
      <c r="U216" s="3" t="s">
        <v>25</v>
      </c>
    </row>
    <row r="217" spans="1:21" hidden="1" x14ac:dyDescent="0.3">
      <c r="A217">
        <v>1702</v>
      </c>
      <c r="B217" t="s">
        <v>754</v>
      </c>
      <c r="C217" t="s">
        <v>22</v>
      </c>
      <c r="D217" t="s">
        <v>23</v>
      </c>
      <c r="E217" s="1">
        <v>7486000000</v>
      </c>
      <c r="F217" s="2">
        <v>4523000000</v>
      </c>
      <c r="G217" s="2">
        <v>595000000</v>
      </c>
      <c r="H217" s="2" t="s">
        <v>24</v>
      </c>
      <c r="I217" s="2" t="s">
        <v>24</v>
      </c>
      <c r="J217" s="2" t="s">
        <v>25</v>
      </c>
      <c r="K217" s="2">
        <v>756000000</v>
      </c>
      <c r="L217" t="s">
        <v>153</v>
      </c>
      <c r="M217" t="s">
        <v>154</v>
      </c>
      <c r="N217" t="s">
        <v>28</v>
      </c>
      <c r="O217" t="s">
        <v>28</v>
      </c>
      <c r="P217" t="s">
        <v>28</v>
      </c>
      <c r="R217" t="s">
        <v>28</v>
      </c>
      <c r="S217" s="3" t="s">
        <v>25</v>
      </c>
      <c r="T217" t="s">
        <v>28</v>
      </c>
      <c r="U217" s="3" t="s">
        <v>28</v>
      </c>
    </row>
    <row r="218" spans="1:21" hidden="1" x14ac:dyDescent="0.3">
      <c r="A218">
        <v>96</v>
      </c>
      <c r="B218" t="s">
        <v>133</v>
      </c>
      <c r="C218" t="s">
        <v>22</v>
      </c>
      <c r="D218" t="s">
        <v>134</v>
      </c>
      <c r="E218" s="1">
        <v>7509000000</v>
      </c>
      <c r="F218" s="2">
        <v>4518000000</v>
      </c>
      <c r="G218" s="2">
        <v>898000000</v>
      </c>
      <c r="H218" s="2">
        <v>1320000000</v>
      </c>
      <c r="I218" s="2">
        <v>1320000000</v>
      </c>
      <c r="J218" s="2">
        <v>1320000000</v>
      </c>
      <c r="K218" s="2" t="s">
        <v>24</v>
      </c>
      <c r="L218" t="s">
        <v>51</v>
      </c>
      <c r="M218" t="s">
        <v>135</v>
      </c>
      <c r="N218" t="s">
        <v>28</v>
      </c>
      <c r="O218" t="s">
        <v>28</v>
      </c>
      <c r="P218" t="s">
        <v>28</v>
      </c>
      <c r="R218" t="s">
        <v>28</v>
      </c>
      <c r="S218" s="3">
        <v>1320000000</v>
      </c>
      <c r="T218" t="s">
        <v>28</v>
      </c>
      <c r="U218" s="3">
        <v>1320000000</v>
      </c>
    </row>
    <row r="219" spans="1:21" hidden="1" x14ac:dyDescent="0.3">
      <c r="A219">
        <v>1342</v>
      </c>
      <c r="B219" t="s">
        <v>647</v>
      </c>
      <c r="C219" t="s">
        <v>22</v>
      </c>
      <c r="D219" t="s">
        <v>23</v>
      </c>
      <c r="E219" s="1">
        <v>7688024000</v>
      </c>
      <c r="F219" s="2">
        <v>5157434000</v>
      </c>
      <c r="G219" s="2">
        <v>1011543000</v>
      </c>
      <c r="H219" s="2" t="s">
        <v>24</v>
      </c>
      <c r="I219" s="2" t="s">
        <v>24</v>
      </c>
      <c r="J219" s="2" t="s">
        <v>25</v>
      </c>
      <c r="K219" s="2">
        <v>730493000</v>
      </c>
      <c r="L219" t="s">
        <v>40</v>
      </c>
      <c r="M219" t="s">
        <v>227</v>
      </c>
      <c r="N219" t="s">
        <v>28</v>
      </c>
      <c r="O219" t="s">
        <v>28</v>
      </c>
      <c r="P219" t="s">
        <v>28</v>
      </c>
      <c r="R219" t="s">
        <v>28</v>
      </c>
      <c r="S219" s="3" t="s">
        <v>25</v>
      </c>
      <c r="T219" t="s">
        <v>28</v>
      </c>
      <c r="U219" s="3" t="s">
        <v>28</v>
      </c>
    </row>
    <row r="220" spans="1:21" hidden="1" x14ac:dyDescent="0.3">
      <c r="A220">
        <v>1398</v>
      </c>
      <c r="B220" t="s">
        <v>662</v>
      </c>
      <c r="C220" t="s">
        <v>22</v>
      </c>
      <c r="D220" t="s">
        <v>30</v>
      </c>
      <c r="E220" s="1">
        <v>7690800000</v>
      </c>
      <c r="F220" s="2">
        <v>5100900000</v>
      </c>
      <c r="G220" s="2">
        <v>1788300000</v>
      </c>
      <c r="H220" s="2" t="s">
        <v>24</v>
      </c>
      <c r="I220" s="2" t="s">
        <v>24</v>
      </c>
      <c r="J220" s="2" t="s">
        <v>25</v>
      </c>
      <c r="K220" s="2">
        <v>123200000</v>
      </c>
      <c r="L220" t="s">
        <v>125</v>
      </c>
      <c r="M220" t="s">
        <v>167</v>
      </c>
      <c r="N220" t="s">
        <v>28</v>
      </c>
      <c r="O220" t="s">
        <v>28</v>
      </c>
      <c r="P220" t="s">
        <v>28</v>
      </c>
      <c r="R220" t="s">
        <v>28</v>
      </c>
      <c r="S220" s="3" t="s">
        <v>25</v>
      </c>
      <c r="T220" t="s">
        <v>28</v>
      </c>
      <c r="U220" s="3" t="s">
        <v>28</v>
      </c>
    </row>
    <row r="221" spans="1:21" hidden="1" x14ac:dyDescent="0.3">
      <c r="A221">
        <v>1127</v>
      </c>
      <c r="B221" t="s">
        <v>578</v>
      </c>
      <c r="C221" t="s">
        <v>22</v>
      </c>
      <c r="D221" t="s">
        <v>33</v>
      </c>
      <c r="E221" s="1">
        <v>7719600000</v>
      </c>
      <c r="F221" s="2">
        <v>4191600000</v>
      </c>
      <c r="G221" s="2">
        <v>1545700000</v>
      </c>
      <c r="H221" s="2">
        <v>581800000</v>
      </c>
      <c r="I221" s="2">
        <v>581800000</v>
      </c>
      <c r="J221" s="2">
        <v>581800000</v>
      </c>
      <c r="K221" s="2" t="s">
        <v>24</v>
      </c>
      <c r="L221" t="s">
        <v>61</v>
      </c>
      <c r="M221" t="s">
        <v>62</v>
      </c>
      <c r="N221" t="s">
        <v>28</v>
      </c>
      <c r="O221" t="s">
        <v>28</v>
      </c>
      <c r="P221" t="s">
        <v>28</v>
      </c>
      <c r="R221" t="s">
        <v>28</v>
      </c>
      <c r="S221" s="3">
        <v>581800000</v>
      </c>
      <c r="T221" t="s">
        <v>28</v>
      </c>
      <c r="U221" s="3" t="s">
        <v>28</v>
      </c>
    </row>
    <row r="222" spans="1:21" hidden="1" x14ac:dyDescent="0.3">
      <c r="A222">
        <v>987</v>
      </c>
      <c r="B222" t="s">
        <v>531</v>
      </c>
      <c r="C222" t="s">
        <v>22</v>
      </c>
      <c r="D222" t="s">
        <v>23</v>
      </c>
      <c r="E222" s="1">
        <v>7810610000</v>
      </c>
      <c r="F222" s="2">
        <v>7479746000</v>
      </c>
      <c r="G222" s="2">
        <v>360586000</v>
      </c>
      <c r="H222" s="2" t="s">
        <v>24</v>
      </c>
      <c r="I222" s="2" t="s">
        <v>24</v>
      </c>
      <c r="J222" s="2" t="s">
        <v>25</v>
      </c>
      <c r="K222" s="2">
        <v>116388000</v>
      </c>
      <c r="L222" t="s">
        <v>112</v>
      </c>
      <c r="M222" t="s">
        <v>532</v>
      </c>
      <c r="N222" t="s">
        <v>28</v>
      </c>
      <c r="O222" t="s">
        <v>28</v>
      </c>
      <c r="P222" t="s">
        <v>28</v>
      </c>
      <c r="R222" t="s">
        <v>28</v>
      </c>
      <c r="S222" s="3" t="s">
        <v>25</v>
      </c>
      <c r="T222" t="s">
        <v>28</v>
      </c>
      <c r="U222" s="3" t="s">
        <v>28</v>
      </c>
    </row>
    <row r="223" spans="1:21" hidden="1" x14ac:dyDescent="0.3">
      <c r="A223">
        <v>696</v>
      </c>
      <c r="B223" t="s">
        <v>406</v>
      </c>
      <c r="C223" t="s">
        <v>22</v>
      </c>
      <c r="D223" t="s">
        <v>30</v>
      </c>
      <c r="E223" s="1">
        <v>7819000000</v>
      </c>
      <c r="F223" s="2">
        <v>4495000000</v>
      </c>
      <c r="G223" s="2">
        <v>1126000000</v>
      </c>
      <c r="H223" s="2">
        <v>710000000</v>
      </c>
      <c r="I223" s="2">
        <v>710000000</v>
      </c>
      <c r="J223" s="2">
        <v>710000000</v>
      </c>
      <c r="K223" s="2">
        <v>31000000</v>
      </c>
      <c r="L223" t="s">
        <v>51</v>
      </c>
      <c r="M223" t="s">
        <v>159</v>
      </c>
      <c r="N223" t="s">
        <v>28</v>
      </c>
      <c r="O223" t="s">
        <v>28</v>
      </c>
      <c r="P223" t="s">
        <v>28</v>
      </c>
      <c r="R223" t="s">
        <v>28</v>
      </c>
      <c r="S223" s="3">
        <v>710000000</v>
      </c>
      <c r="T223" t="s">
        <v>28</v>
      </c>
      <c r="U223" s="3" t="s">
        <v>28</v>
      </c>
    </row>
    <row r="224" spans="1:21" hidden="1" x14ac:dyDescent="0.3">
      <c r="A224">
        <v>616</v>
      </c>
      <c r="B224" t="s">
        <v>381</v>
      </c>
      <c r="C224" t="s">
        <v>22</v>
      </c>
      <c r="D224" t="s">
        <v>30</v>
      </c>
      <c r="E224" s="1">
        <v>7872000000</v>
      </c>
      <c r="F224" s="2">
        <v>1875000000</v>
      </c>
      <c r="G224" s="2">
        <v>1778000000</v>
      </c>
      <c r="H224" s="2">
        <v>1415000000</v>
      </c>
      <c r="I224" s="2">
        <v>1415000000</v>
      </c>
      <c r="J224" s="2">
        <v>1415000000</v>
      </c>
      <c r="K224" s="2" t="s">
        <v>24</v>
      </c>
      <c r="L224" t="s">
        <v>51</v>
      </c>
      <c r="M224" t="s">
        <v>123</v>
      </c>
      <c r="N224" t="s">
        <v>28</v>
      </c>
      <c r="O224" t="s">
        <v>28</v>
      </c>
      <c r="P224" t="s">
        <v>28</v>
      </c>
      <c r="R224" t="s">
        <v>28</v>
      </c>
      <c r="S224" s="3">
        <v>1415000000</v>
      </c>
      <c r="T224" t="s">
        <v>28</v>
      </c>
      <c r="U224" s="3" t="s">
        <v>28</v>
      </c>
    </row>
    <row r="225" spans="1:21" hidden="1" x14ac:dyDescent="0.3">
      <c r="A225">
        <v>382</v>
      </c>
      <c r="B225" t="s">
        <v>278</v>
      </c>
      <c r="C225" t="s">
        <v>22</v>
      </c>
      <c r="D225" t="s">
        <v>279</v>
      </c>
      <c r="E225" s="1">
        <v>8052000000</v>
      </c>
      <c r="F225" s="2">
        <v>5140000000</v>
      </c>
      <c r="G225" s="2">
        <v>1653000000</v>
      </c>
      <c r="H225" s="2">
        <v>128000000</v>
      </c>
      <c r="I225" s="2">
        <v>128000000</v>
      </c>
      <c r="J225" s="2">
        <v>128000000</v>
      </c>
      <c r="K225" s="2" t="s">
        <v>24</v>
      </c>
      <c r="L225" t="s">
        <v>97</v>
      </c>
      <c r="M225" t="s">
        <v>210</v>
      </c>
      <c r="N225" t="s">
        <v>28</v>
      </c>
      <c r="O225" t="s">
        <v>28</v>
      </c>
      <c r="P225" t="s">
        <v>28</v>
      </c>
      <c r="R225" t="s">
        <v>28</v>
      </c>
      <c r="S225" s="3">
        <v>128000000</v>
      </c>
      <c r="T225" t="s">
        <v>28</v>
      </c>
      <c r="U225" s="3">
        <v>128000000</v>
      </c>
    </row>
    <row r="226" spans="1:21" hidden="1" x14ac:dyDescent="0.3">
      <c r="A226">
        <v>214</v>
      </c>
      <c r="B226" t="s">
        <v>197</v>
      </c>
      <c r="C226" t="s">
        <v>22</v>
      </c>
      <c r="D226" t="s">
        <v>66</v>
      </c>
      <c r="E226" s="1">
        <v>8054000000</v>
      </c>
      <c r="F226" s="2">
        <v>3883000000</v>
      </c>
      <c r="G226" s="2">
        <v>2422000000</v>
      </c>
      <c r="H226" s="2">
        <v>494000000</v>
      </c>
      <c r="I226" s="2">
        <v>494000000</v>
      </c>
      <c r="J226" s="2">
        <v>494000000</v>
      </c>
      <c r="K226" s="2" t="s">
        <v>24</v>
      </c>
      <c r="L226" t="s">
        <v>61</v>
      </c>
      <c r="M226" t="s">
        <v>76</v>
      </c>
      <c r="N226" t="s">
        <v>28</v>
      </c>
      <c r="O226" t="s">
        <v>28</v>
      </c>
      <c r="P226" t="s">
        <v>28</v>
      </c>
      <c r="R226" t="s">
        <v>28</v>
      </c>
      <c r="S226" s="3">
        <v>494000000</v>
      </c>
      <c r="T226" t="s">
        <v>28</v>
      </c>
      <c r="U226" s="3">
        <v>494000000</v>
      </c>
    </row>
    <row r="227" spans="1:21" hidden="1" x14ac:dyDescent="0.3">
      <c r="A227">
        <v>544</v>
      </c>
      <c r="B227" t="s">
        <v>360</v>
      </c>
      <c r="C227" t="s">
        <v>22</v>
      </c>
      <c r="D227" t="s">
        <v>23</v>
      </c>
      <c r="E227" s="1">
        <v>8102000000</v>
      </c>
      <c r="F227" s="2">
        <v>6340000000</v>
      </c>
      <c r="G227" s="2">
        <v>644000000</v>
      </c>
      <c r="H227" s="2">
        <v>198000000</v>
      </c>
      <c r="I227" s="2">
        <v>198000000</v>
      </c>
      <c r="J227" s="2">
        <v>198000000</v>
      </c>
      <c r="K227" s="2" t="s">
        <v>24</v>
      </c>
      <c r="L227" t="s">
        <v>125</v>
      </c>
      <c r="M227" t="s">
        <v>316</v>
      </c>
      <c r="N227" t="s">
        <v>28</v>
      </c>
      <c r="O227" t="s">
        <v>28</v>
      </c>
      <c r="P227" t="s">
        <v>28</v>
      </c>
      <c r="R227" t="s">
        <v>28</v>
      </c>
      <c r="S227" s="3">
        <v>198000000</v>
      </c>
      <c r="T227" t="s">
        <v>28</v>
      </c>
      <c r="U227" s="3" t="s">
        <v>28</v>
      </c>
    </row>
    <row r="228" spans="1:21" hidden="1" x14ac:dyDescent="0.3">
      <c r="A228">
        <v>350</v>
      </c>
      <c r="B228" t="s">
        <v>256</v>
      </c>
      <c r="C228" t="s">
        <v>22</v>
      </c>
      <c r="D228" t="s">
        <v>23</v>
      </c>
      <c r="E228" s="1">
        <v>8110000000</v>
      </c>
      <c r="F228" s="2">
        <v>6781000000</v>
      </c>
      <c r="G228" s="2">
        <v>1105000000</v>
      </c>
      <c r="H228" s="2" t="s">
        <v>24</v>
      </c>
      <c r="I228" s="2" t="s">
        <v>24</v>
      </c>
      <c r="J228" s="2" t="s">
        <v>25</v>
      </c>
      <c r="K228" s="2">
        <v>88000000</v>
      </c>
      <c r="L228" t="s">
        <v>61</v>
      </c>
      <c r="M228" t="s">
        <v>151</v>
      </c>
      <c r="N228" t="s">
        <v>28</v>
      </c>
      <c r="O228" t="s">
        <v>28</v>
      </c>
      <c r="P228" t="s">
        <v>28</v>
      </c>
      <c r="R228" t="s">
        <v>28</v>
      </c>
      <c r="S228" s="3" t="s">
        <v>25</v>
      </c>
      <c r="T228" t="s">
        <v>28</v>
      </c>
      <c r="U228" s="3" t="s">
        <v>25</v>
      </c>
    </row>
    <row r="229" spans="1:21" hidden="1" x14ac:dyDescent="0.3">
      <c r="A229">
        <v>310</v>
      </c>
      <c r="B229" t="s">
        <v>244</v>
      </c>
      <c r="C229" t="s">
        <v>22</v>
      </c>
      <c r="D229" t="s">
        <v>30</v>
      </c>
      <c r="E229" s="1">
        <v>8155000000</v>
      </c>
      <c r="F229" s="2">
        <v>5345000000</v>
      </c>
      <c r="G229" s="2">
        <v>47000000</v>
      </c>
      <c r="H229" s="2" t="s">
        <v>24</v>
      </c>
      <c r="I229" s="2" t="s">
        <v>24</v>
      </c>
      <c r="J229" s="2" t="s">
        <v>25</v>
      </c>
      <c r="K229" s="2">
        <v>1854000000</v>
      </c>
      <c r="L229" t="s">
        <v>40</v>
      </c>
      <c r="M229" t="s">
        <v>245</v>
      </c>
      <c r="N229" t="s">
        <v>28</v>
      </c>
      <c r="O229" t="s">
        <v>28</v>
      </c>
      <c r="P229" t="s">
        <v>28</v>
      </c>
      <c r="R229" t="s">
        <v>28</v>
      </c>
      <c r="S229" s="3" t="s">
        <v>25</v>
      </c>
      <c r="T229" t="s">
        <v>28</v>
      </c>
      <c r="U229" s="3" t="s">
        <v>25</v>
      </c>
    </row>
    <row r="230" spans="1:21" hidden="1" x14ac:dyDescent="0.3">
      <c r="A230">
        <v>508</v>
      </c>
      <c r="B230" t="s">
        <v>347</v>
      </c>
      <c r="C230" t="s">
        <v>22</v>
      </c>
      <c r="D230" t="s">
        <v>23</v>
      </c>
      <c r="E230" s="1">
        <v>8186280000</v>
      </c>
      <c r="F230" s="2">
        <v>5583549000</v>
      </c>
      <c r="G230" s="2">
        <v>889879000</v>
      </c>
      <c r="H230" s="2" t="s">
        <v>24</v>
      </c>
      <c r="I230" s="2" t="s">
        <v>24</v>
      </c>
      <c r="J230" s="2" t="s">
        <v>25</v>
      </c>
      <c r="K230" s="2">
        <v>341969000</v>
      </c>
      <c r="L230" t="s">
        <v>61</v>
      </c>
      <c r="M230" t="s">
        <v>326</v>
      </c>
      <c r="N230" t="s">
        <v>28</v>
      </c>
      <c r="O230" t="s">
        <v>28</v>
      </c>
      <c r="P230" t="s">
        <v>28</v>
      </c>
      <c r="R230" t="s">
        <v>28</v>
      </c>
      <c r="S230" s="3" t="s">
        <v>25</v>
      </c>
      <c r="T230" t="s">
        <v>28</v>
      </c>
      <c r="U230" s="3" t="s">
        <v>28</v>
      </c>
    </row>
    <row r="231" spans="1:21" hidden="1" x14ac:dyDescent="0.3">
      <c r="A231">
        <v>520</v>
      </c>
      <c r="B231" t="s">
        <v>354</v>
      </c>
      <c r="C231" t="s">
        <v>22</v>
      </c>
      <c r="D231" t="s">
        <v>30</v>
      </c>
      <c r="E231" s="1">
        <v>8257000000</v>
      </c>
      <c r="F231" s="2">
        <v>1492000000</v>
      </c>
      <c r="G231" s="2">
        <v>3260000000</v>
      </c>
      <c r="H231" s="2">
        <v>915000000</v>
      </c>
      <c r="I231" s="2">
        <v>915000000</v>
      </c>
      <c r="J231" s="2">
        <v>915000000</v>
      </c>
      <c r="K231" s="2">
        <v>136000000</v>
      </c>
      <c r="L231" t="s">
        <v>51</v>
      </c>
      <c r="M231" t="s">
        <v>123</v>
      </c>
      <c r="N231" t="s">
        <v>28</v>
      </c>
      <c r="O231" t="s">
        <v>28</v>
      </c>
      <c r="P231" t="s">
        <v>28</v>
      </c>
      <c r="R231" t="s">
        <v>28</v>
      </c>
      <c r="S231" s="3">
        <v>915000000</v>
      </c>
      <c r="T231" t="s">
        <v>28</v>
      </c>
      <c r="U231" s="3" t="s">
        <v>28</v>
      </c>
    </row>
    <row r="232" spans="1:21" hidden="1" x14ac:dyDescent="0.3">
      <c r="A232">
        <v>1007</v>
      </c>
      <c r="B232" t="s">
        <v>538</v>
      </c>
      <c r="C232" t="s">
        <v>22</v>
      </c>
      <c r="D232" t="s">
        <v>30</v>
      </c>
      <c r="E232" s="1">
        <v>8312000000</v>
      </c>
      <c r="F232" s="2" t="s">
        <v>24</v>
      </c>
      <c r="G232" s="2">
        <v>3456000000</v>
      </c>
      <c r="H232" s="2" t="s">
        <v>24</v>
      </c>
      <c r="I232" s="2" t="s">
        <v>24</v>
      </c>
      <c r="J232" s="2" t="s">
        <v>25</v>
      </c>
      <c r="K232" s="2">
        <v>258000000</v>
      </c>
      <c r="L232" t="s">
        <v>51</v>
      </c>
      <c r="M232" t="s">
        <v>123</v>
      </c>
      <c r="N232" t="s">
        <v>28</v>
      </c>
      <c r="O232" t="s">
        <v>28</v>
      </c>
      <c r="P232" t="s">
        <v>28</v>
      </c>
      <c r="R232" t="s">
        <v>28</v>
      </c>
      <c r="S232" s="3" t="s">
        <v>25</v>
      </c>
      <c r="T232" t="s">
        <v>28</v>
      </c>
      <c r="U232" s="3" t="s">
        <v>28</v>
      </c>
    </row>
    <row r="233" spans="1:21" x14ac:dyDescent="0.3">
      <c r="A233">
        <v>1378</v>
      </c>
      <c r="B233" t="s">
        <v>657</v>
      </c>
      <c r="C233" t="s">
        <v>22</v>
      </c>
      <c r="D233" t="s">
        <v>30</v>
      </c>
      <c r="E233" s="1">
        <v>8417200000</v>
      </c>
      <c r="F233" s="2">
        <v>5234700000</v>
      </c>
      <c r="G233" s="2">
        <v>1088100000</v>
      </c>
      <c r="H233" s="2" t="s">
        <v>24</v>
      </c>
      <c r="I233" s="2" t="s">
        <v>24</v>
      </c>
      <c r="J233" s="2" t="s">
        <v>25</v>
      </c>
      <c r="K233" s="2">
        <v>877400000</v>
      </c>
      <c r="L233" t="s">
        <v>26</v>
      </c>
      <c r="M233" t="s">
        <v>261</v>
      </c>
      <c r="N233" t="s">
        <v>28</v>
      </c>
      <c r="O233" t="s">
        <v>28</v>
      </c>
      <c r="P233" t="s">
        <v>28</v>
      </c>
      <c r="R233" t="s">
        <v>28</v>
      </c>
      <c r="S233" s="3" t="s">
        <v>25</v>
      </c>
      <c r="T233" t="s">
        <v>28</v>
      </c>
      <c r="U233" s="3" t="s">
        <v>28</v>
      </c>
    </row>
    <row r="234" spans="1:21" hidden="1" x14ac:dyDescent="0.3">
      <c r="A234">
        <v>230</v>
      </c>
      <c r="B234" t="s">
        <v>201</v>
      </c>
      <c r="C234" t="s">
        <v>22</v>
      </c>
      <c r="D234" t="s">
        <v>23</v>
      </c>
      <c r="E234" s="1">
        <v>8735700000</v>
      </c>
      <c r="F234" s="2">
        <v>7174000000</v>
      </c>
      <c r="G234" s="2">
        <v>488300000</v>
      </c>
      <c r="H234" s="2" t="s">
        <v>24</v>
      </c>
      <c r="I234" s="2" t="s">
        <v>24</v>
      </c>
      <c r="J234" s="2" t="s">
        <v>25</v>
      </c>
      <c r="K234" s="2">
        <v>282900000</v>
      </c>
      <c r="L234" t="s">
        <v>125</v>
      </c>
      <c r="M234" t="s">
        <v>202</v>
      </c>
      <c r="N234" t="s">
        <v>28</v>
      </c>
      <c r="O234" t="s">
        <v>28</v>
      </c>
      <c r="P234" t="s">
        <v>28</v>
      </c>
      <c r="R234" t="s">
        <v>28</v>
      </c>
      <c r="S234" s="3" t="s">
        <v>25</v>
      </c>
      <c r="T234" t="s">
        <v>28</v>
      </c>
      <c r="U234" s="3" t="s">
        <v>25</v>
      </c>
    </row>
    <row r="235" spans="1:21" hidden="1" x14ac:dyDescent="0.3">
      <c r="A235">
        <v>799</v>
      </c>
      <c r="B235" t="s">
        <v>453</v>
      </c>
      <c r="C235" t="s">
        <v>22</v>
      </c>
      <c r="D235" t="s">
        <v>134</v>
      </c>
      <c r="E235" s="1">
        <v>8751654000</v>
      </c>
      <c r="F235" s="2">
        <v>7338838000</v>
      </c>
      <c r="G235" s="2">
        <v>627340000</v>
      </c>
      <c r="H235" s="2" t="s">
        <v>24</v>
      </c>
      <c r="I235" s="2" t="s">
        <v>24</v>
      </c>
      <c r="J235" s="2" t="s">
        <v>25</v>
      </c>
      <c r="K235" s="2" t="s">
        <v>24</v>
      </c>
      <c r="L235" t="s">
        <v>97</v>
      </c>
      <c r="M235" t="s">
        <v>210</v>
      </c>
      <c r="N235" t="s">
        <v>28</v>
      </c>
      <c r="O235" t="s">
        <v>28</v>
      </c>
      <c r="P235" t="s">
        <v>28</v>
      </c>
      <c r="R235" t="s">
        <v>28</v>
      </c>
      <c r="S235" s="3" t="s">
        <v>25</v>
      </c>
      <c r="T235" t="s">
        <v>28</v>
      </c>
      <c r="U235" s="3" t="s">
        <v>28</v>
      </c>
    </row>
    <row r="236" spans="1:21" hidden="1" x14ac:dyDescent="0.3">
      <c r="A236">
        <v>807</v>
      </c>
      <c r="B236" t="s">
        <v>460</v>
      </c>
      <c r="C236" t="s">
        <v>22</v>
      </c>
      <c r="D236" t="s">
        <v>39</v>
      </c>
      <c r="E236" s="1">
        <v>8939967000</v>
      </c>
      <c r="F236" s="2">
        <v>6432454000</v>
      </c>
      <c r="G236" s="2">
        <v>1873360000</v>
      </c>
      <c r="H236" s="2" t="s">
        <v>24</v>
      </c>
      <c r="I236" s="2" t="s">
        <v>24</v>
      </c>
      <c r="J236" s="2" t="s">
        <v>25</v>
      </c>
      <c r="K236" s="2" t="s">
        <v>24</v>
      </c>
      <c r="L236" t="s">
        <v>61</v>
      </c>
      <c r="M236" t="s">
        <v>67</v>
      </c>
      <c r="N236" t="s">
        <v>28</v>
      </c>
      <c r="O236" t="s">
        <v>28</v>
      </c>
      <c r="P236" t="s">
        <v>28</v>
      </c>
      <c r="R236" t="s">
        <v>28</v>
      </c>
      <c r="S236" s="3" t="s">
        <v>25</v>
      </c>
      <c r="T236" t="s">
        <v>28</v>
      </c>
      <c r="U236" s="3" t="s">
        <v>28</v>
      </c>
    </row>
    <row r="237" spans="1:21" x14ac:dyDescent="0.3">
      <c r="A237">
        <v>724</v>
      </c>
      <c r="B237" t="s">
        <v>417</v>
      </c>
      <c r="C237" t="s">
        <v>22</v>
      </c>
      <c r="D237" t="s">
        <v>23</v>
      </c>
      <c r="E237" s="1">
        <v>8950045000</v>
      </c>
      <c r="F237" s="2">
        <v>5033885000</v>
      </c>
      <c r="G237" s="2">
        <v>2785035000</v>
      </c>
      <c r="H237" s="2" t="s">
        <v>24</v>
      </c>
      <c r="I237" s="2" t="s">
        <v>24</v>
      </c>
      <c r="J237" s="2" t="s">
        <v>25</v>
      </c>
      <c r="K237" s="2" t="s">
        <v>24</v>
      </c>
      <c r="L237" t="s">
        <v>26</v>
      </c>
      <c r="M237" t="s">
        <v>418</v>
      </c>
      <c r="N237" t="s">
        <v>28</v>
      </c>
      <c r="O237" t="s">
        <v>28</v>
      </c>
      <c r="P237" t="s">
        <v>28</v>
      </c>
      <c r="R237" t="s">
        <v>28</v>
      </c>
      <c r="S237" s="3" t="s">
        <v>25</v>
      </c>
      <c r="T237" t="s">
        <v>28</v>
      </c>
      <c r="U237" s="3" t="s">
        <v>28</v>
      </c>
    </row>
    <row r="238" spans="1:21" hidden="1" x14ac:dyDescent="0.3">
      <c r="A238">
        <v>444</v>
      </c>
      <c r="B238" t="s">
        <v>318</v>
      </c>
      <c r="C238" t="s">
        <v>22</v>
      </c>
      <c r="D238" t="s">
        <v>319</v>
      </c>
      <c r="E238" s="1">
        <v>8984000000</v>
      </c>
      <c r="F238" s="2">
        <v>845000000</v>
      </c>
      <c r="G238" s="2">
        <v>3052000000</v>
      </c>
      <c r="H238" s="2" t="s">
        <v>24</v>
      </c>
      <c r="I238" s="2" t="s">
        <v>24</v>
      </c>
      <c r="J238" s="2" t="s">
        <v>25</v>
      </c>
      <c r="K238" s="2">
        <v>848000000</v>
      </c>
      <c r="L238" t="s">
        <v>112</v>
      </c>
      <c r="M238" t="s">
        <v>171</v>
      </c>
      <c r="N238" t="s">
        <v>28</v>
      </c>
      <c r="O238" t="s">
        <v>28</v>
      </c>
      <c r="P238" t="s">
        <v>28</v>
      </c>
      <c r="R238" t="s">
        <v>28</v>
      </c>
      <c r="S238" s="3" t="s">
        <v>25</v>
      </c>
      <c r="T238" t="s">
        <v>28</v>
      </c>
      <c r="U238" s="3" t="s">
        <v>25</v>
      </c>
    </row>
    <row r="239" spans="1:21" hidden="1" x14ac:dyDescent="0.3">
      <c r="A239">
        <v>1482</v>
      </c>
      <c r="B239" t="s">
        <v>687</v>
      </c>
      <c r="C239" t="s">
        <v>22</v>
      </c>
      <c r="D239" t="s">
        <v>30</v>
      </c>
      <c r="E239" s="1">
        <v>9021000000</v>
      </c>
      <c r="F239" s="2">
        <v>3002000000</v>
      </c>
      <c r="G239" s="2">
        <v>4089000000</v>
      </c>
      <c r="H239" s="2">
        <v>536000000</v>
      </c>
      <c r="I239" s="2">
        <v>536000000</v>
      </c>
      <c r="J239" s="2">
        <v>536000000</v>
      </c>
      <c r="K239" s="2">
        <v>138000000</v>
      </c>
      <c r="L239" t="s">
        <v>61</v>
      </c>
      <c r="M239" t="s">
        <v>76</v>
      </c>
      <c r="N239" t="s">
        <v>28</v>
      </c>
      <c r="O239" t="s">
        <v>28</v>
      </c>
      <c r="P239" t="s">
        <v>28</v>
      </c>
      <c r="R239" t="s">
        <v>28</v>
      </c>
      <c r="S239" s="3">
        <v>536000000</v>
      </c>
      <c r="T239" t="s">
        <v>28</v>
      </c>
      <c r="U239" s="3" t="s">
        <v>28</v>
      </c>
    </row>
    <row r="240" spans="1:21" hidden="1" x14ac:dyDescent="0.3">
      <c r="A240">
        <v>64</v>
      </c>
      <c r="B240" t="s">
        <v>119</v>
      </c>
      <c r="C240" t="s">
        <v>22</v>
      </c>
      <c r="D240" t="s">
        <v>30</v>
      </c>
      <c r="E240" s="1">
        <v>9047657000</v>
      </c>
      <c r="F240" s="2">
        <v>6709936000</v>
      </c>
      <c r="G240" s="2" t="s">
        <v>24</v>
      </c>
      <c r="H240" s="2" t="s">
        <v>24</v>
      </c>
      <c r="I240" s="2" t="s">
        <v>24</v>
      </c>
      <c r="J240" s="2" t="s">
        <v>25</v>
      </c>
      <c r="K240" s="2">
        <v>1470287000</v>
      </c>
      <c r="L240" t="s">
        <v>112</v>
      </c>
      <c r="M240" t="s">
        <v>120</v>
      </c>
      <c r="N240" t="s">
        <v>28</v>
      </c>
      <c r="O240" t="s">
        <v>28</v>
      </c>
      <c r="P240" t="s">
        <v>28</v>
      </c>
      <c r="R240" t="s">
        <v>28</v>
      </c>
      <c r="S240" s="3" t="s">
        <v>25</v>
      </c>
      <c r="T240" t="s">
        <v>28</v>
      </c>
      <c r="U240" s="3" t="s">
        <v>25</v>
      </c>
    </row>
    <row r="241" spans="1:21" hidden="1" x14ac:dyDescent="0.3">
      <c r="A241">
        <v>1119</v>
      </c>
      <c r="B241" t="s">
        <v>572</v>
      </c>
      <c r="C241" t="s">
        <v>22</v>
      </c>
      <c r="D241" t="s">
        <v>573</v>
      </c>
      <c r="E241" s="1">
        <v>9073000000</v>
      </c>
      <c r="F241" s="2">
        <v>7226000000</v>
      </c>
      <c r="G241" s="2">
        <v>554000000</v>
      </c>
      <c r="H241" s="2">
        <v>931000000</v>
      </c>
      <c r="I241" s="2">
        <v>931000000</v>
      </c>
      <c r="J241" s="2">
        <v>931000000</v>
      </c>
      <c r="K241" s="2" t="s">
        <v>24</v>
      </c>
      <c r="L241" t="s">
        <v>51</v>
      </c>
      <c r="M241" t="s">
        <v>92</v>
      </c>
      <c r="N241" t="s">
        <v>28</v>
      </c>
      <c r="O241" t="s">
        <v>28</v>
      </c>
      <c r="P241" t="s">
        <v>28</v>
      </c>
      <c r="R241" t="s">
        <v>28</v>
      </c>
      <c r="S241" s="3">
        <v>931000000</v>
      </c>
      <c r="T241" t="s">
        <v>28</v>
      </c>
      <c r="U241" s="3" t="s">
        <v>28</v>
      </c>
    </row>
    <row r="242" spans="1:21" hidden="1" x14ac:dyDescent="0.3">
      <c r="A242">
        <v>182</v>
      </c>
      <c r="B242" t="s">
        <v>177</v>
      </c>
      <c r="C242" t="s">
        <v>22</v>
      </c>
      <c r="D242" t="s">
        <v>173</v>
      </c>
      <c r="E242" s="1">
        <v>9147530000</v>
      </c>
      <c r="F242" s="2">
        <v>4406595000</v>
      </c>
      <c r="G242" s="2">
        <v>2967837000</v>
      </c>
      <c r="H242" s="2" t="s">
        <v>24</v>
      </c>
      <c r="I242" s="2" t="s">
        <v>24</v>
      </c>
      <c r="J242" s="2" t="s">
        <v>25</v>
      </c>
      <c r="K242" s="2" t="s">
        <v>24</v>
      </c>
      <c r="L242" t="s">
        <v>40</v>
      </c>
      <c r="M242" t="s">
        <v>149</v>
      </c>
      <c r="N242" t="s">
        <v>28</v>
      </c>
      <c r="O242" t="s">
        <v>28</v>
      </c>
      <c r="P242" t="s">
        <v>28</v>
      </c>
      <c r="R242" t="s">
        <v>28</v>
      </c>
      <c r="S242" s="3" t="s">
        <v>25</v>
      </c>
      <c r="T242" t="s">
        <v>28</v>
      </c>
      <c r="U242" s="3" t="s">
        <v>25</v>
      </c>
    </row>
    <row r="243" spans="1:21" hidden="1" x14ac:dyDescent="0.3">
      <c r="A243">
        <v>1260</v>
      </c>
      <c r="B243" t="s">
        <v>622</v>
      </c>
      <c r="C243" t="s">
        <v>22</v>
      </c>
      <c r="D243" t="s">
        <v>30</v>
      </c>
      <c r="E243" s="1">
        <v>9289500000</v>
      </c>
      <c r="F243" s="2">
        <v>4683600000</v>
      </c>
      <c r="G243" s="2">
        <v>189000000</v>
      </c>
      <c r="H243" s="2" t="s">
        <v>24</v>
      </c>
      <c r="I243" s="2" t="s">
        <v>24</v>
      </c>
      <c r="J243" s="2" t="s">
        <v>25</v>
      </c>
      <c r="K243" s="2">
        <v>3292900000</v>
      </c>
      <c r="L243" t="s">
        <v>112</v>
      </c>
      <c r="M243" t="s">
        <v>548</v>
      </c>
      <c r="N243" t="s">
        <v>28</v>
      </c>
      <c r="O243" t="s">
        <v>28</v>
      </c>
      <c r="P243" t="s">
        <v>28</v>
      </c>
      <c r="R243" t="s">
        <v>28</v>
      </c>
      <c r="S243" s="3" t="s">
        <v>25</v>
      </c>
      <c r="T243" t="s">
        <v>28</v>
      </c>
      <c r="U243" s="3" t="s">
        <v>28</v>
      </c>
    </row>
    <row r="244" spans="1:21" hidden="1" x14ac:dyDescent="0.3">
      <c r="A244">
        <v>1402</v>
      </c>
      <c r="B244" t="s">
        <v>663</v>
      </c>
      <c r="C244" t="s">
        <v>22</v>
      </c>
      <c r="D244" t="s">
        <v>23</v>
      </c>
      <c r="E244" s="1">
        <v>9534462000</v>
      </c>
      <c r="F244" s="2">
        <v>5328236000</v>
      </c>
      <c r="G244" s="2">
        <v>3264896000</v>
      </c>
      <c r="H244" s="2" t="s">
        <v>24</v>
      </c>
      <c r="I244" s="2" t="s">
        <v>24</v>
      </c>
      <c r="J244" s="2" t="s">
        <v>25</v>
      </c>
      <c r="K244" s="2" t="s">
        <v>24</v>
      </c>
      <c r="L244" t="s">
        <v>125</v>
      </c>
      <c r="M244" t="s">
        <v>126</v>
      </c>
      <c r="N244" t="s">
        <v>28</v>
      </c>
      <c r="O244" t="s">
        <v>28</v>
      </c>
      <c r="P244" t="s">
        <v>28</v>
      </c>
      <c r="R244" t="s">
        <v>28</v>
      </c>
      <c r="S244" s="3" t="s">
        <v>25</v>
      </c>
      <c r="T244" t="s">
        <v>28</v>
      </c>
      <c r="U244" s="3" t="s">
        <v>28</v>
      </c>
    </row>
    <row r="245" spans="1:21" hidden="1" x14ac:dyDescent="0.3">
      <c r="A245">
        <v>1446</v>
      </c>
      <c r="B245" t="s">
        <v>676</v>
      </c>
      <c r="C245" t="s">
        <v>22</v>
      </c>
      <c r="D245" t="s">
        <v>23</v>
      </c>
      <c r="E245" s="1">
        <v>9647000000</v>
      </c>
      <c r="F245" s="2">
        <v>6646000000</v>
      </c>
      <c r="G245" s="2">
        <v>359000000</v>
      </c>
      <c r="H245" s="2" t="s">
        <v>24</v>
      </c>
      <c r="I245" s="2" t="s">
        <v>24</v>
      </c>
      <c r="J245" s="2" t="s">
        <v>25</v>
      </c>
      <c r="K245" s="2">
        <v>1090000000</v>
      </c>
      <c r="L245" t="s">
        <v>107</v>
      </c>
      <c r="M245" t="s">
        <v>108</v>
      </c>
      <c r="N245" t="s">
        <v>28</v>
      </c>
      <c r="O245" t="s">
        <v>28</v>
      </c>
      <c r="P245" t="s">
        <v>28</v>
      </c>
      <c r="R245" t="s">
        <v>28</v>
      </c>
      <c r="S245" s="3" t="s">
        <v>25</v>
      </c>
      <c r="T245" t="s">
        <v>28</v>
      </c>
      <c r="U245" s="3" t="s">
        <v>28</v>
      </c>
    </row>
    <row r="246" spans="1:21" hidden="1" x14ac:dyDescent="0.3">
      <c r="A246">
        <v>688</v>
      </c>
      <c r="B246" t="s">
        <v>404</v>
      </c>
      <c r="C246" t="s">
        <v>22</v>
      </c>
      <c r="D246" t="s">
        <v>23</v>
      </c>
      <c r="E246" s="1">
        <v>9702000000</v>
      </c>
      <c r="F246" s="2">
        <v>2471000000</v>
      </c>
      <c r="G246" s="2">
        <v>1461000000</v>
      </c>
      <c r="H246" s="2">
        <v>1760000000</v>
      </c>
      <c r="I246" s="2">
        <v>1760000000</v>
      </c>
      <c r="J246" s="2">
        <v>1760000000</v>
      </c>
      <c r="K246" s="2" t="s">
        <v>24</v>
      </c>
      <c r="L246" t="s">
        <v>61</v>
      </c>
      <c r="M246" t="s">
        <v>132</v>
      </c>
      <c r="N246" t="s">
        <v>28</v>
      </c>
      <c r="O246" t="s">
        <v>28</v>
      </c>
      <c r="P246" t="s">
        <v>28</v>
      </c>
      <c r="R246" t="s">
        <v>28</v>
      </c>
      <c r="S246" s="3">
        <v>1760000000</v>
      </c>
      <c r="T246" t="s">
        <v>28</v>
      </c>
      <c r="U246" s="3" t="s">
        <v>28</v>
      </c>
    </row>
    <row r="247" spans="1:21" hidden="1" x14ac:dyDescent="0.3">
      <c r="A247">
        <v>1370</v>
      </c>
      <c r="B247" t="s">
        <v>655</v>
      </c>
      <c r="C247" t="s">
        <v>22</v>
      </c>
      <c r="D247" t="s">
        <v>339</v>
      </c>
      <c r="E247" s="1">
        <v>9721065000</v>
      </c>
      <c r="F247" s="2">
        <v>7011428000</v>
      </c>
      <c r="G247" s="2">
        <v>1437886000</v>
      </c>
      <c r="H247" s="2" t="s">
        <v>24</v>
      </c>
      <c r="I247" s="2" t="s">
        <v>24</v>
      </c>
      <c r="J247" s="2" t="s">
        <v>25</v>
      </c>
      <c r="K247" s="2" t="s">
        <v>24</v>
      </c>
      <c r="L247" t="s">
        <v>40</v>
      </c>
      <c r="M247" t="s">
        <v>391</v>
      </c>
      <c r="N247" t="s">
        <v>28</v>
      </c>
      <c r="O247" t="s">
        <v>28</v>
      </c>
      <c r="P247" t="s">
        <v>28</v>
      </c>
      <c r="R247" t="s">
        <v>28</v>
      </c>
      <c r="S247" s="3" t="s">
        <v>25</v>
      </c>
      <c r="T247" t="s">
        <v>28</v>
      </c>
      <c r="U247" s="3" t="s">
        <v>28</v>
      </c>
    </row>
    <row r="248" spans="1:21" hidden="1" x14ac:dyDescent="0.3">
      <c r="A248">
        <v>1248</v>
      </c>
      <c r="B248" t="s">
        <v>619</v>
      </c>
      <c r="C248" t="s">
        <v>22</v>
      </c>
      <c r="D248" t="s">
        <v>23</v>
      </c>
      <c r="E248" s="1">
        <v>9781000000</v>
      </c>
      <c r="F248" s="2">
        <v>6351000000</v>
      </c>
      <c r="G248" s="2">
        <v>98000000</v>
      </c>
      <c r="H248" s="2" t="s">
        <v>24</v>
      </c>
      <c r="I248" s="2" t="s">
        <v>24</v>
      </c>
      <c r="J248" s="2" t="s">
        <v>25</v>
      </c>
      <c r="K248" s="2">
        <v>1054000000</v>
      </c>
      <c r="L248" t="s">
        <v>107</v>
      </c>
      <c r="M248" t="s">
        <v>110</v>
      </c>
      <c r="N248" t="s">
        <v>28</v>
      </c>
      <c r="O248" t="s">
        <v>28</v>
      </c>
      <c r="P248" t="s">
        <v>28</v>
      </c>
      <c r="R248" t="s">
        <v>28</v>
      </c>
      <c r="S248" s="3" t="s">
        <v>25</v>
      </c>
      <c r="T248" t="s">
        <v>28</v>
      </c>
      <c r="U248" s="3" t="s">
        <v>28</v>
      </c>
    </row>
    <row r="249" spans="1:21" hidden="1" x14ac:dyDescent="0.3">
      <c r="A249">
        <v>1710</v>
      </c>
      <c r="B249" t="s">
        <v>756</v>
      </c>
      <c r="C249" t="s">
        <v>22</v>
      </c>
      <c r="D249" t="s">
        <v>69</v>
      </c>
      <c r="E249" s="1">
        <v>9895100000</v>
      </c>
      <c r="F249" s="2">
        <v>7961500000</v>
      </c>
      <c r="G249" s="2">
        <v>937600000</v>
      </c>
      <c r="H249" s="2" t="s">
        <v>24</v>
      </c>
      <c r="I249" s="2" t="s">
        <v>24</v>
      </c>
      <c r="J249" s="2" t="s">
        <v>25</v>
      </c>
      <c r="K249" s="2">
        <v>86000000</v>
      </c>
      <c r="L249" t="s">
        <v>125</v>
      </c>
      <c r="M249" t="s">
        <v>167</v>
      </c>
      <c r="N249" t="s">
        <v>28</v>
      </c>
      <c r="O249" t="s">
        <v>28</v>
      </c>
      <c r="P249" t="s">
        <v>28</v>
      </c>
      <c r="R249" t="s">
        <v>28</v>
      </c>
      <c r="S249" s="3" t="s">
        <v>25</v>
      </c>
      <c r="T249" t="s">
        <v>28</v>
      </c>
      <c r="U249" s="3" t="s">
        <v>28</v>
      </c>
    </row>
    <row r="250" spans="1:21" hidden="1" x14ac:dyDescent="0.3">
      <c r="A250">
        <v>1144</v>
      </c>
      <c r="B250" t="s">
        <v>582</v>
      </c>
      <c r="C250" t="s">
        <v>22</v>
      </c>
      <c r="D250" t="s">
        <v>23</v>
      </c>
      <c r="E250" s="1">
        <v>9964000000</v>
      </c>
      <c r="F250" s="2">
        <v>4334000000</v>
      </c>
      <c r="G250" s="2">
        <v>757000000</v>
      </c>
      <c r="H250" s="2">
        <v>704000000</v>
      </c>
      <c r="I250" s="2">
        <v>704000000</v>
      </c>
      <c r="J250" s="2">
        <v>704000000</v>
      </c>
      <c r="K250" s="2">
        <v>1032000000</v>
      </c>
      <c r="L250" t="s">
        <v>125</v>
      </c>
      <c r="M250" t="s">
        <v>583</v>
      </c>
      <c r="N250" t="s">
        <v>28</v>
      </c>
      <c r="O250" t="s">
        <v>28</v>
      </c>
      <c r="P250" t="s">
        <v>28</v>
      </c>
      <c r="R250" t="s">
        <v>28</v>
      </c>
      <c r="S250" s="3">
        <v>704000000</v>
      </c>
      <c r="T250" t="s">
        <v>28</v>
      </c>
      <c r="U250" s="3" t="s">
        <v>28</v>
      </c>
    </row>
    <row r="251" spans="1:21" hidden="1" x14ac:dyDescent="0.3">
      <c r="A251">
        <v>1091</v>
      </c>
      <c r="B251" t="s">
        <v>564</v>
      </c>
      <c r="C251" t="s">
        <v>22</v>
      </c>
      <c r="D251" t="s">
        <v>300</v>
      </c>
      <c r="E251" s="1">
        <v>9974100000</v>
      </c>
      <c r="F251" s="2">
        <v>7213900000</v>
      </c>
      <c r="G251" s="2">
        <v>550600000</v>
      </c>
      <c r="H251" s="2" t="s">
        <v>24</v>
      </c>
      <c r="I251" s="2" t="s">
        <v>24</v>
      </c>
      <c r="J251" s="2" t="s">
        <v>25</v>
      </c>
      <c r="K251" s="2" t="s">
        <v>24</v>
      </c>
      <c r="L251" t="s">
        <v>125</v>
      </c>
      <c r="M251" t="s">
        <v>235</v>
      </c>
      <c r="N251" t="s">
        <v>28</v>
      </c>
      <c r="O251" t="s">
        <v>28</v>
      </c>
      <c r="P251" t="s">
        <v>28</v>
      </c>
      <c r="R251" t="s">
        <v>28</v>
      </c>
      <c r="S251" s="3" t="s">
        <v>25</v>
      </c>
      <c r="T251" t="s">
        <v>28</v>
      </c>
      <c r="U251" s="3" t="s">
        <v>28</v>
      </c>
    </row>
    <row r="252" spans="1:21" hidden="1" x14ac:dyDescent="0.3">
      <c r="A252">
        <v>1733</v>
      </c>
      <c r="B252" t="s">
        <v>763</v>
      </c>
      <c r="C252" t="s">
        <v>22</v>
      </c>
      <c r="D252" t="s">
        <v>23</v>
      </c>
      <c r="E252" s="1">
        <v>10128223000</v>
      </c>
      <c r="F252" s="2">
        <v>6710036000</v>
      </c>
      <c r="G252" s="2">
        <v>669451000</v>
      </c>
      <c r="H252" s="2" t="s">
        <v>24</v>
      </c>
      <c r="I252" s="2" t="s">
        <v>24</v>
      </c>
      <c r="J252" s="2" t="s">
        <v>25</v>
      </c>
      <c r="K252" s="2">
        <v>926053000</v>
      </c>
      <c r="L252" t="s">
        <v>107</v>
      </c>
      <c r="M252" t="s">
        <v>108</v>
      </c>
      <c r="N252" t="s">
        <v>28</v>
      </c>
      <c r="O252" t="s">
        <v>28</v>
      </c>
      <c r="P252" t="s">
        <v>28</v>
      </c>
      <c r="R252" t="s">
        <v>28</v>
      </c>
      <c r="S252" s="3" t="s">
        <v>25</v>
      </c>
      <c r="T252" t="s">
        <v>28</v>
      </c>
      <c r="U252" s="3" t="s">
        <v>28</v>
      </c>
    </row>
    <row r="253" spans="1:21" hidden="1" x14ac:dyDescent="0.3">
      <c r="A253">
        <v>144</v>
      </c>
      <c r="B253" t="s">
        <v>156</v>
      </c>
      <c r="C253" t="s">
        <v>22</v>
      </c>
      <c r="D253" t="s">
        <v>66</v>
      </c>
      <c r="E253" s="1">
        <v>10180400000</v>
      </c>
      <c r="F253" s="2">
        <v>7472100000</v>
      </c>
      <c r="G253" s="2">
        <v>1018600000</v>
      </c>
      <c r="H253" s="2">
        <v>133700000</v>
      </c>
      <c r="I253" s="2">
        <v>133700000</v>
      </c>
      <c r="J253" s="2">
        <v>133700000</v>
      </c>
      <c r="K253" s="2" t="s">
        <v>24</v>
      </c>
      <c r="L253" t="s">
        <v>125</v>
      </c>
      <c r="M253" t="s">
        <v>157</v>
      </c>
      <c r="N253" t="s">
        <v>28</v>
      </c>
      <c r="O253" t="s">
        <v>28</v>
      </c>
      <c r="P253" t="s">
        <v>28</v>
      </c>
      <c r="R253" t="s">
        <v>28</v>
      </c>
      <c r="S253" s="3">
        <v>133700000</v>
      </c>
      <c r="T253" t="s">
        <v>28</v>
      </c>
      <c r="U253" s="3">
        <v>133700000</v>
      </c>
    </row>
    <row r="254" spans="1:21" hidden="1" x14ac:dyDescent="0.3">
      <c r="A254">
        <v>540</v>
      </c>
      <c r="B254" t="s">
        <v>359</v>
      </c>
      <c r="C254" t="s">
        <v>22</v>
      </c>
      <c r="D254" t="s">
        <v>215</v>
      </c>
      <c r="E254" s="1">
        <v>10181700000</v>
      </c>
      <c r="F254" s="2">
        <v>2025900000</v>
      </c>
      <c r="G254" s="2">
        <v>6597000000</v>
      </c>
      <c r="H254" s="2" t="s">
        <v>24</v>
      </c>
      <c r="I254" s="2" t="s">
        <v>24</v>
      </c>
      <c r="J254" s="2" t="s">
        <v>25</v>
      </c>
      <c r="K254" s="2" t="s">
        <v>24</v>
      </c>
      <c r="L254" t="s">
        <v>97</v>
      </c>
      <c r="M254" t="s">
        <v>274</v>
      </c>
      <c r="N254" t="s">
        <v>28</v>
      </c>
      <c r="O254" t="s">
        <v>28</v>
      </c>
      <c r="P254" t="s">
        <v>28</v>
      </c>
      <c r="R254" t="s">
        <v>28</v>
      </c>
      <c r="S254" s="3" t="s">
        <v>25</v>
      </c>
      <c r="T254" t="s">
        <v>28</v>
      </c>
      <c r="U254" s="3" t="s">
        <v>28</v>
      </c>
    </row>
    <row r="255" spans="1:21" hidden="1" x14ac:dyDescent="0.3">
      <c r="A255">
        <v>1204</v>
      </c>
      <c r="B255" t="s">
        <v>604</v>
      </c>
      <c r="C255" t="s">
        <v>22</v>
      </c>
      <c r="D255" t="s">
        <v>23</v>
      </c>
      <c r="E255" s="1">
        <v>10184121000</v>
      </c>
      <c r="F255" s="2">
        <v>8540319000</v>
      </c>
      <c r="G255" s="2">
        <v>491725000</v>
      </c>
      <c r="H255" s="2" t="s">
        <v>24</v>
      </c>
      <c r="I255" s="2" t="s">
        <v>24</v>
      </c>
      <c r="J255" s="2" t="s">
        <v>25</v>
      </c>
      <c r="K255" s="2">
        <v>205334000</v>
      </c>
      <c r="L255" t="s">
        <v>153</v>
      </c>
      <c r="M255" t="s">
        <v>154</v>
      </c>
      <c r="N255" t="s">
        <v>28</v>
      </c>
      <c r="O255" t="s">
        <v>28</v>
      </c>
      <c r="P255" t="s">
        <v>28</v>
      </c>
      <c r="R255" t="s">
        <v>28</v>
      </c>
      <c r="S255" s="3" t="s">
        <v>25</v>
      </c>
      <c r="T255" t="s">
        <v>28</v>
      </c>
      <c r="U255" s="3" t="s">
        <v>28</v>
      </c>
    </row>
    <row r="256" spans="1:21" hidden="1" x14ac:dyDescent="0.3">
      <c r="A256">
        <v>112</v>
      </c>
      <c r="B256" t="s">
        <v>142</v>
      </c>
      <c r="C256" t="s">
        <v>22</v>
      </c>
      <c r="D256" t="s">
        <v>23</v>
      </c>
      <c r="E256" s="1">
        <v>10259000000</v>
      </c>
      <c r="F256" s="2">
        <v>1899000000</v>
      </c>
      <c r="G256" s="2">
        <v>3927000000</v>
      </c>
      <c r="H256" s="2" t="s">
        <v>24</v>
      </c>
      <c r="I256" s="2" t="s">
        <v>24</v>
      </c>
      <c r="J256" s="2" t="s">
        <v>25</v>
      </c>
      <c r="K256" s="2">
        <v>2877000000</v>
      </c>
      <c r="L256" t="s">
        <v>112</v>
      </c>
      <c r="M256" t="s">
        <v>143</v>
      </c>
      <c r="N256" t="s">
        <v>28</v>
      </c>
      <c r="O256" t="s">
        <v>28</v>
      </c>
      <c r="P256" t="s">
        <v>28</v>
      </c>
      <c r="R256" t="s">
        <v>28</v>
      </c>
      <c r="S256" s="3" t="s">
        <v>25</v>
      </c>
      <c r="T256" t="s">
        <v>28</v>
      </c>
      <c r="U256" s="3" t="s">
        <v>25</v>
      </c>
    </row>
    <row r="257" spans="1:21" hidden="1" x14ac:dyDescent="0.3">
      <c r="A257">
        <v>584</v>
      </c>
      <c r="B257" t="s">
        <v>372</v>
      </c>
      <c r="C257" t="s">
        <v>22</v>
      </c>
      <c r="D257" t="s">
        <v>23</v>
      </c>
      <c r="E257" s="1">
        <v>10302079000</v>
      </c>
      <c r="F257" s="2">
        <v>6583627000</v>
      </c>
      <c r="G257" s="2">
        <v>917162000</v>
      </c>
      <c r="H257" s="2" t="s">
        <v>24</v>
      </c>
      <c r="I257" s="2" t="s">
        <v>24</v>
      </c>
      <c r="J257" s="2" t="s">
        <v>25</v>
      </c>
      <c r="K257" s="2">
        <v>1144585000</v>
      </c>
      <c r="L257" t="s">
        <v>107</v>
      </c>
      <c r="M257" t="s">
        <v>110</v>
      </c>
      <c r="N257" t="s">
        <v>28</v>
      </c>
      <c r="O257" t="s">
        <v>28</v>
      </c>
      <c r="P257" t="s">
        <v>28</v>
      </c>
      <c r="R257" t="s">
        <v>28</v>
      </c>
      <c r="S257" s="3" t="s">
        <v>25</v>
      </c>
      <c r="T257" t="s">
        <v>28</v>
      </c>
      <c r="U257" s="3" t="s">
        <v>28</v>
      </c>
    </row>
    <row r="258" spans="1:21" hidden="1" x14ac:dyDescent="0.3">
      <c r="A258">
        <v>512</v>
      </c>
      <c r="B258" t="s">
        <v>348</v>
      </c>
      <c r="C258" t="s">
        <v>22</v>
      </c>
      <c r="D258" t="s">
        <v>30</v>
      </c>
      <c r="E258" s="1">
        <v>10397000000</v>
      </c>
      <c r="F258" s="2">
        <v>2268000000</v>
      </c>
      <c r="G258" s="2">
        <v>2743000000</v>
      </c>
      <c r="H258" s="2" t="s">
        <v>24</v>
      </c>
      <c r="I258" s="2" t="s">
        <v>24</v>
      </c>
      <c r="J258" s="2" t="s">
        <v>25</v>
      </c>
      <c r="K258" s="2">
        <v>2780000000</v>
      </c>
      <c r="L258" t="s">
        <v>153</v>
      </c>
      <c r="M258" t="s">
        <v>154</v>
      </c>
      <c r="N258" t="s">
        <v>28</v>
      </c>
      <c r="O258" t="s">
        <v>28</v>
      </c>
      <c r="P258" t="s">
        <v>28</v>
      </c>
      <c r="R258" t="s">
        <v>28</v>
      </c>
      <c r="S258" s="3" t="s">
        <v>25</v>
      </c>
      <c r="T258" t="s">
        <v>28</v>
      </c>
      <c r="U258" s="3" t="s">
        <v>28</v>
      </c>
    </row>
    <row r="259" spans="1:21" hidden="1" x14ac:dyDescent="0.3">
      <c r="A259">
        <v>939</v>
      </c>
      <c r="B259" t="s">
        <v>514</v>
      </c>
      <c r="C259" t="s">
        <v>22</v>
      </c>
      <c r="D259" t="s">
        <v>339</v>
      </c>
      <c r="E259" s="1">
        <v>10459000000</v>
      </c>
      <c r="F259" s="2">
        <v>6073000000</v>
      </c>
      <c r="G259" s="2">
        <v>2720000000</v>
      </c>
      <c r="H259" s="2" t="s">
        <v>24</v>
      </c>
      <c r="I259" s="2" t="s">
        <v>24</v>
      </c>
      <c r="J259" s="2" t="s">
        <v>25</v>
      </c>
      <c r="K259" s="2" t="s">
        <v>24</v>
      </c>
      <c r="L259" t="s">
        <v>40</v>
      </c>
      <c r="M259" t="s">
        <v>391</v>
      </c>
      <c r="N259" t="s">
        <v>28</v>
      </c>
      <c r="O259" t="s">
        <v>28</v>
      </c>
      <c r="P259" t="s">
        <v>28</v>
      </c>
      <c r="R259" t="s">
        <v>28</v>
      </c>
      <c r="S259" s="3" t="s">
        <v>25</v>
      </c>
      <c r="T259" t="s">
        <v>28</v>
      </c>
      <c r="U259" s="3" t="s">
        <v>28</v>
      </c>
    </row>
    <row r="260" spans="1:21" hidden="1" x14ac:dyDescent="0.3">
      <c r="A260">
        <v>1598</v>
      </c>
      <c r="B260" t="s">
        <v>728</v>
      </c>
      <c r="C260" t="s">
        <v>22</v>
      </c>
      <c r="D260" t="s">
        <v>23</v>
      </c>
      <c r="E260" s="1">
        <v>10515400000</v>
      </c>
      <c r="F260" s="2">
        <v>7172100000</v>
      </c>
      <c r="G260" s="2">
        <v>786800000</v>
      </c>
      <c r="H260" s="2" t="s">
        <v>24</v>
      </c>
      <c r="I260" s="2" t="s">
        <v>24</v>
      </c>
      <c r="J260" s="2" t="s">
        <v>25</v>
      </c>
      <c r="K260" s="2">
        <v>1161600000</v>
      </c>
      <c r="L260" t="s">
        <v>112</v>
      </c>
      <c r="M260" t="s">
        <v>548</v>
      </c>
      <c r="N260" t="s">
        <v>28</v>
      </c>
      <c r="O260" t="s">
        <v>28</v>
      </c>
      <c r="P260" t="s">
        <v>28</v>
      </c>
      <c r="R260" t="s">
        <v>28</v>
      </c>
      <c r="S260" s="3" t="s">
        <v>25</v>
      </c>
      <c r="T260" t="s">
        <v>28</v>
      </c>
      <c r="U260" s="3" t="s">
        <v>28</v>
      </c>
    </row>
    <row r="261" spans="1:21" hidden="1" x14ac:dyDescent="0.3">
      <c r="A261">
        <v>202</v>
      </c>
      <c r="B261" t="s">
        <v>190</v>
      </c>
      <c r="C261" t="s">
        <v>22</v>
      </c>
      <c r="D261" t="s">
        <v>23</v>
      </c>
      <c r="E261" s="1">
        <v>10737000000</v>
      </c>
      <c r="F261" s="2">
        <v>429000000</v>
      </c>
      <c r="G261" s="2">
        <v>5650000000</v>
      </c>
      <c r="H261" s="2" t="s">
        <v>24</v>
      </c>
      <c r="I261" s="2" t="s">
        <v>24</v>
      </c>
      <c r="J261" s="2" t="s">
        <v>25</v>
      </c>
      <c r="K261" s="2">
        <v>1167000000</v>
      </c>
      <c r="L261" t="s">
        <v>112</v>
      </c>
      <c r="M261" t="s">
        <v>183</v>
      </c>
      <c r="N261" t="s">
        <v>28</v>
      </c>
      <c r="O261" t="s">
        <v>28</v>
      </c>
      <c r="P261" t="s">
        <v>28</v>
      </c>
      <c r="R261" t="s">
        <v>28</v>
      </c>
      <c r="S261" s="3" t="s">
        <v>25</v>
      </c>
      <c r="T261" t="s">
        <v>28</v>
      </c>
      <c r="U261" s="3" t="s">
        <v>25</v>
      </c>
    </row>
    <row r="262" spans="1:21" hidden="1" x14ac:dyDescent="0.3">
      <c r="A262">
        <v>1478</v>
      </c>
      <c r="B262" t="s">
        <v>686</v>
      </c>
      <c r="C262" t="s">
        <v>22</v>
      </c>
      <c r="D262" t="s">
        <v>23</v>
      </c>
      <c r="E262" s="1">
        <v>10793000000</v>
      </c>
      <c r="F262" s="2">
        <v>362000000</v>
      </c>
      <c r="G262" s="2">
        <v>2123000000</v>
      </c>
      <c r="H262" s="2" t="s">
        <v>24</v>
      </c>
      <c r="I262" s="2" t="s">
        <v>24</v>
      </c>
      <c r="J262" s="2" t="s">
        <v>25</v>
      </c>
      <c r="K262" s="2">
        <v>4549000000</v>
      </c>
      <c r="L262" t="s">
        <v>112</v>
      </c>
      <c r="M262" t="s">
        <v>171</v>
      </c>
      <c r="N262" t="s">
        <v>28</v>
      </c>
      <c r="O262" t="s">
        <v>28</v>
      </c>
      <c r="P262" t="s">
        <v>28</v>
      </c>
      <c r="R262" t="s">
        <v>28</v>
      </c>
      <c r="S262" s="3" t="s">
        <v>25</v>
      </c>
      <c r="T262" t="s">
        <v>28</v>
      </c>
      <c r="U262" s="3" t="s">
        <v>28</v>
      </c>
    </row>
    <row r="263" spans="1:21" hidden="1" x14ac:dyDescent="0.3">
      <c r="A263">
        <v>1630</v>
      </c>
      <c r="B263" t="s">
        <v>736</v>
      </c>
      <c r="C263" t="s">
        <v>22</v>
      </c>
      <c r="D263" t="s">
        <v>23</v>
      </c>
      <c r="E263" s="1">
        <v>10879855000</v>
      </c>
      <c r="F263" s="2">
        <v>5817880000</v>
      </c>
      <c r="G263" s="2">
        <v>3596708000</v>
      </c>
      <c r="H263" s="2" t="s">
        <v>24</v>
      </c>
      <c r="I263" s="2" t="s">
        <v>24</v>
      </c>
      <c r="J263" s="2" t="s">
        <v>25</v>
      </c>
      <c r="K263" s="2" t="s">
        <v>24</v>
      </c>
      <c r="L263" t="s">
        <v>40</v>
      </c>
      <c r="M263" t="s">
        <v>428</v>
      </c>
      <c r="N263" t="s">
        <v>28</v>
      </c>
      <c r="O263" t="s">
        <v>28</v>
      </c>
      <c r="P263" t="s">
        <v>28</v>
      </c>
      <c r="R263" t="s">
        <v>28</v>
      </c>
      <c r="S263" s="3" t="s">
        <v>25</v>
      </c>
      <c r="T263" t="s">
        <v>28</v>
      </c>
      <c r="U263" s="3" t="s">
        <v>28</v>
      </c>
    </row>
    <row r="264" spans="1:21" hidden="1" x14ac:dyDescent="0.3">
      <c r="A264">
        <v>1466</v>
      </c>
      <c r="B264" t="s">
        <v>682</v>
      </c>
      <c r="C264" t="s">
        <v>22</v>
      </c>
      <c r="D264" t="s">
        <v>43</v>
      </c>
      <c r="E264" s="1">
        <v>10889500000</v>
      </c>
      <c r="F264" s="2">
        <v>6985800000</v>
      </c>
      <c r="G264" s="2">
        <v>2960300000</v>
      </c>
      <c r="H264" s="2" t="s">
        <v>24</v>
      </c>
      <c r="I264" s="2" t="s">
        <v>24</v>
      </c>
      <c r="J264" s="2" t="s">
        <v>25</v>
      </c>
      <c r="K264" s="2" t="s">
        <v>24</v>
      </c>
      <c r="L264" t="s">
        <v>40</v>
      </c>
      <c r="M264" t="s">
        <v>670</v>
      </c>
      <c r="N264" t="s">
        <v>28</v>
      </c>
      <c r="O264" t="s">
        <v>28</v>
      </c>
      <c r="P264" t="s">
        <v>28</v>
      </c>
      <c r="R264" t="s">
        <v>28</v>
      </c>
      <c r="S264" s="3" t="s">
        <v>25</v>
      </c>
      <c r="T264" t="s">
        <v>28</v>
      </c>
      <c r="U264" s="3" t="s">
        <v>28</v>
      </c>
    </row>
    <row r="265" spans="1:21" hidden="1" x14ac:dyDescent="0.3">
      <c r="A265">
        <v>198</v>
      </c>
      <c r="B265" t="s">
        <v>185</v>
      </c>
      <c r="C265" t="s">
        <v>22</v>
      </c>
      <c r="D265" t="s">
        <v>186</v>
      </c>
      <c r="E265" s="1">
        <v>10914585000</v>
      </c>
      <c r="F265" s="2">
        <v>6525830000</v>
      </c>
      <c r="G265" s="2">
        <v>2750537000</v>
      </c>
      <c r="H265" s="2" t="s">
        <v>24</v>
      </c>
      <c r="I265" s="2" t="s">
        <v>24</v>
      </c>
      <c r="J265" s="2" t="s">
        <v>25</v>
      </c>
      <c r="K265" s="2" t="s">
        <v>24</v>
      </c>
      <c r="L265" t="s">
        <v>40</v>
      </c>
      <c r="M265" t="s">
        <v>149</v>
      </c>
      <c r="N265" t="s">
        <v>28</v>
      </c>
      <c r="O265" t="s">
        <v>28</v>
      </c>
      <c r="P265" t="s">
        <v>28</v>
      </c>
      <c r="R265" t="s">
        <v>28</v>
      </c>
      <c r="S265" s="3" t="s">
        <v>25</v>
      </c>
      <c r="T265" t="s">
        <v>28</v>
      </c>
      <c r="U265" s="3" t="s">
        <v>25</v>
      </c>
    </row>
    <row r="266" spans="1:21" hidden="1" x14ac:dyDescent="0.3">
      <c r="A266">
        <v>915</v>
      </c>
      <c r="B266" t="s">
        <v>500</v>
      </c>
      <c r="C266" t="s">
        <v>22</v>
      </c>
      <c r="D266" t="s">
        <v>501</v>
      </c>
      <c r="E266" s="1">
        <v>10962818000</v>
      </c>
      <c r="F266" s="2">
        <v>9498456000</v>
      </c>
      <c r="G266" s="2">
        <v>731767000</v>
      </c>
      <c r="H266" s="2" t="s">
        <v>24</v>
      </c>
      <c r="I266" s="2" t="s">
        <v>24</v>
      </c>
      <c r="J266" s="2" t="s">
        <v>25</v>
      </c>
      <c r="K266" s="2" t="s">
        <v>24</v>
      </c>
      <c r="L266" t="s">
        <v>40</v>
      </c>
      <c r="M266" t="s">
        <v>149</v>
      </c>
      <c r="N266" t="s">
        <v>28</v>
      </c>
      <c r="O266" t="s">
        <v>28</v>
      </c>
      <c r="P266" t="s">
        <v>28</v>
      </c>
      <c r="R266" t="s">
        <v>28</v>
      </c>
      <c r="S266" s="3" t="s">
        <v>25</v>
      </c>
      <c r="T266" t="s">
        <v>28</v>
      </c>
      <c r="U266" s="3" t="s">
        <v>28</v>
      </c>
    </row>
    <row r="267" spans="1:21" hidden="1" x14ac:dyDescent="0.3">
      <c r="A267">
        <v>1324</v>
      </c>
      <c r="B267" t="s">
        <v>639</v>
      </c>
      <c r="C267" t="s">
        <v>22</v>
      </c>
      <c r="D267" t="s">
        <v>23</v>
      </c>
      <c r="E267" s="1">
        <v>11224000000</v>
      </c>
      <c r="F267" s="2">
        <v>6396000000</v>
      </c>
      <c r="G267" s="2">
        <v>1227000000</v>
      </c>
      <c r="H267" s="2">
        <v>98000000</v>
      </c>
      <c r="I267" s="2">
        <v>98000000</v>
      </c>
      <c r="J267" s="2">
        <v>98000000</v>
      </c>
      <c r="K267" s="2">
        <v>1001000000</v>
      </c>
      <c r="L267" t="s">
        <v>125</v>
      </c>
      <c r="M267" t="s">
        <v>157</v>
      </c>
      <c r="N267" t="s">
        <v>28</v>
      </c>
      <c r="O267" t="s">
        <v>28</v>
      </c>
      <c r="P267" t="s">
        <v>28</v>
      </c>
      <c r="R267" t="s">
        <v>28</v>
      </c>
      <c r="S267" s="3">
        <v>98000000</v>
      </c>
      <c r="T267" t="s">
        <v>28</v>
      </c>
      <c r="U267" s="3" t="s">
        <v>28</v>
      </c>
    </row>
    <row r="268" spans="1:21" hidden="1" x14ac:dyDescent="0.3">
      <c r="A268">
        <v>1450</v>
      </c>
      <c r="B268" t="s">
        <v>677</v>
      </c>
      <c r="C268" t="s">
        <v>22</v>
      </c>
      <c r="D268" t="s">
        <v>23</v>
      </c>
      <c r="E268" s="1">
        <v>11240000000</v>
      </c>
      <c r="F268" s="2">
        <v>429000000</v>
      </c>
      <c r="G268" s="2">
        <v>6073000000</v>
      </c>
      <c r="H268" s="2" t="s">
        <v>24</v>
      </c>
      <c r="I268" s="2" t="s">
        <v>24</v>
      </c>
      <c r="J268" s="2" t="s">
        <v>25</v>
      </c>
      <c r="K268" s="2">
        <v>1441000000</v>
      </c>
      <c r="L268" t="s">
        <v>112</v>
      </c>
      <c r="M268" t="s">
        <v>183</v>
      </c>
      <c r="N268" t="s">
        <v>28</v>
      </c>
      <c r="O268" t="s">
        <v>28</v>
      </c>
      <c r="P268" t="s">
        <v>28</v>
      </c>
      <c r="R268" t="s">
        <v>28</v>
      </c>
      <c r="S268" s="3" t="s">
        <v>25</v>
      </c>
      <c r="T268" t="s">
        <v>28</v>
      </c>
      <c r="U268" s="3" t="s">
        <v>28</v>
      </c>
    </row>
    <row r="269" spans="1:21" x14ac:dyDescent="0.3">
      <c r="A269">
        <v>1168</v>
      </c>
      <c r="B269" t="s">
        <v>589</v>
      </c>
      <c r="C269" t="s">
        <v>22</v>
      </c>
      <c r="D269" t="s">
        <v>30</v>
      </c>
      <c r="E269" s="1">
        <v>11245000000</v>
      </c>
      <c r="F269" s="2">
        <v>4070000000</v>
      </c>
      <c r="G269" s="2">
        <v>3002000000</v>
      </c>
      <c r="H269" s="2" t="s">
        <v>24</v>
      </c>
      <c r="I269" s="2" t="s">
        <v>24</v>
      </c>
      <c r="J269" s="2" t="s">
        <v>25</v>
      </c>
      <c r="K269" s="2">
        <v>916000000</v>
      </c>
      <c r="L269" t="s">
        <v>26</v>
      </c>
      <c r="M269" t="s">
        <v>295</v>
      </c>
      <c r="N269" t="s">
        <v>28</v>
      </c>
      <c r="O269" t="s">
        <v>28</v>
      </c>
      <c r="P269" t="s">
        <v>28</v>
      </c>
      <c r="R269" t="s">
        <v>28</v>
      </c>
      <c r="S269" s="3" t="s">
        <v>25</v>
      </c>
      <c r="T269" t="s">
        <v>28</v>
      </c>
      <c r="U269" s="3" t="s">
        <v>28</v>
      </c>
    </row>
    <row r="270" spans="1:21" x14ac:dyDescent="0.3">
      <c r="A270">
        <v>306</v>
      </c>
      <c r="B270" t="s">
        <v>242</v>
      </c>
      <c r="C270" t="s">
        <v>22</v>
      </c>
      <c r="D270" t="s">
        <v>23</v>
      </c>
      <c r="E270" s="1">
        <v>11359113000</v>
      </c>
      <c r="F270" s="2">
        <v>9641542000</v>
      </c>
      <c r="G270" s="2">
        <v>1042251000</v>
      </c>
      <c r="H270" s="2" t="s">
        <v>24</v>
      </c>
      <c r="I270" s="2" t="s">
        <v>24</v>
      </c>
      <c r="J270" s="2" t="s">
        <v>25</v>
      </c>
      <c r="K270" s="2" t="s">
        <v>24</v>
      </c>
      <c r="L270" t="s">
        <v>26</v>
      </c>
      <c r="M270" t="s">
        <v>243</v>
      </c>
      <c r="N270" t="s">
        <v>28</v>
      </c>
      <c r="O270" t="s">
        <v>28</v>
      </c>
      <c r="P270" t="s">
        <v>28</v>
      </c>
      <c r="R270" t="s">
        <v>28</v>
      </c>
      <c r="S270" s="3" t="s">
        <v>25</v>
      </c>
      <c r="T270" t="s">
        <v>28</v>
      </c>
      <c r="U270" s="3" t="s">
        <v>25</v>
      </c>
    </row>
    <row r="271" spans="1:21" hidden="1" x14ac:dyDescent="0.3">
      <c r="A271">
        <v>1510</v>
      </c>
      <c r="B271" t="s">
        <v>702</v>
      </c>
      <c r="C271" t="s">
        <v>22</v>
      </c>
      <c r="D271" t="s">
        <v>486</v>
      </c>
      <c r="E271" s="1">
        <v>11390000000</v>
      </c>
      <c r="F271" s="2">
        <v>7739000000</v>
      </c>
      <c r="G271" s="2">
        <v>1440000000</v>
      </c>
      <c r="H271" s="2">
        <v>590000000</v>
      </c>
      <c r="I271" s="2">
        <v>590000000</v>
      </c>
      <c r="J271" s="2">
        <v>590000000</v>
      </c>
      <c r="K271" s="2" t="s">
        <v>24</v>
      </c>
      <c r="L271" t="s">
        <v>51</v>
      </c>
      <c r="M271" t="s">
        <v>703</v>
      </c>
      <c r="N271" t="s">
        <v>28</v>
      </c>
      <c r="O271" t="s">
        <v>28</v>
      </c>
      <c r="P271" t="s">
        <v>28</v>
      </c>
      <c r="R271" t="s">
        <v>28</v>
      </c>
      <c r="S271" s="3">
        <v>590000000</v>
      </c>
      <c r="T271" t="s">
        <v>28</v>
      </c>
      <c r="U271" s="3" t="s">
        <v>28</v>
      </c>
    </row>
    <row r="272" spans="1:21" hidden="1" x14ac:dyDescent="0.3">
      <c r="A272">
        <v>552</v>
      </c>
      <c r="B272" t="s">
        <v>362</v>
      </c>
      <c r="C272" t="s">
        <v>22</v>
      </c>
      <c r="D272" t="s">
        <v>23</v>
      </c>
      <c r="E272" s="1">
        <v>11682636000</v>
      </c>
      <c r="F272" s="2">
        <v>1699428000</v>
      </c>
      <c r="G272" s="2">
        <v>3862434000</v>
      </c>
      <c r="H272" s="2" t="s">
        <v>24</v>
      </c>
      <c r="I272" s="2" t="s">
        <v>24</v>
      </c>
      <c r="J272" s="2" t="s">
        <v>25</v>
      </c>
      <c r="K272" s="2">
        <v>3169703000</v>
      </c>
      <c r="L272" t="s">
        <v>153</v>
      </c>
      <c r="M272" t="s">
        <v>154</v>
      </c>
      <c r="N272" t="s">
        <v>28</v>
      </c>
      <c r="O272" t="s">
        <v>28</v>
      </c>
      <c r="P272" t="s">
        <v>28</v>
      </c>
      <c r="R272" t="s">
        <v>28</v>
      </c>
      <c r="S272" s="3" t="s">
        <v>25</v>
      </c>
      <c r="T272" t="s">
        <v>28</v>
      </c>
      <c r="U272" s="3" t="s">
        <v>28</v>
      </c>
    </row>
    <row r="273" spans="1:21" hidden="1" x14ac:dyDescent="0.3">
      <c r="A273">
        <v>1622</v>
      </c>
      <c r="B273" t="s">
        <v>734</v>
      </c>
      <c r="C273" t="s">
        <v>22</v>
      </c>
      <c r="D273" t="s">
        <v>66</v>
      </c>
      <c r="E273" s="1">
        <v>11778000000</v>
      </c>
      <c r="F273" s="2">
        <v>1932000000</v>
      </c>
      <c r="G273" s="2">
        <v>2207000000</v>
      </c>
      <c r="H273" s="2" t="s">
        <v>24</v>
      </c>
      <c r="I273" s="2" t="s">
        <v>24</v>
      </c>
      <c r="J273" s="2" t="s">
        <v>25</v>
      </c>
      <c r="K273" s="2">
        <v>397000000</v>
      </c>
      <c r="L273" t="s">
        <v>51</v>
      </c>
      <c r="M273" t="s">
        <v>123</v>
      </c>
      <c r="N273" t="s">
        <v>28</v>
      </c>
      <c r="O273" t="s">
        <v>28</v>
      </c>
      <c r="P273" t="s">
        <v>28</v>
      </c>
      <c r="R273" t="s">
        <v>28</v>
      </c>
      <c r="S273" s="3" t="s">
        <v>25</v>
      </c>
      <c r="T273" t="s">
        <v>28</v>
      </c>
      <c r="U273" s="3" t="s">
        <v>28</v>
      </c>
    </row>
    <row r="274" spans="1:21" hidden="1" x14ac:dyDescent="0.3">
      <c r="A274">
        <v>1019</v>
      </c>
      <c r="B274" t="s">
        <v>541</v>
      </c>
      <c r="C274" t="s">
        <v>22</v>
      </c>
      <c r="D274" t="s">
        <v>23</v>
      </c>
      <c r="E274" s="1">
        <v>11814000000</v>
      </c>
      <c r="F274" s="2">
        <v>10190000000</v>
      </c>
      <c r="G274" s="2">
        <v>582000000</v>
      </c>
      <c r="H274" s="2" t="s">
        <v>24</v>
      </c>
      <c r="I274" s="2" t="s">
        <v>24</v>
      </c>
      <c r="J274" s="2" t="s">
        <v>25</v>
      </c>
      <c r="K274" s="2">
        <v>102000000</v>
      </c>
      <c r="L274" t="s">
        <v>40</v>
      </c>
      <c r="M274" t="s">
        <v>227</v>
      </c>
      <c r="N274" t="s">
        <v>28</v>
      </c>
      <c r="O274" t="s">
        <v>28</v>
      </c>
      <c r="P274" t="s">
        <v>28</v>
      </c>
      <c r="R274" t="s">
        <v>28</v>
      </c>
      <c r="S274" s="3" t="s">
        <v>25</v>
      </c>
      <c r="T274" t="s">
        <v>28</v>
      </c>
      <c r="U274" s="3" t="s">
        <v>28</v>
      </c>
    </row>
    <row r="275" spans="1:21" x14ac:dyDescent="0.3">
      <c r="A275">
        <v>875</v>
      </c>
      <c r="B275" t="s">
        <v>485</v>
      </c>
      <c r="C275" t="s">
        <v>22</v>
      </c>
      <c r="D275" t="s">
        <v>486</v>
      </c>
      <c r="E275" s="1">
        <v>11818376000</v>
      </c>
      <c r="F275" s="2">
        <v>9976057000</v>
      </c>
      <c r="G275" s="2">
        <v>1173340000</v>
      </c>
      <c r="H275" s="2" t="s">
        <v>24</v>
      </c>
      <c r="I275" s="2" t="s">
        <v>24</v>
      </c>
      <c r="J275" s="2" t="s">
        <v>25</v>
      </c>
      <c r="K275" s="2" t="s">
        <v>24</v>
      </c>
      <c r="L275" t="s">
        <v>26</v>
      </c>
      <c r="M275" t="s">
        <v>261</v>
      </c>
      <c r="N275" t="s">
        <v>28</v>
      </c>
      <c r="O275" t="s">
        <v>28</v>
      </c>
      <c r="P275" t="s">
        <v>28</v>
      </c>
      <c r="R275" t="s">
        <v>28</v>
      </c>
      <c r="S275" s="3" t="s">
        <v>25</v>
      </c>
      <c r="T275" t="s">
        <v>28</v>
      </c>
      <c r="U275" s="3" t="s">
        <v>28</v>
      </c>
    </row>
    <row r="276" spans="1:21" hidden="1" x14ac:dyDescent="0.3">
      <c r="A276">
        <v>524</v>
      </c>
      <c r="B276" t="s">
        <v>355</v>
      </c>
      <c r="C276" t="s">
        <v>22</v>
      </c>
      <c r="D276" t="s">
        <v>23</v>
      </c>
      <c r="E276" s="1">
        <v>11838700000</v>
      </c>
      <c r="F276" s="2">
        <v>6385400000</v>
      </c>
      <c r="G276" s="2">
        <v>4018300000</v>
      </c>
      <c r="H276" s="2" t="s">
        <v>24</v>
      </c>
      <c r="I276" s="2" t="s">
        <v>24</v>
      </c>
      <c r="J276" s="2" t="s">
        <v>25</v>
      </c>
      <c r="K276" s="2" t="s">
        <v>24</v>
      </c>
      <c r="L276" t="s">
        <v>125</v>
      </c>
      <c r="M276" t="s">
        <v>126</v>
      </c>
      <c r="N276" t="s">
        <v>28</v>
      </c>
      <c r="O276" t="s">
        <v>28</v>
      </c>
      <c r="P276" t="s">
        <v>28</v>
      </c>
      <c r="R276" t="s">
        <v>28</v>
      </c>
      <c r="S276" s="3" t="s">
        <v>25</v>
      </c>
      <c r="T276" t="s">
        <v>28</v>
      </c>
      <c r="U276" s="3" t="s">
        <v>28</v>
      </c>
    </row>
    <row r="277" spans="1:21" hidden="1" x14ac:dyDescent="0.3">
      <c r="A277">
        <v>536</v>
      </c>
      <c r="B277" t="s">
        <v>358</v>
      </c>
      <c r="C277" t="s">
        <v>22</v>
      </c>
      <c r="D277" t="s">
        <v>23</v>
      </c>
      <c r="E277" s="1">
        <v>11862000000</v>
      </c>
      <c r="F277" s="2">
        <v>7747000000</v>
      </c>
      <c r="G277" s="2">
        <v>296000000</v>
      </c>
      <c r="H277" s="2" t="s">
        <v>24</v>
      </c>
      <c r="I277" s="2" t="s">
        <v>24</v>
      </c>
      <c r="J277" s="2" t="s">
        <v>25</v>
      </c>
      <c r="K277" s="2">
        <v>1562000000</v>
      </c>
      <c r="L277" t="s">
        <v>107</v>
      </c>
      <c r="M277" t="s">
        <v>110</v>
      </c>
      <c r="N277" t="s">
        <v>28</v>
      </c>
      <c r="O277" t="s">
        <v>28</v>
      </c>
      <c r="P277" t="s">
        <v>28</v>
      </c>
      <c r="R277" t="s">
        <v>28</v>
      </c>
      <c r="S277" s="3" t="s">
        <v>25</v>
      </c>
      <c r="T277" t="s">
        <v>28</v>
      </c>
      <c r="U277" s="3" t="s">
        <v>28</v>
      </c>
    </row>
    <row r="278" spans="1:21" hidden="1" x14ac:dyDescent="0.3">
      <c r="A278">
        <v>1071</v>
      </c>
      <c r="B278" t="s">
        <v>557</v>
      </c>
      <c r="C278" t="s">
        <v>22</v>
      </c>
      <c r="D278" t="s">
        <v>23</v>
      </c>
      <c r="E278" s="1">
        <v>11924000000</v>
      </c>
      <c r="F278" s="2" t="s">
        <v>24</v>
      </c>
      <c r="G278" s="2">
        <v>7134000000</v>
      </c>
      <c r="H278" s="2" t="s">
        <v>24</v>
      </c>
      <c r="I278" s="2" t="s">
        <v>24</v>
      </c>
      <c r="J278" s="2" t="s">
        <v>25</v>
      </c>
      <c r="K278" s="2">
        <v>2961000000</v>
      </c>
      <c r="L278" t="s">
        <v>112</v>
      </c>
      <c r="M278" t="s">
        <v>558</v>
      </c>
      <c r="N278" t="s">
        <v>28</v>
      </c>
      <c r="O278" t="s">
        <v>28</v>
      </c>
      <c r="P278" t="s">
        <v>28</v>
      </c>
      <c r="R278" t="s">
        <v>28</v>
      </c>
      <c r="S278" s="3" t="s">
        <v>25</v>
      </c>
      <c r="T278" t="s">
        <v>28</v>
      </c>
      <c r="U278" s="3" t="s">
        <v>28</v>
      </c>
    </row>
    <row r="279" spans="1:21" hidden="1" x14ac:dyDescent="0.3">
      <c r="A279">
        <v>1103</v>
      </c>
      <c r="B279" t="s">
        <v>567</v>
      </c>
      <c r="C279" t="s">
        <v>22</v>
      </c>
      <c r="D279" t="s">
        <v>23</v>
      </c>
      <c r="E279" s="1">
        <v>11966000000</v>
      </c>
      <c r="F279" s="2">
        <v>2079000000</v>
      </c>
      <c r="G279" s="2">
        <v>4017000000</v>
      </c>
      <c r="H279" s="2" t="s">
        <v>24</v>
      </c>
      <c r="I279" s="2" t="s">
        <v>24</v>
      </c>
      <c r="J279" s="2" t="s">
        <v>25</v>
      </c>
      <c r="K279" s="2">
        <v>2008000000</v>
      </c>
      <c r="L279" t="s">
        <v>153</v>
      </c>
      <c r="M279" t="s">
        <v>154</v>
      </c>
      <c r="N279" t="s">
        <v>28</v>
      </c>
      <c r="O279" t="s">
        <v>28</v>
      </c>
      <c r="P279" t="s">
        <v>28</v>
      </c>
      <c r="R279" t="s">
        <v>28</v>
      </c>
      <c r="S279" s="3" t="s">
        <v>25</v>
      </c>
      <c r="T279" t="s">
        <v>28</v>
      </c>
      <c r="U279" s="3" t="s">
        <v>28</v>
      </c>
    </row>
    <row r="280" spans="1:21" x14ac:dyDescent="0.3">
      <c r="A280">
        <v>396</v>
      </c>
      <c r="B280" t="s">
        <v>294</v>
      </c>
      <c r="C280" t="s">
        <v>22</v>
      </c>
      <c r="D280" t="s">
        <v>30</v>
      </c>
      <c r="E280" s="1">
        <v>12026000000</v>
      </c>
      <c r="F280" s="2">
        <v>3931000000</v>
      </c>
      <c r="G280" s="2">
        <v>3518000000</v>
      </c>
      <c r="H280" s="2" t="s">
        <v>24</v>
      </c>
      <c r="I280" s="2" t="s">
        <v>24</v>
      </c>
      <c r="J280" s="2" t="s">
        <v>25</v>
      </c>
      <c r="K280" s="2">
        <v>1104000000</v>
      </c>
      <c r="L280" t="s">
        <v>26</v>
      </c>
      <c r="M280" t="s">
        <v>295</v>
      </c>
      <c r="N280" t="s">
        <v>28</v>
      </c>
      <c r="O280" t="s">
        <v>28</v>
      </c>
      <c r="P280" t="s">
        <v>28</v>
      </c>
      <c r="R280" t="s">
        <v>28</v>
      </c>
      <c r="S280" s="3" t="s">
        <v>25</v>
      </c>
      <c r="T280" t="s">
        <v>28</v>
      </c>
      <c r="U280" s="3" t="s">
        <v>25</v>
      </c>
    </row>
    <row r="281" spans="1:21" hidden="1" x14ac:dyDescent="0.3">
      <c r="A281">
        <v>1304</v>
      </c>
      <c r="B281" t="s">
        <v>634</v>
      </c>
      <c r="C281" t="s">
        <v>22</v>
      </c>
      <c r="D281" t="s">
        <v>23</v>
      </c>
      <c r="E281" s="1">
        <v>12132000000</v>
      </c>
      <c r="F281" s="2">
        <v>4876000000</v>
      </c>
      <c r="G281" s="2">
        <v>3143000000</v>
      </c>
      <c r="H281" s="2" t="s">
        <v>24</v>
      </c>
      <c r="I281" s="2" t="s">
        <v>24</v>
      </c>
      <c r="J281" s="2" t="s">
        <v>25</v>
      </c>
      <c r="K281" s="2">
        <v>1087000000</v>
      </c>
      <c r="L281" t="s">
        <v>107</v>
      </c>
      <c r="M281" t="s">
        <v>110</v>
      </c>
      <c r="N281" t="s">
        <v>28</v>
      </c>
      <c r="O281" t="s">
        <v>28</v>
      </c>
      <c r="P281" t="s">
        <v>28</v>
      </c>
      <c r="R281" t="s">
        <v>28</v>
      </c>
      <c r="S281" s="3" t="s">
        <v>25</v>
      </c>
      <c r="T281" t="s">
        <v>28</v>
      </c>
      <c r="U281" s="3" t="s">
        <v>28</v>
      </c>
    </row>
    <row r="282" spans="1:21" hidden="1" x14ac:dyDescent="0.3">
      <c r="A282">
        <v>887</v>
      </c>
      <c r="B282" t="s">
        <v>491</v>
      </c>
      <c r="C282" t="s">
        <v>22</v>
      </c>
      <c r="D282" t="s">
        <v>339</v>
      </c>
      <c r="E282" s="1">
        <v>12134000000</v>
      </c>
      <c r="F282" s="2">
        <v>7432000000</v>
      </c>
      <c r="G282" s="2">
        <v>3357000000</v>
      </c>
      <c r="H282" s="2" t="s">
        <v>24</v>
      </c>
      <c r="I282" s="2" t="s">
        <v>24</v>
      </c>
      <c r="J282" s="2" t="s">
        <v>25</v>
      </c>
      <c r="K282" s="2" t="s">
        <v>24</v>
      </c>
      <c r="L282" t="s">
        <v>40</v>
      </c>
      <c r="M282" t="s">
        <v>492</v>
      </c>
      <c r="N282" t="s">
        <v>28</v>
      </c>
      <c r="O282" t="s">
        <v>28</v>
      </c>
      <c r="P282" t="s">
        <v>28</v>
      </c>
      <c r="R282" t="s">
        <v>28</v>
      </c>
      <c r="S282" s="3" t="s">
        <v>25</v>
      </c>
      <c r="T282" t="s">
        <v>28</v>
      </c>
      <c r="U282" s="3" t="s">
        <v>28</v>
      </c>
    </row>
    <row r="283" spans="1:21" x14ac:dyDescent="0.3">
      <c r="A283">
        <v>1566</v>
      </c>
      <c r="B283" t="s">
        <v>721</v>
      </c>
      <c r="C283" t="s">
        <v>22</v>
      </c>
      <c r="D283" t="s">
        <v>39</v>
      </c>
      <c r="E283" s="1">
        <v>12237000000</v>
      </c>
      <c r="F283" s="2">
        <v>10019000000</v>
      </c>
      <c r="G283" s="2">
        <v>1165000000</v>
      </c>
      <c r="H283" s="2" t="s">
        <v>24</v>
      </c>
      <c r="I283" s="2" t="s">
        <v>24</v>
      </c>
      <c r="J283" s="2" t="s">
        <v>25</v>
      </c>
      <c r="K283" s="2" t="s">
        <v>24</v>
      </c>
      <c r="L283" t="s">
        <v>26</v>
      </c>
      <c r="M283" t="s">
        <v>261</v>
      </c>
      <c r="N283" t="s">
        <v>28</v>
      </c>
      <c r="O283" t="s">
        <v>28</v>
      </c>
      <c r="P283" t="s">
        <v>28</v>
      </c>
      <c r="R283" t="s">
        <v>28</v>
      </c>
      <c r="S283" s="3" t="s">
        <v>25</v>
      </c>
      <c r="T283" t="s">
        <v>28</v>
      </c>
      <c r="U283" s="3" t="s">
        <v>28</v>
      </c>
    </row>
    <row r="284" spans="1:21" hidden="1" x14ac:dyDescent="0.3">
      <c r="A284">
        <v>764</v>
      </c>
      <c r="B284" t="s">
        <v>437</v>
      </c>
      <c r="C284" t="s">
        <v>22</v>
      </c>
      <c r="D284" t="s">
        <v>23</v>
      </c>
      <c r="E284" s="1">
        <v>12245000000</v>
      </c>
      <c r="F284" s="2">
        <v>3535000000</v>
      </c>
      <c r="G284" s="2">
        <v>1126000000</v>
      </c>
      <c r="H284" s="2" t="s">
        <v>24</v>
      </c>
      <c r="I284" s="2" t="s">
        <v>24</v>
      </c>
      <c r="J284" s="2" t="s">
        <v>25</v>
      </c>
      <c r="K284" s="2">
        <v>2866000000</v>
      </c>
      <c r="L284" t="s">
        <v>153</v>
      </c>
      <c r="M284" t="s">
        <v>241</v>
      </c>
      <c r="N284" t="s">
        <v>28</v>
      </c>
      <c r="O284" t="s">
        <v>28</v>
      </c>
      <c r="P284" t="s">
        <v>28</v>
      </c>
      <c r="R284" t="s">
        <v>28</v>
      </c>
      <c r="S284" s="3" t="s">
        <v>25</v>
      </c>
      <c r="T284" t="s">
        <v>28</v>
      </c>
      <c r="U284" s="3" t="s">
        <v>28</v>
      </c>
    </row>
    <row r="285" spans="1:21" hidden="1" x14ac:dyDescent="0.3">
      <c r="A285">
        <v>302</v>
      </c>
      <c r="B285" t="s">
        <v>240</v>
      </c>
      <c r="C285" t="s">
        <v>22</v>
      </c>
      <c r="D285" t="s">
        <v>23</v>
      </c>
      <c r="E285" s="1">
        <v>12316000000</v>
      </c>
      <c r="F285" s="2">
        <v>7081000000</v>
      </c>
      <c r="G285" s="2">
        <v>723000000</v>
      </c>
      <c r="H285" s="2" t="s">
        <v>24</v>
      </c>
      <c r="I285" s="2" t="s">
        <v>24</v>
      </c>
      <c r="J285" s="2" t="s">
        <v>25</v>
      </c>
      <c r="K285" s="2">
        <v>2811000000</v>
      </c>
      <c r="L285" t="s">
        <v>153</v>
      </c>
      <c r="M285" t="s">
        <v>241</v>
      </c>
      <c r="N285" t="s">
        <v>28</v>
      </c>
      <c r="O285" t="s">
        <v>28</v>
      </c>
      <c r="P285" t="s">
        <v>28</v>
      </c>
      <c r="R285" t="s">
        <v>28</v>
      </c>
      <c r="S285" s="3" t="s">
        <v>25</v>
      </c>
      <c r="T285" t="s">
        <v>28</v>
      </c>
      <c r="U285" s="3" t="s">
        <v>25</v>
      </c>
    </row>
    <row r="286" spans="1:21" hidden="1" x14ac:dyDescent="0.3">
      <c r="A286">
        <v>528</v>
      </c>
      <c r="B286" t="s">
        <v>356</v>
      </c>
      <c r="C286" t="s">
        <v>22</v>
      </c>
      <c r="D286" t="s">
        <v>30</v>
      </c>
      <c r="E286" s="1">
        <v>12354000000</v>
      </c>
      <c r="F286" s="2">
        <v>7191000000</v>
      </c>
      <c r="G286" s="2">
        <v>1895000000</v>
      </c>
      <c r="H286" s="2" t="s">
        <v>24</v>
      </c>
      <c r="I286" s="2" t="s">
        <v>24</v>
      </c>
      <c r="J286" s="2" t="s">
        <v>25</v>
      </c>
      <c r="K286" s="2">
        <v>1024000000</v>
      </c>
      <c r="L286" t="s">
        <v>107</v>
      </c>
      <c r="M286" t="s">
        <v>110</v>
      </c>
      <c r="N286" t="s">
        <v>28</v>
      </c>
      <c r="O286" t="s">
        <v>28</v>
      </c>
      <c r="P286" t="s">
        <v>28</v>
      </c>
      <c r="R286" t="s">
        <v>28</v>
      </c>
      <c r="S286" s="3" t="s">
        <v>25</v>
      </c>
      <c r="T286" t="s">
        <v>28</v>
      </c>
      <c r="U286" s="3" t="s">
        <v>28</v>
      </c>
    </row>
    <row r="287" spans="1:21" hidden="1" x14ac:dyDescent="0.3">
      <c r="A287">
        <v>1534</v>
      </c>
      <c r="B287" t="s">
        <v>711</v>
      </c>
      <c r="C287" t="s">
        <v>22</v>
      </c>
      <c r="D287" t="s">
        <v>23</v>
      </c>
      <c r="E287" s="1">
        <v>12509900000</v>
      </c>
      <c r="F287" s="2">
        <v>7214400000</v>
      </c>
      <c r="G287" s="2">
        <v>3354900000</v>
      </c>
      <c r="H287" s="2">
        <v>376400000</v>
      </c>
      <c r="I287" s="2">
        <v>376400000</v>
      </c>
      <c r="J287" s="2">
        <v>376400000</v>
      </c>
      <c r="K287" s="2" t="s">
        <v>24</v>
      </c>
      <c r="L287" t="s">
        <v>61</v>
      </c>
      <c r="M287" t="s">
        <v>76</v>
      </c>
      <c r="N287" t="s">
        <v>28</v>
      </c>
      <c r="O287" t="s">
        <v>28</v>
      </c>
      <c r="P287" t="s">
        <v>28</v>
      </c>
      <c r="R287" t="s">
        <v>28</v>
      </c>
      <c r="S287" s="3">
        <v>376400000</v>
      </c>
      <c r="T287" t="s">
        <v>28</v>
      </c>
      <c r="U287" s="3" t="s">
        <v>28</v>
      </c>
    </row>
    <row r="288" spans="1:21" hidden="1" x14ac:dyDescent="0.3">
      <c r="A288">
        <v>1562</v>
      </c>
      <c r="B288" t="s">
        <v>720</v>
      </c>
      <c r="C288" t="s">
        <v>22</v>
      </c>
      <c r="D288" t="s">
        <v>23</v>
      </c>
      <c r="E288" s="1">
        <v>12825000000</v>
      </c>
      <c r="F288" s="2">
        <v>6457000000</v>
      </c>
      <c r="G288" s="2">
        <v>1804000000</v>
      </c>
      <c r="H288" s="2">
        <v>1877000000</v>
      </c>
      <c r="I288" s="2">
        <v>1877000000</v>
      </c>
      <c r="J288" s="2">
        <v>1877000000</v>
      </c>
      <c r="K288" s="2" t="s">
        <v>24</v>
      </c>
      <c r="L288" t="s">
        <v>51</v>
      </c>
      <c r="M288" t="s">
        <v>92</v>
      </c>
      <c r="N288" t="s">
        <v>28</v>
      </c>
      <c r="O288" t="s">
        <v>28</v>
      </c>
      <c r="P288" t="s">
        <v>28</v>
      </c>
      <c r="R288" t="s">
        <v>28</v>
      </c>
      <c r="S288" s="3">
        <v>1877000000</v>
      </c>
      <c r="T288" t="s">
        <v>28</v>
      </c>
      <c r="U288" s="3" t="s">
        <v>28</v>
      </c>
    </row>
    <row r="289" spans="1:21" hidden="1" x14ac:dyDescent="0.3">
      <c r="A289">
        <v>428</v>
      </c>
      <c r="B289" t="s">
        <v>313</v>
      </c>
      <c r="C289" t="s">
        <v>22</v>
      </c>
      <c r="D289" t="s">
        <v>23</v>
      </c>
      <c r="E289" s="1">
        <v>12835000000</v>
      </c>
      <c r="F289" s="2">
        <v>8300000000</v>
      </c>
      <c r="G289" s="2">
        <v>550000000</v>
      </c>
      <c r="H289" s="2" t="s">
        <v>24</v>
      </c>
      <c r="I289" s="2" t="s">
        <v>24</v>
      </c>
      <c r="J289" s="2" t="s">
        <v>25</v>
      </c>
      <c r="K289" s="2">
        <v>1127000000</v>
      </c>
      <c r="L289" t="s">
        <v>107</v>
      </c>
      <c r="M289" t="s">
        <v>110</v>
      </c>
      <c r="N289" t="s">
        <v>28</v>
      </c>
      <c r="O289" t="s">
        <v>28</v>
      </c>
      <c r="P289" t="s">
        <v>28</v>
      </c>
      <c r="R289" t="s">
        <v>28</v>
      </c>
      <c r="S289" s="3" t="s">
        <v>25</v>
      </c>
      <c r="T289" t="s">
        <v>28</v>
      </c>
      <c r="U289" s="3" t="s">
        <v>25</v>
      </c>
    </row>
    <row r="290" spans="1:21" hidden="1" x14ac:dyDescent="0.3">
      <c r="A290">
        <v>1686</v>
      </c>
      <c r="B290" t="s">
        <v>750</v>
      </c>
      <c r="C290" t="s">
        <v>22</v>
      </c>
      <c r="D290" t="s">
        <v>641</v>
      </c>
      <c r="E290" s="1">
        <v>12917000000</v>
      </c>
      <c r="F290" s="2">
        <v>8288000000</v>
      </c>
      <c r="G290" s="2">
        <v>3682000000</v>
      </c>
      <c r="H290" s="2" t="s">
        <v>24</v>
      </c>
      <c r="I290" s="2" t="s">
        <v>24</v>
      </c>
      <c r="J290" s="2" t="s">
        <v>25</v>
      </c>
      <c r="K290" s="2" t="s">
        <v>24</v>
      </c>
      <c r="L290" t="s">
        <v>97</v>
      </c>
      <c r="M290" t="s">
        <v>511</v>
      </c>
      <c r="N290" t="s">
        <v>28</v>
      </c>
      <c r="O290" t="s">
        <v>28</v>
      </c>
      <c r="P290" t="s">
        <v>28</v>
      </c>
      <c r="R290" t="s">
        <v>28</v>
      </c>
      <c r="S290" s="3" t="s">
        <v>25</v>
      </c>
      <c r="T290" t="s">
        <v>28</v>
      </c>
      <c r="U290" s="3" t="s">
        <v>28</v>
      </c>
    </row>
    <row r="291" spans="1:21" hidden="1" x14ac:dyDescent="0.3">
      <c r="A291">
        <v>704</v>
      </c>
      <c r="B291" t="s">
        <v>408</v>
      </c>
      <c r="C291" t="s">
        <v>22</v>
      </c>
      <c r="D291" t="s">
        <v>23</v>
      </c>
      <c r="E291" s="1">
        <v>13013868000</v>
      </c>
      <c r="F291" s="2">
        <v>9235777000</v>
      </c>
      <c r="G291" s="2">
        <v>2656530000</v>
      </c>
      <c r="H291" s="2" t="s">
        <v>24</v>
      </c>
      <c r="I291" s="2" t="s">
        <v>24</v>
      </c>
      <c r="J291" s="2" t="s">
        <v>25</v>
      </c>
      <c r="K291" s="2">
        <v>98383000</v>
      </c>
      <c r="L291" t="s">
        <v>40</v>
      </c>
      <c r="M291" t="s">
        <v>149</v>
      </c>
      <c r="N291" t="s">
        <v>28</v>
      </c>
      <c r="O291" t="s">
        <v>28</v>
      </c>
      <c r="P291" t="s">
        <v>28</v>
      </c>
      <c r="R291" t="s">
        <v>28</v>
      </c>
      <c r="S291" s="3" t="s">
        <v>25</v>
      </c>
      <c r="T291" t="s">
        <v>28</v>
      </c>
      <c r="U291" s="3" t="s">
        <v>28</v>
      </c>
    </row>
    <row r="292" spans="1:21" x14ac:dyDescent="0.3">
      <c r="A292">
        <v>1272</v>
      </c>
      <c r="B292" t="s">
        <v>625</v>
      </c>
      <c r="C292" t="s">
        <v>22</v>
      </c>
      <c r="D292" t="s">
        <v>215</v>
      </c>
      <c r="E292" s="1">
        <v>13015704000</v>
      </c>
      <c r="F292" s="2">
        <v>10086675000</v>
      </c>
      <c r="G292" s="2">
        <v>1554973000</v>
      </c>
      <c r="H292" s="2" t="s">
        <v>24</v>
      </c>
      <c r="I292" s="2" t="s">
        <v>24</v>
      </c>
      <c r="J292" s="2" t="s">
        <v>25</v>
      </c>
      <c r="K292" s="2" t="s">
        <v>24</v>
      </c>
      <c r="L292" t="s">
        <v>26</v>
      </c>
      <c r="M292" t="s">
        <v>261</v>
      </c>
      <c r="N292" t="s">
        <v>28</v>
      </c>
      <c r="O292" t="s">
        <v>28</v>
      </c>
      <c r="P292" t="s">
        <v>28</v>
      </c>
      <c r="R292" t="s">
        <v>28</v>
      </c>
      <c r="S292" s="3" t="s">
        <v>25</v>
      </c>
      <c r="T292" t="s">
        <v>28</v>
      </c>
      <c r="U292" s="3" t="s">
        <v>28</v>
      </c>
    </row>
    <row r="293" spans="1:21" x14ac:dyDescent="0.3">
      <c r="A293">
        <v>959</v>
      </c>
      <c r="B293" t="s">
        <v>520</v>
      </c>
      <c r="C293" t="s">
        <v>22</v>
      </c>
      <c r="D293" t="s">
        <v>23</v>
      </c>
      <c r="E293" s="1">
        <v>13107000000</v>
      </c>
      <c r="F293" s="2">
        <v>11799000000</v>
      </c>
      <c r="G293" s="2" t="s">
        <v>24</v>
      </c>
      <c r="H293" s="2" t="s">
        <v>24</v>
      </c>
      <c r="I293" s="2" t="s">
        <v>24</v>
      </c>
      <c r="J293" s="2" t="s">
        <v>25</v>
      </c>
      <c r="K293" s="2" t="s">
        <v>24</v>
      </c>
      <c r="L293" t="s">
        <v>26</v>
      </c>
      <c r="M293" t="s">
        <v>261</v>
      </c>
      <c r="N293" t="s">
        <v>28</v>
      </c>
      <c r="O293" t="s">
        <v>28</v>
      </c>
      <c r="P293" t="s">
        <v>28</v>
      </c>
      <c r="R293" t="s">
        <v>28</v>
      </c>
      <c r="S293" s="3" t="s">
        <v>25</v>
      </c>
      <c r="T293" t="s">
        <v>28</v>
      </c>
      <c r="U293" s="3" t="s">
        <v>28</v>
      </c>
    </row>
    <row r="294" spans="1:21" hidden="1" x14ac:dyDescent="0.3">
      <c r="A294">
        <v>254</v>
      </c>
      <c r="B294" t="s">
        <v>208</v>
      </c>
      <c r="C294" t="s">
        <v>22</v>
      </c>
      <c r="D294" t="s">
        <v>209</v>
      </c>
      <c r="E294" s="1">
        <v>13469300000</v>
      </c>
      <c r="F294" s="2">
        <v>10104400000</v>
      </c>
      <c r="G294" s="2">
        <v>2065900000</v>
      </c>
      <c r="H294" s="2" t="s">
        <v>24</v>
      </c>
      <c r="I294" s="2" t="s">
        <v>24</v>
      </c>
      <c r="J294" s="2" t="s">
        <v>25</v>
      </c>
      <c r="K294" s="2" t="s">
        <v>24</v>
      </c>
      <c r="L294" t="s">
        <v>97</v>
      </c>
      <c r="M294" t="s">
        <v>210</v>
      </c>
      <c r="N294" t="s">
        <v>28</v>
      </c>
      <c r="O294" t="s">
        <v>28</v>
      </c>
      <c r="P294" t="s">
        <v>28</v>
      </c>
      <c r="R294" t="s">
        <v>28</v>
      </c>
      <c r="S294" s="3" t="s">
        <v>25</v>
      </c>
      <c r="T294" t="s">
        <v>28</v>
      </c>
      <c r="U294" s="3" t="s">
        <v>25</v>
      </c>
    </row>
    <row r="295" spans="1:21" hidden="1" x14ac:dyDescent="0.3">
      <c r="A295">
        <v>1765</v>
      </c>
      <c r="B295" t="s">
        <v>771</v>
      </c>
      <c r="C295" t="s">
        <v>22</v>
      </c>
      <c r="D295" t="s">
        <v>39</v>
      </c>
      <c r="E295" s="1">
        <v>13633000000</v>
      </c>
      <c r="F295" s="2">
        <v>9852000000</v>
      </c>
      <c r="G295" s="2">
        <v>1450000000</v>
      </c>
      <c r="H295" s="2" t="s">
        <v>24</v>
      </c>
      <c r="I295" s="2" t="s">
        <v>24</v>
      </c>
      <c r="J295" s="2" t="s">
        <v>25</v>
      </c>
      <c r="K295" s="2" t="s">
        <v>24</v>
      </c>
      <c r="L295" t="s">
        <v>40</v>
      </c>
      <c r="M295" t="s">
        <v>252</v>
      </c>
      <c r="N295" t="s">
        <v>28</v>
      </c>
      <c r="O295" t="s">
        <v>28</v>
      </c>
      <c r="P295" t="s">
        <v>28</v>
      </c>
      <c r="R295" t="s">
        <v>28</v>
      </c>
      <c r="S295" s="3" t="s">
        <v>25</v>
      </c>
      <c r="T295" t="s">
        <v>28</v>
      </c>
      <c r="U295" s="3" t="s">
        <v>28</v>
      </c>
    </row>
    <row r="296" spans="1:21" hidden="1" x14ac:dyDescent="0.3">
      <c r="A296">
        <v>1634</v>
      </c>
      <c r="B296" t="s">
        <v>737</v>
      </c>
      <c r="C296" t="s">
        <v>22</v>
      </c>
      <c r="D296" t="s">
        <v>66</v>
      </c>
      <c r="E296" s="1">
        <v>13794000000</v>
      </c>
      <c r="F296" s="2">
        <v>6799000000</v>
      </c>
      <c r="G296" s="2">
        <v>2829000000</v>
      </c>
      <c r="H296" s="2" t="s">
        <v>24</v>
      </c>
      <c r="I296" s="2" t="s">
        <v>24</v>
      </c>
      <c r="J296" s="2" t="s">
        <v>25</v>
      </c>
      <c r="K296" s="2">
        <v>237000000</v>
      </c>
      <c r="L296" t="s">
        <v>40</v>
      </c>
      <c r="M296" t="s">
        <v>331</v>
      </c>
      <c r="N296" t="s">
        <v>28</v>
      </c>
      <c r="O296" t="s">
        <v>28</v>
      </c>
      <c r="P296" t="s">
        <v>28</v>
      </c>
      <c r="R296" t="s">
        <v>28</v>
      </c>
      <c r="S296" s="3" t="s">
        <v>25</v>
      </c>
      <c r="T296" t="s">
        <v>28</v>
      </c>
      <c r="U296" s="3" t="s">
        <v>28</v>
      </c>
    </row>
    <row r="297" spans="1:21" hidden="1" x14ac:dyDescent="0.3">
      <c r="A297">
        <v>194</v>
      </c>
      <c r="B297" t="s">
        <v>184</v>
      </c>
      <c r="C297" t="s">
        <v>22</v>
      </c>
      <c r="D297" t="s">
        <v>23</v>
      </c>
      <c r="E297" s="1">
        <v>13936000000</v>
      </c>
      <c r="F297" s="2">
        <v>6802000000</v>
      </c>
      <c r="G297" s="2">
        <v>3283000000</v>
      </c>
      <c r="H297" s="2">
        <v>1081000000</v>
      </c>
      <c r="I297" s="2">
        <v>1081000000</v>
      </c>
      <c r="J297" s="2">
        <v>1081000000</v>
      </c>
      <c r="K297" s="2" t="s">
        <v>24</v>
      </c>
      <c r="L297" t="s">
        <v>61</v>
      </c>
      <c r="M297" t="s">
        <v>76</v>
      </c>
      <c r="N297" t="s">
        <v>28</v>
      </c>
      <c r="O297" t="s">
        <v>28</v>
      </c>
      <c r="P297" t="s">
        <v>28</v>
      </c>
      <c r="R297" t="s">
        <v>28</v>
      </c>
      <c r="S297" s="3">
        <v>1081000000</v>
      </c>
      <c r="T297" t="s">
        <v>28</v>
      </c>
      <c r="U297" s="3">
        <v>1081000000</v>
      </c>
    </row>
    <row r="298" spans="1:21" x14ac:dyDescent="0.3">
      <c r="A298">
        <v>1698</v>
      </c>
      <c r="B298" t="s">
        <v>752</v>
      </c>
      <c r="C298" t="s">
        <v>22</v>
      </c>
      <c r="D298" t="s">
        <v>30</v>
      </c>
      <c r="E298" s="1">
        <v>13983000000</v>
      </c>
      <c r="F298" s="2">
        <v>9112000000</v>
      </c>
      <c r="G298" s="2">
        <v>1468000000</v>
      </c>
      <c r="H298" s="2" t="s">
        <v>24</v>
      </c>
      <c r="I298" s="2" t="s">
        <v>24</v>
      </c>
      <c r="J298" s="2" t="s">
        <v>25</v>
      </c>
      <c r="K298" s="2">
        <v>1333000000</v>
      </c>
      <c r="L298" t="s">
        <v>26</v>
      </c>
      <c r="M298" t="s">
        <v>753</v>
      </c>
      <c r="N298" t="s">
        <v>28</v>
      </c>
      <c r="O298" t="s">
        <v>28</v>
      </c>
      <c r="P298" t="s">
        <v>28</v>
      </c>
      <c r="R298" t="s">
        <v>28</v>
      </c>
      <c r="S298" s="3" t="s">
        <v>25</v>
      </c>
      <c r="T298" t="s">
        <v>28</v>
      </c>
      <c r="U298" s="3" t="s">
        <v>28</v>
      </c>
    </row>
    <row r="299" spans="1:21" hidden="1" x14ac:dyDescent="0.3">
      <c r="A299">
        <v>911</v>
      </c>
      <c r="B299" t="s">
        <v>498</v>
      </c>
      <c r="C299" t="s">
        <v>22</v>
      </c>
      <c r="D299" t="s">
        <v>30</v>
      </c>
      <c r="E299" s="1">
        <v>14070000000</v>
      </c>
      <c r="F299" s="2">
        <v>7365000000</v>
      </c>
      <c r="G299" s="2">
        <v>1007000000</v>
      </c>
      <c r="H299" s="2" t="s">
        <v>24</v>
      </c>
      <c r="I299" s="2" t="s">
        <v>24</v>
      </c>
      <c r="J299" s="2" t="s">
        <v>25</v>
      </c>
      <c r="K299" s="2">
        <v>1806000000</v>
      </c>
      <c r="L299" t="s">
        <v>153</v>
      </c>
      <c r="M299" t="s">
        <v>499</v>
      </c>
      <c r="N299" t="s">
        <v>28</v>
      </c>
      <c r="O299" t="s">
        <v>28</v>
      </c>
      <c r="P299" t="s">
        <v>28</v>
      </c>
      <c r="R299" t="s">
        <v>28</v>
      </c>
      <c r="S299" s="3" t="s">
        <v>25</v>
      </c>
      <c r="T299" t="s">
        <v>28</v>
      </c>
      <c r="U299" s="3" t="s">
        <v>28</v>
      </c>
    </row>
    <row r="300" spans="1:21" x14ac:dyDescent="0.3">
      <c r="A300">
        <v>863</v>
      </c>
      <c r="B300" t="s">
        <v>481</v>
      </c>
      <c r="C300" t="s">
        <v>22</v>
      </c>
      <c r="D300" t="s">
        <v>30</v>
      </c>
      <c r="E300" s="1">
        <v>14135000000</v>
      </c>
      <c r="F300" s="2">
        <v>8554000000</v>
      </c>
      <c r="G300" s="2">
        <v>2815000000</v>
      </c>
      <c r="H300" s="2" t="s">
        <v>24</v>
      </c>
      <c r="I300" s="2" t="s">
        <v>24</v>
      </c>
      <c r="J300" s="2" t="s">
        <v>25</v>
      </c>
      <c r="K300" s="2">
        <v>250000000</v>
      </c>
      <c r="L300" t="s">
        <v>26</v>
      </c>
      <c r="M300" t="s">
        <v>254</v>
      </c>
      <c r="N300" t="s">
        <v>28</v>
      </c>
      <c r="O300" t="s">
        <v>28</v>
      </c>
      <c r="P300" t="s">
        <v>28</v>
      </c>
      <c r="R300" t="s">
        <v>28</v>
      </c>
      <c r="S300" s="3" t="s">
        <v>25</v>
      </c>
      <c r="T300" t="s">
        <v>28</v>
      </c>
      <c r="U300" s="3" t="s">
        <v>28</v>
      </c>
    </row>
    <row r="301" spans="1:21" hidden="1" x14ac:dyDescent="0.3">
      <c r="A301">
        <v>891</v>
      </c>
      <c r="B301" t="s">
        <v>493</v>
      </c>
      <c r="C301" t="s">
        <v>22</v>
      </c>
      <c r="D301" t="s">
        <v>39</v>
      </c>
      <c r="E301" s="1">
        <v>14197000000</v>
      </c>
      <c r="F301" s="2">
        <v>8763000000</v>
      </c>
      <c r="G301" s="2">
        <v>3872000000</v>
      </c>
      <c r="H301" s="2" t="s">
        <v>24</v>
      </c>
      <c r="I301" s="2" t="s">
        <v>24</v>
      </c>
      <c r="J301" s="2" t="s">
        <v>25</v>
      </c>
      <c r="K301" s="2" t="s">
        <v>24</v>
      </c>
      <c r="L301" t="s">
        <v>97</v>
      </c>
      <c r="M301" t="s">
        <v>210</v>
      </c>
      <c r="N301" t="s">
        <v>28</v>
      </c>
      <c r="O301" t="s">
        <v>28</v>
      </c>
      <c r="P301" t="s">
        <v>28</v>
      </c>
      <c r="R301" t="s">
        <v>28</v>
      </c>
      <c r="S301" s="3" t="s">
        <v>25</v>
      </c>
      <c r="T301" t="s">
        <v>28</v>
      </c>
      <c r="U301" s="3" t="s">
        <v>28</v>
      </c>
    </row>
    <row r="302" spans="1:21" hidden="1" x14ac:dyDescent="0.3">
      <c r="A302">
        <v>1140</v>
      </c>
      <c r="B302" t="s">
        <v>581</v>
      </c>
      <c r="C302" t="s">
        <v>22</v>
      </c>
      <c r="D302" t="s">
        <v>23</v>
      </c>
      <c r="E302" s="1">
        <v>14256000000</v>
      </c>
      <c r="F302" s="2">
        <v>8276000000</v>
      </c>
      <c r="G302" s="2">
        <v>1186000000</v>
      </c>
      <c r="H302" s="2" t="s">
        <v>24</v>
      </c>
      <c r="I302" s="2" t="s">
        <v>24</v>
      </c>
      <c r="J302" s="2" t="s">
        <v>25</v>
      </c>
      <c r="K302" s="2">
        <v>1518000000</v>
      </c>
      <c r="L302" t="s">
        <v>107</v>
      </c>
      <c r="M302" t="s">
        <v>108</v>
      </c>
      <c r="N302" t="s">
        <v>28</v>
      </c>
      <c r="O302" t="s">
        <v>28</v>
      </c>
      <c r="P302" t="s">
        <v>28</v>
      </c>
      <c r="R302" t="s">
        <v>28</v>
      </c>
      <c r="S302" s="3" t="s">
        <v>25</v>
      </c>
      <c r="T302" t="s">
        <v>28</v>
      </c>
      <c r="U302" s="3" t="s">
        <v>28</v>
      </c>
    </row>
    <row r="303" spans="1:21" hidden="1" x14ac:dyDescent="0.3">
      <c r="A303">
        <v>1300</v>
      </c>
      <c r="B303" t="s">
        <v>633</v>
      </c>
      <c r="C303" t="s">
        <v>22</v>
      </c>
      <c r="D303" t="s">
        <v>30</v>
      </c>
      <c r="E303" s="1">
        <v>14265000000</v>
      </c>
      <c r="F303" s="2">
        <v>8314000000</v>
      </c>
      <c r="G303" s="2">
        <v>3486000000</v>
      </c>
      <c r="H303" s="2">
        <v>463000000</v>
      </c>
      <c r="I303" s="2">
        <v>463000000</v>
      </c>
      <c r="J303" s="2">
        <v>463000000</v>
      </c>
      <c r="K303" s="2">
        <v>452000000</v>
      </c>
      <c r="L303" t="s">
        <v>125</v>
      </c>
      <c r="M303" t="s">
        <v>316</v>
      </c>
      <c r="N303" t="s">
        <v>28</v>
      </c>
      <c r="O303" t="s">
        <v>28</v>
      </c>
      <c r="P303" t="s">
        <v>28</v>
      </c>
      <c r="R303" t="s">
        <v>28</v>
      </c>
      <c r="S303" s="3">
        <v>463000000</v>
      </c>
      <c r="T303" t="s">
        <v>28</v>
      </c>
      <c r="U303" s="3" t="s">
        <v>28</v>
      </c>
    </row>
    <row r="304" spans="1:21" hidden="1" x14ac:dyDescent="0.3">
      <c r="A304">
        <v>1458</v>
      </c>
      <c r="B304" t="s">
        <v>678</v>
      </c>
      <c r="C304" t="s">
        <v>22</v>
      </c>
      <c r="D304" t="s">
        <v>455</v>
      </c>
      <c r="E304" s="1">
        <v>14351000000</v>
      </c>
      <c r="F304" s="2">
        <v>10411000000</v>
      </c>
      <c r="G304" s="2">
        <v>635000000</v>
      </c>
      <c r="H304" s="2">
        <v>1133000000</v>
      </c>
      <c r="I304" s="2">
        <v>1133000000</v>
      </c>
      <c r="J304" s="2">
        <v>1133000000</v>
      </c>
      <c r="K304" s="2">
        <v>79000000</v>
      </c>
      <c r="L304" t="s">
        <v>51</v>
      </c>
      <c r="M304" t="s">
        <v>679</v>
      </c>
      <c r="N304" t="s">
        <v>28</v>
      </c>
      <c r="O304" t="s">
        <v>28</v>
      </c>
      <c r="P304" t="s">
        <v>28</v>
      </c>
      <c r="R304" t="s">
        <v>28</v>
      </c>
      <c r="S304" s="3">
        <v>1133000000</v>
      </c>
      <c r="T304" t="s">
        <v>28</v>
      </c>
      <c r="U304" s="3" t="s">
        <v>28</v>
      </c>
    </row>
    <row r="305" spans="1:21" hidden="1" x14ac:dyDescent="0.3">
      <c r="A305">
        <v>140</v>
      </c>
      <c r="B305" t="s">
        <v>155</v>
      </c>
      <c r="C305" t="s">
        <v>22</v>
      </c>
      <c r="D305" t="s">
        <v>30</v>
      </c>
      <c r="E305" s="1">
        <v>14581000000</v>
      </c>
      <c r="F305" s="2">
        <v>2942000000</v>
      </c>
      <c r="G305" s="2">
        <v>2256000000</v>
      </c>
      <c r="H305" s="2" t="s">
        <v>24</v>
      </c>
      <c r="I305" s="2" t="s">
        <v>24</v>
      </c>
      <c r="J305" s="2" t="s">
        <v>25</v>
      </c>
      <c r="K305" s="2">
        <v>3927000000</v>
      </c>
      <c r="L305" t="s">
        <v>153</v>
      </c>
      <c r="M305" t="s">
        <v>154</v>
      </c>
      <c r="N305" t="s">
        <v>28</v>
      </c>
      <c r="O305" t="s">
        <v>28</v>
      </c>
      <c r="P305" t="s">
        <v>28</v>
      </c>
      <c r="R305" t="s">
        <v>28</v>
      </c>
      <c r="S305" s="3" t="s">
        <v>25</v>
      </c>
      <c r="T305" t="s">
        <v>28</v>
      </c>
      <c r="U305" s="3" t="s">
        <v>25</v>
      </c>
    </row>
    <row r="306" spans="1:21" hidden="1" x14ac:dyDescent="0.3">
      <c r="A306">
        <v>1087</v>
      </c>
      <c r="B306" t="s">
        <v>563</v>
      </c>
      <c r="C306" t="s">
        <v>22</v>
      </c>
      <c r="D306" t="s">
        <v>173</v>
      </c>
      <c r="E306" s="1">
        <v>14861000000</v>
      </c>
      <c r="F306" s="2">
        <v>7208000000</v>
      </c>
      <c r="G306" s="2">
        <v>2550000000</v>
      </c>
      <c r="H306" s="2">
        <v>1533000000</v>
      </c>
      <c r="I306" s="2">
        <v>1533000000</v>
      </c>
      <c r="J306" s="2">
        <v>1533000000</v>
      </c>
      <c r="K306" s="2" t="s">
        <v>24</v>
      </c>
      <c r="L306" t="s">
        <v>125</v>
      </c>
      <c r="M306" t="s">
        <v>235</v>
      </c>
      <c r="N306" t="s">
        <v>28</v>
      </c>
      <c r="O306" t="s">
        <v>28</v>
      </c>
      <c r="P306" t="s">
        <v>28</v>
      </c>
      <c r="R306" t="s">
        <v>28</v>
      </c>
      <c r="S306" s="3">
        <v>1533000000</v>
      </c>
      <c r="T306" t="s">
        <v>28</v>
      </c>
      <c r="U306" s="3" t="s">
        <v>28</v>
      </c>
    </row>
    <row r="307" spans="1:21" hidden="1" x14ac:dyDescent="0.3">
      <c r="A307">
        <v>1382</v>
      </c>
      <c r="B307" t="s">
        <v>658</v>
      </c>
      <c r="C307" t="s">
        <v>22</v>
      </c>
      <c r="D307" t="s">
        <v>641</v>
      </c>
      <c r="E307" s="1">
        <v>14866800000</v>
      </c>
      <c r="F307" s="2">
        <v>6382300000</v>
      </c>
      <c r="G307" s="2">
        <v>5655800000</v>
      </c>
      <c r="H307" s="2" t="s">
        <v>24</v>
      </c>
      <c r="I307" s="2" t="s">
        <v>24</v>
      </c>
      <c r="J307" s="2" t="s">
        <v>25</v>
      </c>
      <c r="K307" s="2">
        <v>621400000</v>
      </c>
      <c r="L307" t="s">
        <v>40</v>
      </c>
      <c r="M307" t="s">
        <v>252</v>
      </c>
      <c r="N307" t="s">
        <v>28</v>
      </c>
      <c r="O307" t="s">
        <v>28</v>
      </c>
      <c r="P307" t="s">
        <v>28</v>
      </c>
      <c r="R307" t="s">
        <v>28</v>
      </c>
      <c r="S307" s="3" t="s">
        <v>25</v>
      </c>
      <c r="T307" t="s">
        <v>28</v>
      </c>
      <c r="U307" s="3" t="s">
        <v>28</v>
      </c>
    </row>
    <row r="308" spans="1:21" hidden="1" x14ac:dyDescent="0.3">
      <c r="A308">
        <v>48</v>
      </c>
      <c r="B308" t="s">
        <v>109</v>
      </c>
      <c r="C308" t="s">
        <v>22</v>
      </c>
      <c r="D308" t="s">
        <v>23</v>
      </c>
      <c r="E308" s="1">
        <v>14945000000</v>
      </c>
      <c r="F308" s="2">
        <v>6395000000</v>
      </c>
      <c r="G308" s="2">
        <v>3812000000</v>
      </c>
      <c r="H308" s="2" t="s">
        <v>24</v>
      </c>
      <c r="I308" s="2" t="s">
        <v>24</v>
      </c>
      <c r="J308" s="2" t="s">
        <v>25</v>
      </c>
      <c r="K308" s="2">
        <v>1782000000</v>
      </c>
      <c r="L308" t="s">
        <v>107</v>
      </c>
      <c r="M308" t="s">
        <v>110</v>
      </c>
      <c r="N308" t="s">
        <v>28</v>
      </c>
      <c r="O308" t="s">
        <v>28</v>
      </c>
      <c r="P308" t="s">
        <v>28</v>
      </c>
      <c r="R308" t="s">
        <v>28</v>
      </c>
      <c r="S308" s="3" t="s">
        <v>25</v>
      </c>
      <c r="T308" t="s">
        <v>28</v>
      </c>
      <c r="U308" s="3" t="s">
        <v>25</v>
      </c>
    </row>
    <row r="309" spans="1:21" hidden="1" x14ac:dyDescent="0.3">
      <c r="A309">
        <v>476</v>
      </c>
      <c r="B309" t="s">
        <v>336</v>
      </c>
      <c r="C309" t="s">
        <v>22</v>
      </c>
      <c r="D309" t="s">
        <v>30</v>
      </c>
      <c r="E309" s="1">
        <v>15051000000</v>
      </c>
      <c r="F309" s="2">
        <v>12274000000</v>
      </c>
      <c r="G309" s="2">
        <v>916000000</v>
      </c>
      <c r="H309" s="2" t="s">
        <v>24</v>
      </c>
      <c r="I309" s="2" t="s">
        <v>24</v>
      </c>
      <c r="J309" s="2" t="s">
        <v>25</v>
      </c>
      <c r="K309" s="2">
        <v>97000000</v>
      </c>
      <c r="L309" t="s">
        <v>40</v>
      </c>
      <c r="M309" t="s">
        <v>206</v>
      </c>
      <c r="N309" t="s">
        <v>28</v>
      </c>
      <c r="O309" t="s">
        <v>28</v>
      </c>
      <c r="P309" t="s">
        <v>28</v>
      </c>
      <c r="R309" t="s">
        <v>28</v>
      </c>
      <c r="S309" s="3" t="s">
        <v>25</v>
      </c>
      <c r="T309" t="s">
        <v>28</v>
      </c>
      <c r="U309" s="3" t="s">
        <v>28</v>
      </c>
    </row>
    <row r="310" spans="1:21" hidden="1" x14ac:dyDescent="0.3">
      <c r="A310">
        <v>632</v>
      </c>
      <c r="B310" t="s">
        <v>386</v>
      </c>
      <c r="C310" t="s">
        <v>22</v>
      </c>
      <c r="D310" t="s">
        <v>23</v>
      </c>
      <c r="E310" s="1">
        <v>15255000000</v>
      </c>
      <c r="F310" s="2">
        <v>6717000000</v>
      </c>
      <c r="G310" s="2">
        <v>5353000000</v>
      </c>
      <c r="H310" s="2" t="s">
        <v>24</v>
      </c>
      <c r="I310" s="2" t="s">
        <v>24</v>
      </c>
      <c r="J310" s="2" t="s">
        <v>25</v>
      </c>
      <c r="K310" s="2">
        <v>1051000000</v>
      </c>
      <c r="L310" t="s">
        <v>107</v>
      </c>
      <c r="M310" t="s">
        <v>110</v>
      </c>
      <c r="N310" t="s">
        <v>28</v>
      </c>
      <c r="O310" t="s">
        <v>28</v>
      </c>
      <c r="P310" t="s">
        <v>28</v>
      </c>
      <c r="R310" t="s">
        <v>28</v>
      </c>
      <c r="S310" s="3" t="s">
        <v>25</v>
      </c>
      <c r="T310" t="s">
        <v>28</v>
      </c>
      <c r="U310" s="3" t="s">
        <v>28</v>
      </c>
    </row>
    <row r="311" spans="1:21" hidden="1" x14ac:dyDescent="0.3">
      <c r="A311">
        <v>1209</v>
      </c>
      <c r="B311" t="s">
        <v>605</v>
      </c>
      <c r="C311" t="s">
        <v>22</v>
      </c>
      <c r="D311" t="s">
        <v>33</v>
      </c>
      <c r="E311" s="1">
        <v>15317800000</v>
      </c>
      <c r="F311" s="2">
        <v>12602100000</v>
      </c>
      <c r="G311" s="2">
        <v>477200000</v>
      </c>
      <c r="H311" s="2" t="s">
        <v>24</v>
      </c>
      <c r="I311" s="2" t="s">
        <v>24</v>
      </c>
      <c r="J311" s="2" t="s">
        <v>25</v>
      </c>
      <c r="K311" s="2">
        <v>294400000</v>
      </c>
      <c r="L311" t="s">
        <v>40</v>
      </c>
      <c r="M311" t="s">
        <v>478</v>
      </c>
      <c r="N311" t="s">
        <v>28</v>
      </c>
      <c r="O311" t="s">
        <v>28</v>
      </c>
      <c r="P311" t="s">
        <v>28</v>
      </c>
      <c r="R311" t="s">
        <v>28</v>
      </c>
      <c r="S311" s="3" t="s">
        <v>25</v>
      </c>
      <c r="T311" t="s">
        <v>28</v>
      </c>
      <c r="U311" s="3" t="s">
        <v>28</v>
      </c>
    </row>
    <row r="312" spans="1:21" hidden="1" x14ac:dyDescent="0.3">
      <c r="A312">
        <v>1674</v>
      </c>
      <c r="B312" t="s">
        <v>747</v>
      </c>
      <c r="C312" t="s">
        <v>22</v>
      </c>
      <c r="D312" t="s">
        <v>455</v>
      </c>
      <c r="E312" s="1">
        <v>15351000000</v>
      </c>
      <c r="F312" s="2">
        <v>10988000000</v>
      </c>
      <c r="G312" s="2">
        <v>1525000000</v>
      </c>
      <c r="H312" s="2">
        <v>1572000000</v>
      </c>
      <c r="I312" s="2">
        <v>1572000000</v>
      </c>
      <c r="J312" s="2">
        <v>1572000000</v>
      </c>
      <c r="K312" s="2" t="s">
        <v>24</v>
      </c>
      <c r="L312" t="s">
        <v>51</v>
      </c>
      <c r="M312" t="s">
        <v>679</v>
      </c>
      <c r="N312" t="s">
        <v>28</v>
      </c>
      <c r="O312" t="s">
        <v>28</v>
      </c>
      <c r="P312" t="s">
        <v>28</v>
      </c>
      <c r="R312" t="s">
        <v>28</v>
      </c>
      <c r="S312" s="3">
        <v>1572000000</v>
      </c>
      <c r="T312" t="s">
        <v>28</v>
      </c>
      <c r="U312" s="3" t="s">
        <v>28</v>
      </c>
    </row>
    <row r="313" spans="1:21" hidden="1" x14ac:dyDescent="0.3">
      <c r="A313">
        <v>278</v>
      </c>
      <c r="B313" t="s">
        <v>225</v>
      </c>
      <c r="C313" t="s">
        <v>22</v>
      </c>
      <c r="D313" t="s">
        <v>226</v>
      </c>
      <c r="E313" s="1">
        <v>15456000000</v>
      </c>
      <c r="F313" s="2">
        <v>10645000000</v>
      </c>
      <c r="G313" s="2">
        <v>1879000000</v>
      </c>
      <c r="H313" s="2" t="s">
        <v>24</v>
      </c>
      <c r="I313" s="2" t="s">
        <v>24</v>
      </c>
      <c r="J313" s="2" t="s">
        <v>25</v>
      </c>
      <c r="K313" s="2">
        <v>1590000000</v>
      </c>
      <c r="L313" t="s">
        <v>40</v>
      </c>
      <c r="M313" t="s">
        <v>227</v>
      </c>
      <c r="N313" t="s">
        <v>28</v>
      </c>
      <c r="O313" t="s">
        <v>28</v>
      </c>
      <c r="P313" t="s">
        <v>28</v>
      </c>
      <c r="R313" t="s">
        <v>28</v>
      </c>
      <c r="S313" s="3" t="s">
        <v>25</v>
      </c>
      <c r="T313" t="s">
        <v>28</v>
      </c>
      <c r="U313" s="3" t="s">
        <v>25</v>
      </c>
    </row>
    <row r="314" spans="1:21" hidden="1" x14ac:dyDescent="0.3">
      <c r="A314">
        <v>1236</v>
      </c>
      <c r="B314" t="s">
        <v>613</v>
      </c>
      <c r="C314" t="s">
        <v>22</v>
      </c>
      <c r="D314" t="s">
        <v>30</v>
      </c>
      <c r="E314" s="1">
        <v>15598000000</v>
      </c>
      <c r="F314" s="2">
        <v>11759000000</v>
      </c>
      <c r="G314" s="2" t="s">
        <v>24</v>
      </c>
      <c r="H314" s="2" t="s">
        <v>24</v>
      </c>
      <c r="I314" s="2" t="s">
        <v>24</v>
      </c>
      <c r="J314" s="2" t="s">
        <v>25</v>
      </c>
      <c r="K314" s="2">
        <v>2077000000</v>
      </c>
      <c r="L314" t="s">
        <v>107</v>
      </c>
      <c r="M314" t="s">
        <v>108</v>
      </c>
      <c r="N314" t="s">
        <v>28</v>
      </c>
      <c r="O314" t="s">
        <v>28</v>
      </c>
      <c r="P314" t="s">
        <v>28</v>
      </c>
      <c r="R314" t="s">
        <v>28</v>
      </c>
      <c r="S314" s="3" t="s">
        <v>25</v>
      </c>
      <c r="T314" t="s">
        <v>28</v>
      </c>
      <c r="U314" s="3" t="s">
        <v>28</v>
      </c>
    </row>
    <row r="315" spans="1:21" hidden="1" x14ac:dyDescent="0.3">
      <c r="A315">
        <v>712</v>
      </c>
      <c r="B315" t="s">
        <v>410</v>
      </c>
      <c r="C315" t="s">
        <v>22</v>
      </c>
      <c r="D315" t="s">
        <v>339</v>
      </c>
      <c r="E315" s="1">
        <v>15651000000</v>
      </c>
      <c r="F315" s="2">
        <v>9480000000</v>
      </c>
      <c r="G315" s="2" t="s">
        <v>24</v>
      </c>
      <c r="H315" s="2" t="s">
        <v>24</v>
      </c>
      <c r="I315" s="2" t="s">
        <v>24</v>
      </c>
      <c r="J315" s="2" t="s">
        <v>25</v>
      </c>
      <c r="K315" s="2" t="s">
        <v>24</v>
      </c>
      <c r="L315" t="s">
        <v>40</v>
      </c>
      <c r="M315" t="s">
        <v>391</v>
      </c>
      <c r="N315" t="s">
        <v>28</v>
      </c>
      <c r="O315" t="s">
        <v>28</v>
      </c>
      <c r="P315" t="s">
        <v>28</v>
      </c>
      <c r="R315" t="s">
        <v>28</v>
      </c>
      <c r="S315" s="3" t="s">
        <v>25</v>
      </c>
      <c r="T315" t="s">
        <v>28</v>
      </c>
      <c r="U315" s="3" t="s">
        <v>28</v>
      </c>
    </row>
    <row r="316" spans="1:21" hidden="1" x14ac:dyDescent="0.3">
      <c r="A316">
        <v>448</v>
      </c>
      <c r="B316" t="s">
        <v>320</v>
      </c>
      <c r="C316" t="s">
        <v>22</v>
      </c>
      <c r="D316" t="s">
        <v>321</v>
      </c>
      <c r="E316" s="1">
        <v>16022128000</v>
      </c>
      <c r="F316" s="2">
        <v>10936727000</v>
      </c>
      <c r="G316" s="2">
        <v>3430125000</v>
      </c>
      <c r="H316" s="2" t="s">
        <v>24</v>
      </c>
      <c r="I316" s="2" t="s">
        <v>24</v>
      </c>
      <c r="J316" s="2" t="s">
        <v>25</v>
      </c>
      <c r="K316" s="2" t="s">
        <v>24</v>
      </c>
      <c r="L316" t="s">
        <v>40</v>
      </c>
      <c r="M316" t="s">
        <v>322</v>
      </c>
      <c r="N316" t="s">
        <v>28</v>
      </c>
      <c r="O316" t="s">
        <v>28</v>
      </c>
      <c r="P316" t="s">
        <v>28</v>
      </c>
      <c r="R316" t="s">
        <v>28</v>
      </c>
      <c r="S316" s="3" t="s">
        <v>25</v>
      </c>
      <c r="T316" t="s">
        <v>28</v>
      </c>
      <c r="U316" s="3" t="s">
        <v>25</v>
      </c>
    </row>
    <row r="317" spans="1:21" x14ac:dyDescent="0.3">
      <c r="A317">
        <v>580</v>
      </c>
      <c r="B317" t="s">
        <v>371</v>
      </c>
      <c r="C317" t="s">
        <v>22</v>
      </c>
      <c r="D317" t="s">
        <v>23</v>
      </c>
      <c r="E317" s="1">
        <v>16311000000</v>
      </c>
      <c r="F317" s="2">
        <v>11448000000</v>
      </c>
      <c r="G317" s="2">
        <v>2894000000</v>
      </c>
      <c r="H317" s="2">
        <v>439000000</v>
      </c>
      <c r="I317" s="2">
        <v>439000000</v>
      </c>
      <c r="J317" s="2">
        <v>439000000</v>
      </c>
      <c r="K317" s="2" t="s">
        <v>24</v>
      </c>
      <c r="L317" t="s">
        <v>26</v>
      </c>
      <c r="M317" t="s">
        <v>261</v>
      </c>
      <c r="N317" t="s">
        <v>28</v>
      </c>
      <c r="O317" t="s">
        <v>28</v>
      </c>
      <c r="P317" t="s">
        <v>28</v>
      </c>
      <c r="R317" t="s">
        <v>28</v>
      </c>
      <c r="S317" s="3">
        <v>439000000</v>
      </c>
      <c r="T317" t="s">
        <v>28</v>
      </c>
      <c r="U317" s="3" t="s">
        <v>28</v>
      </c>
    </row>
    <row r="318" spans="1:21" hidden="1" x14ac:dyDescent="0.3">
      <c r="A318">
        <v>136</v>
      </c>
      <c r="B318" t="s">
        <v>152</v>
      </c>
      <c r="C318" t="s">
        <v>22</v>
      </c>
      <c r="D318" t="s">
        <v>23</v>
      </c>
      <c r="E318" s="1">
        <v>16428000000</v>
      </c>
      <c r="F318" s="2">
        <v>3079000000</v>
      </c>
      <c r="G318" s="2">
        <v>1333000000</v>
      </c>
      <c r="H318" s="2" t="s">
        <v>24</v>
      </c>
      <c r="I318" s="2" t="s">
        <v>24</v>
      </c>
      <c r="J318" s="2" t="s">
        <v>25</v>
      </c>
      <c r="K318" s="2">
        <v>6881000000</v>
      </c>
      <c r="L318" t="s">
        <v>153</v>
      </c>
      <c r="M318" t="s">
        <v>154</v>
      </c>
      <c r="N318" t="s">
        <v>28</v>
      </c>
      <c r="O318" t="s">
        <v>28</v>
      </c>
      <c r="P318" t="s">
        <v>28</v>
      </c>
      <c r="R318" t="s">
        <v>28</v>
      </c>
      <c r="S318" s="3" t="s">
        <v>25</v>
      </c>
      <c r="T318" t="s">
        <v>28</v>
      </c>
      <c r="U318" s="3" t="s">
        <v>25</v>
      </c>
    </row>
    <row r="319" spans="1:21" hidden="1" x14ac:dyDescent="0.3">
      <c r="A319">
        <v>1426</v>
      </c>
      <c r="B319" t="s">
        <v>672</v>
      </c>
      <c r="C319" t="s">
        <v>22</v>
      </c>
      <c r="D319" t="s">
        <v>23</v>
      </c>
      <c r="E319" s="1">
        <v>16537000000</v>
      </c>
      <c r="F319" s="2">
        <v>9373000000</v>
      </c>
      <c r="G319" s="2">
        <v>914000000</v>
      </c>
      <c r="H319" s="2" t="s">
        <v>24</v>
      </c>
      <c r="I319" s="2" t="s">
        <v>24</v>
      </c>
      <c r="J319" s="2" t="s">
        <v>25</v>
      </c>
      <c r="K319" s="2">
        <v>1787000000</v>
      </c>
      <c r="L319" t="s">
        <v>107</v>
      </c>
      <c r="M319" t="s">
        <v>110</v>
      </c>
      <c r="N319" t="s">
        <v>28</v>
      </c>
      <c r="O319" t="s">
        <v>28</v>
      </c>
      <c r="P319" t="s">
        <v>28</v>
      </c>
      <c r="R319" t="s">
        <v>28</v>
      </c>
      <c r="S319" s="3" t="s">
        <v>25</v>
      </c>
      <c r="T319" t="s">
        <v>28</v>
      </c>
      <c r="U319" s="3" t="s">
        <v>28</v>
      </c>
    </row>
    <row r="320" spans="1:21" x14ac:dyDescent="0.3">
      <c r="A320">
        <v>1232</v>
      </c>
      <c r="B320" t="s">
        <v>612</v>
      </c>
      <c r="C320" t="s">
        <v>22</v>
      </c>
      <c r="D320" t="s">
        <v>23</v>
      </c>
      <c r="E320" s="1">
        <v>16596800000</v>
      </c>
      <c r="F320" s="2">
        <v>13908300000</v>
      </c>
      <c r="G320" s="2">
        <v>571600000</v>
      </c>
      <c r="H320" s="2">
        <v>279300000</v>
      </c>
      <c r="I320" s="2">
        <v>279300000</v>
      </c>
      <c r="J320" s="2">
        <v>279300000</v>
      </c>
      <c r="K320" s="2">
        <v>517400000</v>
      </c>
      <c r="L320" t="s">
        <v>26</v>
      </c>
      <c r="M320" t="s">
        <v>220</v>
      </c>
      <c r="N320" t="s">
        <v>28</v>
      </c>
      <c r="O320" t="s">
        <v>28</v>
      </c>
      <c r="P320" t="s">
        <v>28</v>
      </c>
      <c r="R320" t="s">
        <v>28</v>
      </c>
      <c r="S320" s="3">
        <v>279300000</v>
      </c>
      <c r="T320" t="s">
        <v>28</v>
      </c>
      <c r="U320" s="3" t="s">
        <v>28</v>
      </c>
    </row>
    <row r="321" spans="1:21" hidden="1" x14ac:dyDescent="0.3">
      <c r="A321">
        <v>1288</v>
      </c>
      <c r="B321" t="s">
        <v>630</v>
      </c>
      <c r="C321" t="s">
        <v>22</v>
      </c>
      <c r="D321" t="s">
        <v>23</v>
      </c>
      <c r="E321" s="1">
        <v>16606000000</v>
      </c>
      <c r="F321" s="2">
        <v>386000000</v>
      </c>
      <c r="G321" s="2">
        <v>10486000000</v>
      </c>
      <c r="H321" s="2" t="s">
        <v>24</v>
      </c>
      <c r="I321" s="2" t="s">
        <v>24</v>
      </c>
      <c r="J321" s="2" t="s">
        <v>25</v>
      </c>
      <c r="K321" s="2">
        <v>987000000</v>
      </c>
      <c r="L321" t="s">
        <v>112</v>
      </c>
      <c r="M321" t="s">
        <v>183</v>
      </c>
      <c r="N321" t="s">
        <v>28</v>
      </c>
      <c r="O321" t="s">
        <v>28</v>
      </c>
      <c r="P321" t="s">
        <v>28</v>
      </c>
      <c r="R321" t="s">
        <v>28</v>
      </c>
      <c r="S321" s="3" t="s">
        <v>25</v>
      </c>
      <c r="T321" t="s">
        <v>28</v>
      </c>
      <c r="U321" s="3" t="s">
        <v>28</v>
      </c>
    </row>
    <row r="322" spans="1:21" hidden="1" x14ac:dyDescent="0.3">
      <c r="A322">
        <v>1268</v>
      </c>
      <c r="B322" t="s">
        <v>624</v>
      </c>
      <c r="C322" t="s">
        <v>22</v>
      </c>
      <c r="D322" t="s">
        <v>23</v>
      </c>
      <c r="E322" s="1">
        <v>17083900000</v>
      </c>
      <c r="F322" s="2">
        <v>15590900000</v>
      </c>
      <c r="G322" s="2">
        <v>15400000</v>
      </c>
      <c r="H322" s="2" t="s">
        <v>24</v>
      </c>
      <c r="I322" s="2" t="s">
        <v>24</v>
      </c>
      <c r="J322" s="2" t="s">
        <v>25</v>
      </c>
      <c r="K322" s="2">
        <v>36100000</v>
      </c>
      <c r="L322" t="s">
        <v>112</v>
      </c>
      <c r="M322" t="s">
        <v>115</v>
      </c>
      <c r="N322" t="s">
        <v>28</v>
      </c>
      <c r="O322" t="s">
        <v>28</v>
      </c>
      <c r="P322" t="s">
        <v>28</v>
      </c>
      <c r="R322" t="s">
        <v>28</v>
      </c>
      <c r="S322" s="3" t="s">
        <v>25</v>
      </c>
      <c r="T322" t="s">
        <v>28</v>
      </c>
      <c r="U322" s="3" t="s">
        <v>28</v>
      </c>
    </row>
    <row r="323" spans="1:21" hidden="1" x14ac:dyDescent="0.3">
      <c r="A323">
        <v>322</v>
      </c>
      <c r="B323" t="s">
        <v>248</v>
      </c>
      <c r="C323" t="s">
        <v>22</v>
      </c>
      <c r="D323" t="s">
        <v>23</v>
      </c>
      <c r="E323" s="1">
        <v>17085000000</v>
      </c>
      <c r="F323" s="2">
        <v>7153000000</v>
      </c>
      <c r="G323" s="2">
        <v>6043000000</v>
      </c>
      <c r="H323" s="2" t="s">
        <v>24</v>
      </c>
      <c r="I323" s="2" t="s">
        <v>24</v>
      </c>
      <c r="J323" s="2" t="s">
        <v>25</v>
      </c>
      <c r="K323" s="2" t="s">
        <v>24</v>
      </c>
      <c r="L323" t="s">
        <v>97</v>
      </c>
      <c r="M323" t="s">
        <v>239</v>
      </c>
      <c r="N323" t="s">
        <v>28</v>
      </c>
      <c r="O323" t="s">
        <v>28</v>
      </c>
      <c r="P323" t="s">
        <v>28</v>
      </c>
      <c r="R323" t="s">
        <v>28</v>
      </c>
      <c r="S323" s="3" t="s">
        <v>25</v>
      </c>
      <c r="T323" t="s">
        <v>28</v>
      </c>
      <c r="U323" s="3" t="s">
        <v>25</v>
      </c>
    </row>
    <row r="324" spans="1:21" hidden="1" x14ac:dyDescent="0.3">
      <c r="A324">
        <v>1164</v>
      </c>
      <c r="B324" t="s">
        <v>588</v>
      </c>
      <c r="C324" t="s">
        <v>22</v>
      </c>
      <c r="D324" t="s">
        <v>23</v>
      </c>
      <c r="E324" s="1">
        <v>17194000000</v>
      </c>
      <c r="F324" s="2">
        <v>12151000000</v>
      </c>
      <c r="G324" s="2">
        <v>1654000000</v>
      </c>
      <c r="H324" s="2" t="s">
        <v>24</v>
      </c>
      <c r="I324" s="2" t="s">
        <v>24</v>
      </c>
      <c r="J324" s="2" t="s">
        <v>25</v>
      </c>
      <c r="K324" s="2" t="s">
        <v>24</v>
      </c>
      <c r="L324" t="s">
        <v>153</v>
      </c>
      <c r="M324" t="s">
        <v>199</v>
      </c>
      <c r="N324" t="s">
        <v>28</v>
      </c>
      <c r="O324" t="s">
        <v>28</v>
      </c>
      <c r="P324" t="s">
        <v>28</v>
      </c>
      <c r="R324" t="s">
        <v>28</v>
      </c>
      <c r="S324" s="3" t="s">
        <v>25</v>
      </c>
      <c r="T324" t="s">
        <v>28</v>
      </c>
      <c r="U324" s="3" t="s">
        <v>28</v>
      </c>
    </row>
    <row r="325" spans="1:21" x14ac:dyDescent="0.3">
      <c r="A325">
        <v>342</v>
      </c>
      <c r="B325" t="s">
        <v>253</v>
      </c>
      <c r="C325" t="s">
        <v>22</v>
      </c>
      <c r="D325" t="s">
        <v>30</v>
      </c>
      <c r="E325" s="1">
        <v>17301000000</v>
      </c>
      <c r="F325" s="2">
        <v>13021000000</v>
      </c>
      <c r="G325" s="2">
        <v>1827000000</v>
      </c>
      <c r="H325" s="2">
        <v>713000000</v>
      </c>
      <c r="I325" s="2">
        <v>713000000</v>
      </c>
      <c r="J325" s="2">
        <v>713000000</v>
      </c>
      <c r="K325" s="2" t="s">
        <v>24</v>
      </c>
      <c r="L325" t="s">
        <v>26</v>
      </c>
      <c r="M325" t="s">
        <v>254</v>
      </c>
      <c r="N325" t="s">
        <v>28</v>
      </c>
      <c r="O325" t="s">
        <v>28</v>
      </c>
      <c r="P325" t="s">
        <v>28</v>
      </c>
      <c r="R325" t="s">
        <v>28</v>
      </c>
      <c r="S325" s="3">
        <v>713000000</v>
      </c>
      <c r="T325" t="s">
        <v>28</v>
      </c>
      <c r="U325" s="3">
        <v>713000000</v>
      </c>
    </row>
    <row r="326" spans="1:21" hidden="1" x14ac:dyDescent="0.3">
      <c r="A326">
        <v>124</v>
      </c>
      <c r="B326" t="s">
        <v>148</v>
      </c>
      <c r="C326" t="s">
        <v>22</v>
      </c>
      <c r="D326" t="s">
        <v>30</v>
      </c>
      <c r="E326" s="1">
        <v>17517600000</v>
      </c>
      <c r="F326" s="2">
        <v>14757700000</v>
      </c>
      <c r="G326" s="2">
        <v>1924300000</v>
      </c>
      <c r="H326" s="2" t="s">
        <v>24</v>
      </c>
      <c r="I326" s="2" t="s">
        <v>24</v>
      </c>
      <c r="J326" s="2" t="s">
        <v>25</v>
      </c>
      <c r="K326" s="2">
        <v>95300000</v>
      </c>
      <c r="L326" t="s">
        <v>40</v>
      </c>
      <c r="M326" t="s">
        <v>149</v>
      </c>
      <c r="N326" t="s">
        <v>28</v>
      </c>
      <c r="O326" t="s">
        <v>28</v>
      </c>
      <c r="P326" t="s">
        <v>28</v>
      </c>
      <c r="R326" t="s">
        <v>28</v>
      </c>
      <c r="S326" s="3" t="s">
        <v>25</v>
      </c>
      <c r="T326" t="s">
        <v>28</v>
      </c>
      <c r="U326" s="3" t="s">
        <v>25</v>
      </c>
    </row>
    <row r="327" spans="1:21" hidden="1" x14ac:dyDescent="0.3">
      <c r="A327">
        <v>234</v>
      </c>
      <c r="B327" t="s">
        <v>203</v>
      </c>
      <c r="C327" t="s">
        <v>22</v>
      </c>
      <c r="D327" t="s">
        <v>23</v>
      </c>
      <c r="E327" s="1">
        <v>17621000000</v>
      </c>
      <c r="F327" s="2">
        <v>4610000000</v>
      </c>
      <c r="G327" s="2">
        <v>5017000000</v>
      </c>
      <c r="H327" s="2">
        <v>3904000000</v>
      </c>
      <c r="I327" s="2">
        <v>3904000000</v>
      </c>
      <c r="J327" s="2">
        <v>3904000000</v>
      </c>
      <c r="K327" s="2" t="s">
        <v>24</v>
      </c>
      <c r="L327" t="s">
        <v>61</v>
      </c>
      <c r="M327" t="s">
        <v>67</v>
      </c>
      <c r="N327" t="s">
        <v>28</v>
      </c>
      <c r="O327" t="s">
        <v>28</v>
      </c>
      <c r="P327" t="s">
        <v>28</v>
      </c>
      <c r="R327" t="s">
        <v>28</v>
      </c>
      <c r="S327" s="3">
        <v>3904000000</v>
      </c>
      <c r="T327" t="s">
        <v>28</v>
      </c>
      <c r="U327" s="3">
        <v>3904000000</v>
      </c>
    </row>
    <row r="328" spans="1:21" x14ac:dyDescent="0.3">
      <c r="A328">
        <v>991</v>
      </c>
      <c r="B328" t="s">
        <v>533</v>
      </c>
      <c r="C328" t="s">
        <v>22</v>
      </c>
      <c r="D328" t="s">
        <v>30</v>
      </c>
      <c r="E328" s="1">
        <v>17699000000</v>
      </c>
      <c r="F328" s="2">
        <v>8307000000</v>
      </c>
      <c r="G328" s="2">
        <v>7161000000</v>
      </c>
      <c r="H328" s="2" t="s">
        <v>24</v>
      </c>
      <c r="I328" s="2" t="s">
        <v>24</v>
      </c>
      <c r="J328" s="2" t="s">
        <v>25</v>
      </c>
      <c r="K328" s="2">
        <v>867000000</v>
      </c>
      <c r="L328" t="s">
        <v>26</v>
      </c>
      <c r="M328" t="s">
        <v>27</v>
      </c>
      <c r="N328" t="s">
        <v>28</v>
      </c>
      <c r="O328" t="s">
        <v>28</v>
      </c>
      <c r="P328" t="s">
        <v>28</v>
      </c>
      <c r="R328" t="s">
        <v>28</v>
      </c>
      <c r="S328" s="3" t="s">
        <v>25</v>
      </c>
      <c r="T328" t="s">
        <v>28</v>
      </c>
      <c r="U328" s="3" t="s">
        <v>28</v>
      </c>
    </row>
    <row r="329" spans="1:21" hidden="1" x14ac:dyDescent="0.3">
      <c r="A329">
        <v>692</v>
      </c>
      <c r="B329" t="s">
        <v>405</v>
      </c>
      <c r="C329" t="s">
        <v>22</v>
      </c>
      <c r="D329" t="s">
        <v>209</v>
      </c>
      <c r="E329" s="1">
        <v>17774100000</v>
      </c>
      <c r="F329" s="2">
        <v>11350200000</v>
      </c>
      <c r="G329" s="2">
        <v>3552300000</v>
      </c>
      <c r="H329" s="2" t="s">
        <v>24</v>
      </c>
      <c r="I329" s="2" t="s">
        <v>24</v>
      </c>
      <c r="J329" s="2" t="s">
        <v>25</v>
      </c>
      <c r="K329" s="2" t="s">
        <v>24</v>
      </c>
      <c r="L329" t="s">
        <v>97</v>
      </c>
      <c r="M329" t="s">
        <v>210</v>
      </c>
      <c r="N329" t="s">
        <v>28</v>
      </c>
      <c r="O329" t="s">
        <v>28</v>
      </c>
      <c r="P329" t="s">
        <v>28</v>
      </c>
      <c r="R329" t="s">
        <v>28</v>
      </c>
      <c r="S329" s="3" t="s">
        <v>25</v>
      </c>
      <c r="T329" t="s">
        <v>28</v>
      </c>
      <c r="U329" s="3" t="s">
        <v>28</v>
      </c>
    </row>
    <row r="330" spans="1:21" hidden="1" x14ac:dyDescent="0.3">
      <c r="A330">
        <v>504</v>
      </c>
      <c r="B330" t="s">
        <v>346</v>
      </c>
      <c r="C330" t="s">
        <v>22</v>
      </c>
      <c r="D330" t="s">
        <v>23</v>
      </c>
      <c r="E330" s="1">
        <v>17912000000</v>
      </c>
      <c r="F330" s="2">
        <v>11235000000</v>
      </c>
      <c r="G330" s="2">
        <v>965000000</v>
      </c>
      <c r="H330" s="2" t="s">
        <v>24</v>
      </c>
      <c r="I330" s="2" t="s">
        <v>24</v>
      </c>
      <c r="J330" s="2" t="s">
        <v>25</v>
      </c>
      <c r="K330" s="2">
        <v>2145000000</v>
      </c>
      <c r="L330" t="s">
        <v>107</v>
      </c>
      <c r="M330" t="s">
        <v>110</v>
      </c>
      <c r="N330" t="s">
        <v>28</v>
      </c>
      <c r="O330" t="s">
        <v>28</v>
      </c>
      <c r="P330" t="s">
        <v>28</v>
      </c>
      <c r="R330" t="s">
        <v>28</v>
      </c>
      <c r="S330" s="3" t="s">
        <v>25</v>
      </c>
      <c r="T330" t="s">
        <v>28</v>
      </c>
      <c r="U330" s="3" t="s">
        <v>28</v>
      </c>
    </row>
    <row r="331" spans="1:21" hidden="1" x14ac:dyDescent="0.3">
      <c r="A331">
        <v>266</v>
      </c>
      <c r="B331" t="s">
        <v>221</v>
      </c>
      <c r="C331" t="s">
        <v>22</v>
      </c>
      <c r="D331" t="s">
        <v>23</v>
      </c>
      <c r="E331" s="1">
        <v>17936000000</v>
      </c>
      <c r="F331" s="2">
        <v>12620000000</v>
      </c>
      <c r="G331" s="2">
        <v>2096000000</v>
      </c>
      <c r="H331" s="2" t="s">
        <v>24</v>
      </c>
      <c r="I331" s="2" t="s">
        <v>24</v>
      </c>
      <c r="J331" s="2" t="s">
        <v>25</v>
      </c>
      <c r="K331" s="2">
        <v>-6000000</v>
      </c>
      <c r="L331" t="s">
        <v>112</v>
      </c>
      <c r="M331" t="s">
        <v>115</v>
      </c>
      <c r="N331" t="s">
        <v>28</v>
      </c>
      <c r="O331" t="s">
        <v>28</v>
      </c>
      <c r="P331" t="s">
        <v>28</v>
      </c>
      <c r="R331" t="s">
        <v>28</v>
      </c>
      <c r="S331" s="3" t="s">
        <v>25</v>
      </c>
      <c r="T331" t="s">
        <v>28</v>
      </c>
      <c r="U331" s="3" t="s">
        <v>25</v>
      </c>
    </row>
    <row r="332" spans="1:21" hidden="1" x14ac:dyDescent="0.3">
      <c r="A332">
        <v>624</v>
      </c>
      <c r="B332" t="s">
        <v>383</v>
      </c>
      <c r="C332" t="s">
        <v>22</v>
      </c>
      <c r="D332" t="s">
        <v>23</v>
      </c>
      <c r="E332" s="1">
        <v>18010000000</v>
      </c>
      <c r="F332" s="2">
        <v>11561000000</v>
      </c>
      <c r="G332" s="2">
        <v>431000000</v>
      </c>
      <c r="H332" s="2">
        <v>285000000</v>
      </c>
      <c r="I332" s="2">
        <v>285000000</v>
      </c>
      <c r="J332" s="2">
        <v>285000000</v>
      </c>
      <c r="K332" s="2" t="s">
        <v>24</v>
      </c>
      <c r="L332" t="s">
        <v>125</v>
      </c>
      <c r="M332" t="s">
        <v>384</v>
      </c>
      <c r="N332" t="s">
        <v>28</v>
      </c>
      <c r="O332" t="s">
        <v>28</v>
      </c>
      <c r="P332" t="s">
        <v>28</v>
      </c>
      <c r="R332" t="s">
        <v>28</v>
      </c>
      <c r="S332" s="3">
        <v>285000000</v>
      </c>
      <c r="T332" t="s">
        <v>28</v>
      </c>
      <c r="U332" s="3" t="s">
        <v>28</v>
      </c>
    </row>
    <row r="333" spans="1:21" x14ac:dyDescent="0.3">
      <c r="A333">
        <v>460</v>
      </c>
      <c r="B333" t="s">
        <v>329</v>
      </c>
      <c r="C333" t="s">
        <v>22</v>
      </c>
      <c r="D333" t="s">
        <v>23</v>
      </c>
      <c r="E333" s="1">
        <v>18260400000</v>
      </c>
      <c r="F333" s="2">
        <v>8846100000</v>
      </c>
      <c r="G333" s="2">
        <v>5181200000</v>
      </c>
      <c r="H333" s="2">
        <v>1137900000</v>
      </c>
      <c r="I333" s="2">
        <v>1137900000</v>
      </c>
      <c r="J333" s="2">
        <v>1137900000</v>
      </c>
      <c r="K333" s="2" t="s">
        <v>24</v>
      </c>
      <c r="L333" t="s">
        <v>26</v>
      </c>
      <c r="M333" t="s">
        <v>261</v>
      </c>
      <c r="N333" t="s">
        <v>28</v>
      </c>
      <c r="O333" t="s">
        <v>28</v>
      </c>
      <c r="P333" t="s">
        <v>28</v>
      </c>
      <c r="R333" t="s">
        <v>28</v>
      </c>
      <c r="S333" s="3">
        <v>1137900000</v>
      </c>
      <c r="T333" t="s">
        <v>28</v>
      </c>
      <c r="U333" s="3">
        <v>1137900000</v>
      </c>
    </row>
    <row r="334" spans="1:21" hidden="1" x14ac:dyDescent="0.3">
      <c r="A334">
        <v>404</v>
      </c>
      <c r="B334" t="s">
        <v>304</v>
      </c>
      <c r="C334" t="s">
        <v>22</v>
      </c>
      <c r="D334" t="s">
        <v>23</v>
      </c>
      <c r="E334" s="1">
        <v>18376000000</v>
      </c>
      <c r="F334" s="2">
        <v>7639000000</v>
      </c>
      <c r="G334" s="2">
        <v>3244000000</v>
      </c>
      <c r="H334" s="2" t="s">
        <v>24</v>
      </c>
      <c r="I334" s="2" t="s">
        <v>24</v>
      </c>
      <c r="J334" s="2" t="s">
        <v>25</v>
      </c>
      <c r="K334" s="2">
        <v>4780000000</v>
      </c>
      <c r="L334" t="s">
        <v>305</v>
      </c>
      <c r="M334" t="s">
        <v>306</v>
      </c>
      <c r="N334" t="s">
        <v>28</v>
      </c>
      <c r="O334" t="s">
        <v>28</v>
      </c>
      <c r="P334" t="s">
        <v>28</v>
      </c>
      <c r="R334" t="s">
        <v>28</v>
      </c>
      <c r="S334" s="3" t="s">
        <v>25</v>
      </c>
      <c r="T334" t="s">
        <v>28</v>
      </c>
      <c r="U334" s="3" t="s">
        <v>25</v>
      </c>
    </row>
    <row r="335" spans="1:21" hidden="1" x14ac:dyDescent="0.3">
      <c r="A335">
        <v>12</v>
      </c>
      <c r="B335" t="s">
        <v>60</v>
      </c>
      <c r="C335" t="s">
        <v>22</v>
      </c>
      <c r="D335" t="s">
        <v>23</v>
      </c>
      <c r="E335" s="1">
        <v>18380000000</v>
      </c>
      <c r="F335" s="2">
        <v>4508000000</v>
      </c>
      <c r="G335" s="2">
        <v>4989000000</v>
      </c>
      <c r="H335" s="2">
        <v>2778000000</v>
      </c>
      <c r="I335" s="2">
        <v>2778000000</v>
      </c>
      <c r="J335" s="2">
        <v>2778000000</v>
      </c>
      <c r="K335" s="2" t="s">
        <v>24</v>
      </c>
      <c r="L335" t="s">
        <v>61</v>
      </c>
      <c r="M335" t="s">
        <v>62</v>
      </c>
      <c r="N335" t="s">
        <v>28</v>
      </c>
      <c r="O335" t="s">
        <v>28</v>
      </c>
      <c r="P335" t="s">
        <v>63</v>
      </c>
      <c r="Q335">
        <v>3.54329E+18</v>
      </c>
      <c r="R335" t="s">
        <v>28</v>
      </c>
      <c r="S335" s="3">
        <v>2778000000</v>
      </c>
      <c r="T335" t="s">
        <v>28</v>
      </c>
      <c r="U335" s="3">
        <v>2778000000</v>
      </c>
    </row>
    <row r="336" spans="1:21" hidden="1" x14ac:dyDescent="0.3">
      <c r="A336">
        <v>108</v>
      </c>
      <c r="B336" t="s">
        <v>141</v>
      </c>
      <c r="C336" t="s">
        <v>22</v>
      </c>
      <c r="D336" t="s">
        <v>30</v>
      </c>
      <c r="E336" s="1">
        <v>18676000000</v>
      </c>
      <c r="F336" s="2">
        <v>3346000000</v>
      </c>
      <c r="G336" s="2">
        <v>5380000000</v>
      </c>
      <c r="H336" s="2">
        <v>4083000000</v>
      </c>
      <c r="I336" s="2">
        <v>4083000000</v>
      </c>
      <c r="J336" s="2">
        <v>4083000000</v>
      </c>
      <c r="K336" s="2" t="s">
        <v>24</v>
      </c>
      <c r="L336" t="s">
        <v>61</v>
      </c>
      <c r="M336" t="s">
        <v>132</v>
      </c>
      <c r="N336" t="s">
        <v>28</v>
      </c>
      <c r="O336" t="s">
        <v>28</v>
      </c>
      <c r="P336" t="s">
        <v>28</v>
      </c>
      <c r="R336" t="s">
        <v>28</v>
      </c>
      <c r="S336" s="3">
        <v>4083000000</v>
      </c>
      <c r="T336" t="s">
        <v>28</v>
      </c>
      <c r="U336" s="3">
        <v>4083000000</v>
      </c>
    </row>
    <row r="337" spans="1:21" hidden="1" x14ac:dyDescent="0.3">
      <c r="A337">
        <v>1690</v>
      </c>
      <c r="B337" t="s">
        <v>751</v>
      </c>
      <c r="C337" t="s">
        <v>22</v>
      </c>
      <c r="D337" t="s">
        <v>30</v>
      </c>
      <c r="E337" s="1">
        <v>18769000000</v>
      </c>
      <c r="F337" s="2">
        <v>15471000000</v>
      </c>
      <c r="G337" s="2">
        <v>1828000000</v>
      </c>
      <c r="H337" s="2" t="s">
        <v>24</v>
      </c>
      <c r="I337" s="2" t="s">
        <v>24</v>
      </c>
      <c r="J337" s="2" t="s">
        <v>25</v>
      </c>
      <c r="K337" s="2">
        <v>25000000</v>
      </c>
      <c r="L337" t="s">
        <v>40</v>
      </c>
      <c r="M337" t="s">
        <v>670</v>
      </c>
      <c r="N337" t="s">
        <v>28</v>
      </c>
      <c r="O337" t="s">
        <v>28</v>
      </c>
      <c r="P337" t="s">
        <v>28</v>
      </c>
      <c r="R337" t="s">
        <v>28</v>
      </c>
      <c r="S337" s="3" t="s">
        <v>25</v>
      </c>
      <c r="T337" t="s">
        <v>28</v>
      </c>
      <c r="U337" s="3" t="s">
        <v>28</v>
      </c>
    </row>
    <row r="338" spans="1:21" hidden="1" x14ac:dyDescent="0.3">
      <c r="A338">
        <v>20</v>
      </c>
      <c r="B338" t="s">
        <v>75</v>
      </c>
      <c r="C338" t="s">
        <v>22</v>
      </c>
      <c r="D338" t="s">
        <v>23</v>
      </c>
      <c r="E338" s="1">
        <v>19050000000</v>
      </c>
      <c r="F338" s="2">
        <v>8899000000</v>
      </c>
      <c r="G338" s="2">
        <v>6735000000</v>
      </c>
      <c r="H338" s="2">
        <v>1461000000</v>
      </c>
      <c r="I338" s="2">
        <v>1461000000</v>
      </c>
      <c r="J338" s="2">
        <v>1461000000</v>
      </c>
      <c r="K338" s="2">
        <v>595000000</v>
      </c>
      <c r="L338" t="s">
        <v>61</v>
      </c>
      <c r="M338" t="s">
        <v>76</v>
      </c>
      <c r="N338" t="s">
        <v>28</v>
      </c>
      <c r="O338" t="s">
        <v>28</v>
      </c>
      <c r="P338" t="s">
        <v>77</v>
      </c>
      <c r="R338" t="s">
        <v>28</v>
      </c>
      <c r="S338" s="3">
        <v>1461000000</v>
      </c>
      <c r="T338" t="s">
        <v>28</v>
      </c>
      <c r="U338" s="3">
        <v>1461000000</v>
      </c>
    </row>
    <row r="339" spans="1:21" hidden="1" x14ac:dyDescent="0.3">
      <c r="A339">
        <v>931</v>
      </c>
      <c r="B339" t="s">
        <v>512</v>
      </c>
      <c r="C339" t="s">
        <v>22</v>
      </c>
      <c r="D339" t="s">
        <v>339</v>
      </c>
      <c r="E339" s="1">
        <v>19279000000</v>
      </c>
      <c r="F339" s="2">
        <v>12289000000</v>
      </c>
      <c r="G339" s="2">
        <v>4267000000</v>
      </c>
      <c r="H339" s="2" t="s">
        <v>24</v>
      </c>
      <c r="I339" s="2" t="s">
        <v>24</v>
      </c>
      <c r="J339" s="2" t="s">
        <v>25</v>
      </c>
      <c r="K339" s="2">
        <v>833000000</v>
      </c>
      <c r="L339" t="s">
        <v>40</v>
      </c>
      <c r="M339" t="s">
        <v>322</v>
      </c>
      <c r="N339" t="s">
        <v>28</v>
      </c>
      <c r="O339" t="s">
        <v>28</v>
      </c>
      <c r="P339" t="s">
        <v>28</v>
      </c>
      <c r="R339" t="s">
        <v>28</v>
      </c>
      <c r="S339" s="3" t="s">
        <v>25</v>
      </c>
      <c r="T339" t="s">
        <v>28</v>
      </c>
      <c r="U339" s="3" t="s">
        <v>28</v>
      </c>
    </row>
    <row r="340" spans="1:21" hidden="1" x14ac:dyDescent="0.3">
      <c r="A340">
        <v>1180</v>
      </c>
      <c r="B340" t="s">
        <v>595</v>
      </c>
      <c r="C340" t="s">
        <v>22</v>
      </c>
      <c r="D340" t="s">
        <v>23</v>
      </c>
      <c r="E340" s="1">
        <v>19429273000</v>
      </c>
      <c r="F340" s="2">
        <v>17915735000</v>
      </c>
      <c r="G340" s="2">
        <v>454900000</v>
      </c>
      <c r="H340" s="2" t="s">
        <v>24</v>
      </c>
      <c r="I340" s="2" t="s">
        <v>24</v>
      </c>
      <c r="J340" s="2" t="s">
        <v>25</v>
      </c>
      <c r="K340" s="2" t="s">
        <v>24</v>
      </c>
      <c r="L340" t="s">
        <v>125</v>
      </c>
      <c r="M340" t="s">
        <v>596</v>
      </c>
      <c r="N340" t="s">
        <v>28</v>
      </c>
      <c r="O340" t="s">
        <v>28</v>
      </c>
      <c r="P340" t="s">
        <v>28</v>
      </c>
      <c r="R340" t="s">
        <v>28</v>
      </c>
      <c r="S340" s="3" t="s">
        <v>25</v>
      </c>
      <c r="T340" t="s">
        <v>28</v>
      </c>
      <c r="U340" s="3" t="s">
        <v>28</v>
      </c>
    </row>
    <row r="341" spans="1:21" hidden="1" x14ac:dyDescent="0.3">
      <c r="A341">
        <v>720</v>
      </c>
      <c r="B341" t="s">
        <v>415</v>
      </c>
      <c r="C341" t="s">
        <v>22</v>
      </c>
      <c r="D341" t="s">
        <v>30</v>
      </c>
      <c r="E341" s="1">
        <v>19540000000</v>
      </c>
      <c r="F341" s="2">
        <v>15422000000</v>
      </c>
      <c r="G341" s="2">
        <v>2816000000</v>
      </c>
      <c r="H341" s="2" t="s">
        <v>24</v>
      </c>
      <c r="I341" s="2" t="s">
        <v>24</v>
      </c>
      <c r="J341" s="2" t="s">
        <v>25</v>
      </c>
      <c r="K341" s="2" t="s">
        <v>24</v>
      </c>
      <c r="L341" t="s">
        <v>40</v>
      </c>
      <c r="M341" t="s">
        <v>416</v>
      </c>
      <c r="N341" t="s">
        <v>28</v>
      </c>
      <c r="O341" t="s">
        <v>28</v>
      </c>
      <c r="P341" t="s">
        <v>28</v>
      </c>
      <c r="R341" t="s">
        <v>28</v>
      </c>
      <c r="S341" s="3" t="s">
        <v>25</v>
      </c>
      <c r="T341" t="s">
        <v>28</v>
      </c>
      <c r="U341" s="3" t="s">
        <v>28</v>
      </c>
    </row>
    <row r="342" spans="1:21" hidden="1" x14ac:dyDescent="0.3">
      <c r="A342">
        <v>907</v>
      </c>
      <c r="B342" t="s">
        <v>497</v>
      </c>
      <c r="C342" t="s">
        <v>22</v>
      </c>
      <c r="D342" t="s">
        <v>30</v>
      </c>
      <c r="E342" s="1">
        <v>19561000000</v>
      </c>
      <c r="F342" s="2">
        <v>12952000000</v>
      </c>
      <c r="G342" s="2">
        <v>3706000000</v>
      </c>
      <c r="H342" s="2" t="s">
        <v>24</v>
      </c>
      <c r="I342" s="2" t="s">
        <v>24</v>
      </c>
      <c r="J342" s="2" t="s">
        <v>25</v>
      </c>
      <c r="K342" s="2" t="s">
        <v>24</v>
      </c>
      <c r="L342" t="s">
        <v>97</v>
      </c>
      <c r="M342" t="s">
        <v>239</v>
      </c>
      <c r="N342" t="s">
        <v>28</v>
      </c>
      <c r="O342" t="s">
        <v>28</v>
      </c>
      <c r="P342" t="s">
        <v>28</v>
      </c>
      <c r="R342" t="s">
        <v>28</v>
      </c>
      <c r="S342" s="3" t="s">
        <v>25</v>
      </c>
      <c r="T342" t="s">
        <v>28</v>
      </c>
      <c r="U342" s="3" t="s">
        <v>28</v>
      </c>
    </row>
    <row r="343" spans="1:21" hidden="1" x14ac:dyDescent="0.3">
      <c r="A343">
        <v>1216</v>
      </c>
      <c r="B343" t="s">
        <v>607</v>
      </c>
      <c r="C343" t="s">
        <v>22</v>
      </c>
      <c r="D343" t="s">
        <v>23</v>
      </c>
      <c r="E343" s="1">
        <v>20100000000</v>
      </c>
      <c r="F343" s="2">
        <v>6530000000</v>
      </c>
      <c r="G343" s="2">
        <v>1879000000</v>
      </c>
      <c r="H343" s="2" t="s">
        <v>24</v>
      </c>
      <c r="I343" s="2" t="s">
        <v>24</v>
      </c>
      <c r="J343" s="2" t="s">
        <v>25</v>
      </c>
      <c r="K343" s="2">
        <v>3585000000</v>
      </c>
      <c r="L343" t="s">
        <v>153</v>
      </c>
      <c r="M343" t="s">
        <v>154</v>
      </c>
      <c r="N343" t="s">
        <v>28</v>
      </c>
      <c r="O343" t="s">
        <v>28</v>
      </c>
      <c r="P343" t="s">
        <v>28</v>
      </c>
      <c r="R343" t="s">
        <v>28</v>
      </c>
      <c r="S343" s="3" t="s">
        <v>25</v>
      </c>
      <c r="T343" t="s">
        <v>28</v>
      </c>
      <c r="U343" s="3" t="s">
        <v>28</v>
      </c>
    </row>
    <row r="344" spans="1:21" hidden="1" x14ac:dyDescent="0.3">
      <c r="A344">
        <v>1753</v>
      </c>
      <c r="B344" t="s">
        <v>768</v>
      </c>
      <c r="C344" t="s">
        <v>22</v>
      </c>
      <c r="D344" t="s">
        <v>23</v>
      </c>
      <c r="E344" s="1">
        <v>20421000000</v>
      </c>
      <c r="F344" s="2">
        <v>13634000000</v>
      </c>
      <c r="G344" s="2">
        <v>4398000000</v>
      </c>
      <c r="H344" s="2">
        <v>655000000</v>
      </c>
      <c r="I344" s="2">
        <v>655000000</v>
      </c>
      <c r="J344" s="2">
        <v>655000000</v>
      </c>
      <c r="K344" s="2">
        <v>301000000</v>
      </c>
      <c r="L344" t="s">
        <v>51</v>
      </c>
      <c r="M344" t="s">
        <v>292</v>
      </c>
      <c r="N344" t="s">
        <v>28</v>
      </c>
      <c r="O344" t="s">
        <v>28</v>
      </c>
      <c r="P344" t="s">
        <v>28</v>
      </c>
      <c r="R344" t="s">
        <v>28</v>
      </c>
      <c r="S344" s="3">
        <v>655000000</v>
      </c>
      <c r="T344" t="s">
        <v>28</v>
      </c>
      <c r="U344" s="3" t="s">
        <v>28</v>
      </c>
    </row>
    <row r="345" spans="1:21" hidden="1" x14ac:dyDescent="0.3">
      <c r="A345">
        <v>847</v>
      </c>
      <c r="B345" t="s">
        <v>476</v>
      </c>
      <c r="C345" t="s">
        <v>22</v>
      </c>
      <c r="D345" t="s">
        <v>23</v>
      </c>
      <c r="E345" s="1">
        <v>21852000000</v>
      </c>
      <c r="F345" s="2">
        <v>15287000000</v>
      </c>
      <c r="G345" s="2">
        <v>3303000000</v>
      </c>
      <c r="H345" s="2" t="s">
        <v>24</v>
      </c>
      <c r="I345" s="2" t="s">
        <v>24</v>
      </c>
      <c r="J345" s="2" t="s">
        <v>25</v>
      </c>
      <c r="K345" s="2">
        <v>1473000000</v>
      </c>
      <c r="L345" t="s">
        <v>125</v>
      </c>
      <c r="M345" t="s">
        <v>167</v>
      </c>
      <c r="N345" t="s">
        <v>28</v>
      </c>
      <c r="O345" t="s">
        <v>28</v>
      </c>
      <c r="P345" t="s">
        <v>28</v>
      </c>
      <c r="R345" t="s">
        <v>28</v>
      </c>
      <c r="S345" s="3" t="s">
        <v>25</v>
      </c>
      <c r="T345" t="s">
        <v>28</v>
      </c>
      <c r="U345" s="3" t="s">
        <v>28</v>
      </c>
    </row>
    <row r="346" spans="1:21" x14ac:dyDescent="0.3">
      <c r="A346">
        <v>1602</v>
      </c>
      <c r="B346" t="s">
        <v>729</v>
      </c>
      <c r="C346" t="s">
        <v>22</v>
      </c>
      <c r="D346" t="s">
        <v>30</v>
      </c>
      <c r="E346" s="1">
        <v>21963000000</v>
      </c>
      <c r="F346" s="2">
        <v>5849000000</v>
      </c>
      <c r="G346" s="2">
        <v>6891000000</v>
      </c>
      <c r="H346" s="2" t="s">
        <v>24</v>
      </c>
      <c r="I346" s="2" t="s">
        <v>24</v>
      </c>
      <c r="J346" s="2" t="s">
        <v>25</v>
      </c>
      <c r="K346" s="2">
        <v>1777000000</v>
      </c>
      <c r="L346" t="s">
        <v>26</v>
      </c>
      <c r="M346" t="s">
        <v>295</v>
      </c>
      <c r="N346" t="s">
        <v>28</v>
      </c>
      <c r="O346" t="s">
        <v>28</v>
      </c>
      <c r="P346" t="s">
        <v>28</v>
      </c>
      <c r="R346" t="s">
        <v>28</v>
      </c>
      <c r="S346" s="3" t="s">
        <v>25</v>
      </c>
      <c r="T346" t="s">
        <v>28</v>
      </c>
      <c r="U346" s="3" t="s">
        <v>28</v>
      </c>
    </row>
    <row r="347" spans="1:21" hidden="1" x14ac:dyDescent="0.3">
      <c r="A347">
        <v>768</v>
      </c>
      <c r="B347" t="s">
        <v>438</v>
      </c>
      <c r="C347" t="s">
        <v>22</v>
      </c>
      <c r="D347" t="s">
        <v>23</v>
      </c>
      <c r="E347" s="1">
        <v>22086000000</v>
      </c>
      <c r="F347" s="2">
        <v>13195000000</v>
      </c>
      <c r="G347" s="2" t="s">
        <v>24</v>
      </c>
      <c r="H347" s="2" t="s">
        <v>24</v>
      </c>
      <c r="I347" s="2" t="s">
        <v>24</v>
      </c>
      <c r="J347" s="2" t="s">
        <v>25</v>
      </c>
      <c r="K347" s="2">
        <v>7080000000</v>
      </c>
      <c r="L347" t="s">
        <v>112</v>
      </c>
      <c r="M347" t="s">
        <v>115</v>
      </c>
      <c r="N347" t="s">
        <v>28</v>
      </c>
      <c r="O347" t="s">
        <v>28</v>
      </c>
      <c r="P347" t="s">
        <v>28</v>
      </c>
      <c r="R347" t="s">
        <v>28</v>
      </c>
      <c r="S347" s="3" t="s">
        <v>25</v>
      </c>
      <c r="T347" t="s">
        <v>28</v>
      </c>
      <c r="U347" s="3" t="s">
        <v>28</v>
      </c>
    </row>
    <row r="348" spans="1:21" hidden="1" x14ac:dyDescent="0.3">
      <c r="A348">
        <v>218</v>
      </c>
      <c r="B348" t="s">
        <v>198</v>
      </c>
      <c r="C348" t="s">
        <v>22</v>
      </c>
      <c r="D348" t="s">
        <v>30</v>
      </c>
      <c r="E348" s="1">
        <v>22364000000</v>
      </c>
      <c r="F348" s="2">
        <v>18553000000</v>
      </c>
      <c r="G348" s="2">
        <v>1306000000</v>
      </c>
      <c r="H348" s="2">
        <v>556000000</v>
      </c>
      <c r="I348" s="2">
        <v>556000000</v>
      </c>
      <c r="J348" s="2">
        <v>556000000</v>
      </c>
      <c r="K348" s="2" t="s">
        <v>24</v>
      </c>
      <c r="L348" t="s">
        <v>153</v>
      </c>
      <c r="M348" t="s">
        <v>199</v>
      </c>
      <c r="N348" t="s">
        <v>28</v>
      </c>
      <c r="O348" t="s">
        <v>28</v>
      </c>
      <c r="P348" t="s">
        <v>28</v>
      </c>
      <c r="R348" t="s">
        <v>28</v>
      </c>
      <c r="S348" s="3">
        <v>556000000</v>
      </c>
      <c r="T348" t="s">
        <v>28</v>
      </c>
      <c r="U348" s="3">
        <v>556000000</v>
      </c>
    </row>
    <row r="349" spans="1:21" hidden="1" x14ac:dyDescent="0.3">
      <c r="A349">
        <v>967</v>
      </c>
      <c r="B349" t="s">
        <v>525</v>
      </c>
      <c r="C349" t="s">
        <v>22</v>
      </c>
      <c r="D349" t="s">
        <v>23</v>
      </c>
      <c r="E349" s="1">
        <v>22603400000</v>
      </c>
      <c r="F349" s="2">
        <v>4796500000</v>
      </c>
      <c r="G349" s="2">
        <v>6839500000</v>
      </c>
      <c r="H349" s="2">
        <v>5278100000</v>
      </c>
      <c r="I349" s="2">
        <v>5278100000</v>
      </c>
      <c r="J349" s="2">
        <v>5278100000</v>
      </c>
      <c r="K349" s="2" t="s">
        <v>24</v>
      </c>
      <c r="L349" t="s">
        <v>61</v>
      </c>
      <c r="M349" t="s">
        <v>62</v>
      </c>
      <c r="N349" t="s">
        <v>28</v>
      </c>
      <c r="O349" t="s">
        <v>28</v>
      </c>
      <c r="P349" t="s">
        <v>28</v>
      </c>
      <c r="R349" t="s">
        <v>28</v>
      </c>
      <c r="S349" s="3">
        <v>5278100000</v>
      </c>
      <c r="T349" t="s">
        <v>28</v>
      </c>
      <c r="U349" s="3" t="s">
        <v>28</v>
      </c>
    </row>
    <row r="350" spans="1:21" x14ac:dyDescent="0.3">
      <c r="A350">
        <v>152</v>
      </c>
      <c r="B350" t="s">
        <v>160</v>
      </c>
      <c r="C350" t="s">
        <v>22</v>
      </c>
      <c r="D350" t="s">
        <v>23</v>
      </c>
      <c r="E350" s="1">
        <v>23700000000</v>
      </c>
      <c r="F350" s="2">
        <v>20401000000</v>
      </c>
      <c r="G350" s="2">
        <v>997000000</v>
      </c>
      <c r="H350" s="2">
        <v>197000000</v>
      </c>
      <c r="I350" s="2">
        <v>197000000</v>
      </c>
      <c r="J350" s="2">
        <v>197000000</v>
      </c>
      <c r="K350" s="2">
        <v>1460000000</v>
      </c>
      <c r="L350" t="s">
        <v>26</v>
      </c>
      <c r="M350" t="s">
        <v>161</v>
      </c>
      <c r="N350" t="s">
        <v>28</v>
      </c>
      <c r="O350" t="s">
        <v>28</v>
      </c>
      <c r="P350" t="s">
        <v>28</v>
      </c>
      <c r="R350" t="s">
        <v>28</v>
      </c>
      <c r="S350" s="3">
        <v>197000000</v>
      </c>
      <c r="T350" t="s">
        <v>28</v>
      </c>
      <c r="U350" s="3">
        <v>197000000</v>
      </c>
    </row>
    <row r="351" spans="1:21" hidden="1" x14ac:dyDescent="0.3">
      <c r="A351">
        <v>358</v>
      </c>
      <c r="B351" t="s">
        <v>258</v>
      </c>
      <c r="C351" t="s">
        <v>22</v>
      </c>
      <c r="D351" t="s">
        <v>23</v>
      </c>
      <c r="E351" s="1">
        <v>23771000000</v>
      </c>
      <c r="F351" s="2">
        <v>1403000000</v>
      </c>
      <c r="G351" s="2">
        <v>11188000000</v>
      </c>
      <c r="H351" s="2" t="s">
        <v>24</v>
      </c>
      <c r="I351" s="2" t="s">
        <v>24</v>
      </c>
      <c r="J351" s="2" t="s">
        <v>25</v>
      </c>
      <c r="K351" s="2">
        <v>5024000000</v>
      </c>
      <c r="L351" t="s">
        <v>112</v>
      </c>
      <c r="M351" t="s">
        <v>171</v>
      </c>
      <c r="N351" t="s">
        <v>28</v>
      </c>
      <c r="O351" t="s">
        <v>28</v>
      </c>
      <c r="P351" t="s">
        <v>28</v>
      </c>
      <c r="R351" t="s">
        <v>28</v>
      </c>
      <c r="S351" s="3" t="s">
        <v>25</v>
      </c>
      <c r="T351" t="s">
        <v>28</v>
      </c>
      <c r="U351" s="3" t="s">
        <v>25</v>
      </c>
    </row>
    <row r="352" spans="1:21" hidden="1" x14ac:dyDescent="0.3">
      <c r="A352">
        <v>1438</v>
      </c>
      <c r="B352" t="s">
        <v>674</v>
      </c>
      <c r="C352" t="s">
        <v>22</v>
      </c>
      <c r="D352" t="s">
        <v>339</v>
      </c>
      <c r="E352" s="1">
        <v>24380510000</v>
      </c>
      <c r="F352" s="2">
        <v>17889249000</v>
      </c>
      <c r="G352" s="2">
        <v>4884284000</v>
      </c>
      <c r="H352" s="2" t="s">
        <v>24</v>
      </c>
      <c r="I352" s="2" t="s">
        <v>24</v>
      </c>
      <c r="J352" s="2" t="s">
        <v>25</v>
      </c>
      <c r="K352" s="2">
        <v>78900000</v>
      </c>
      <c r="L352" t="s">
        <v>40</v>
      </c>
      <c r="M352" t="s">
        <v>149</v>
      </c>
      <c r="N352" t="s">
        <v>28</v>
      </c>
      <c r="O352" t="s">
        <v>28</v>
      </c>
      <c r="P352" t="s">
        <v>28</v>
      </c>
      <c r="R352" t="s">
        <v>28</v>
      </c>
      <c r="S352" s="3" t="s">
        <v>25</v>
      </c>
      <c r="T352" t="s">
        <v>28</v>
      </c>
      <c r="U352" s="3" t="s">
        <v>28</v>
      </c>
    </row>
    <row r="353" spans="1:21" hidden="1" x14ac:dyDescent="0.3">
      <c r="A353">
        <v>1083</v>
      </c>
      <c r="B353" t="s">
        <v>561</v>
      </c>
      <c r="C353" t="s">
        <v>22</v>
      </c>
      <c r="D353" t="s">
        <v>23</v>
      </c>
      <c r="E353" s="1">
        <v>24618000000</v>
      </c>
      <c r="F353" s="2">
        <v>15055000000</v>
      </c>
      <c r="G353" s="2">
        <v>2249000000</v>
      </c>
      <c r="H353" s="2" t="s">
        <v>24</v>
      </c>
      <c r="I353" s="2" t="s">
        <v>24</v>
      </c>
      <c r="J353" s="2" t="s">
        <v>25</v>
      </c>
      <c r="K353" s="2" t="s">
        <v>24</v>
      </c>
      <c r="L353" t="s">
        <v>97</v>
      </c>
      <c r="M353" t="s">
        <v>562</v>
      </c>
      <c r="N353" t="s">
        <v>28</v>
      </c>
      <c r="O353" t="s">
        <v>28</v>
      </c>
      <c r="P353" t="s">
        <v>28</v>
      </c>
      <c r="R353" t="s">
        <v>28</v>
      </c>
      <c r="S353" s="3" t="s">
        <v>25</v>
      </c>
      <c r="T353" t="s">
        <v>28</v>
      </c>
      <c r="U353" s="3" t="s">
        <v>28</v>
      </c>
    </row>
    <row r="354" spans="1:21" x14ac:dyDescent="0.3">
      <c r="A354">
        <v>548</v>
      </c>
      <c r="B354" t="s">
        <v>361</v>
      </c>
      <c r="C354" t="s">
        <v>22</v>
      </c>
      <c r="D354" t="s">
        <v>66</v>
      </c>
      <c r="E354" s="1">
        <v>24669000000</v>
      </c>
      <c r="F354" s="2">
        <v>14717000000</v>
      </c>
      <c r="G354" s="2">
        <v>6010000000</v>
      </c>
      <c r="H354" s="2" t="s">
        <v>24</v>
      </c>
      <c r="I354" s="2" t="s">
        <v>24</v>
      </c>
      <c r="J354" s="2" t="s">
        <v>25</v>
      </c>
      <c r="K354" s="2" t="s">
        <v>24</v>
      </c>
      <c r="L354" t="s">
        <v>26</v>
      </c>
      <c r="M354" t="s">
        <v>261</v>
      </c>
      <c r="N354" t="s">
        <v>28</v>
      </c>
      <c r="O354" t="s">
        <v>28</v>
      </c>
      <c r="P354" t="s">
        <v>28</v>
      </c>
      <c r="R354" t="s">
        <v>28</v>
      </c>
      <c r="S354" s="3" t="s">
        <v>25</v>
      </c>
      <c r="T354" t="s">
        <v>28</v>
      </c>
      <c r="U354" s="3" t="s">
        <v>28</v>
      </c>
    </row>
    <row r="355" spans="1:21" x14ac:dyDescent="0.3">
      <c r="A355">
        <v>0</v>
      </c>
      <c r="B355" t="s">
        <v>21</v>
      </c>
      <c r="C355" t="s">
        <v>22</v>
      </c>
      <c r="D355" t="s">
        <v>23</v>
      </c>
      <c r="E355" s="1">
        <v>24855000000</v>
      </c>
      <c r="F355" s="2">
        <v>10499000000</v>
      </c>
      <c r="G355" s="2">
        <v>12977000000</v>
      </c>
      <c r="H355" s="2" t="s">
        <v>24</v>
      </c>
      <c r="I355" s="2" t="s">
        <v>24</v>
      </c>
      <c r="J355" s="2" t="s">
        <v>25</v>
      </c>
      <c r="K355" s="2">
        <v>845000000</v>
      </c>
      <c r="L355" t="s">
        <v>26</v>
      </c>
      <c r="M355" t="s">
        <v>27</v>
      </c>
      <c r="N355" t="s">
        <v>28</v>
      </c>
      <c r="O355" t="s">
        <v>28</v>
      </c>
      <c r="P355" t="s">
        <v>28</v>
      </c>
      <c r="R355" t="s">
        <v>28</v>
      </c>
      <c r="S355" s="3" t="s">
        <v>25</v>
      </c>
      <c r="T355" t="s">
        <v>28</v>
      </c>
      <c r="U355" s="3" t="s">
        <v>25</v>
      </c>
    </row>
    <row r="356" spans="1:21" hidden="1" x14ac:dyDescent="0.3">
      <c r="A356">
        <v>1331</v>
      </c>
      <c r="B356" t="s">
        <v>640</v>
      </c>
      <c r="C356" t="s">
        <v>22</v>
      </c>
      <c r="D356" t="s">
        <v>641</v>
      </c>
      <c r="E356" s="1">
        <v>24866000000</v>
      </c>
      <c r="F356" s="2">
        <v>9820000000</v>
      </c>
      <c r="G356" s="2">
        <v>2849000000</v>
      </c>
      <c r="H356" s="2">
        <v>4967000000</v>
      </c>
      <c r="I356" s="2">
        <v>4967000000</v>
      </c>
      <c r="J356" s="2">
        <v>4967000000</v>
      </c>
      <c r="K356" s="2" t="s">
        <v>24</v>
      </c>
      <c r="L356" t="s">
        <v>51</v>
      </c>
      <c r="M356" t="s">
        <v>92</v>
      </c>
      <c r="N356" t="s">
        <v>28</v>
      </c>
      <c r="O356" t="s">
        <v>28</v>
      </c>
      <c r="P356" t="s">
        <v>28</v>
      </c>
      <c r="R356" t="s">
        <v>28</v>
      </c>
      <c r="S356" s="3">
        <v>4967000000</v>
      </c>
      <c r="T356" t="s">
        <v>28</v>
      </c>
      <c r="U356" s="3" t="s">
        <v>28</v>
      </c>
    </row>
    <row r="357" spans="1:21" hidden="1" x14ac:dyDescent="0.3">
      <c r="A357">
        <v>592</v>
      </c>
      <c r="B357" t="s">
        <v>374</v>
      </c>
      <c r="C357" t="s">
        <v>22</v>
      </c>
      <c r="D357" t="s">
        <v>30</v>
      </c>
      <c r="E357" s="1">
        <v>24888000000</v>
      </c>
      <c r="F357" s="2">
        <v>17994000000</v>
      </c>
      <c r="G357" s="2">
        <v>1095000000</v>
      </c>
      <c r="H357" s="2" t="s">
        <v>24</v>
      </c>
      <c r="I357" s="2" t="s">
        <v>24</v>
      </c>
      <c r="J357" s="2" t="s">
        <v>25</v>
      </c>
      <c r="K357" s="2">
        <v>2153000000</v>
      </c>
      <c r="L357" t="s">
        <v>107</v>
      </c>
      <c r="M357" t="s">
        <v>108</v>
      </c>
      <c r="N357" t="s">
        <v>28</v>
      </c>
      <c r="O357" t="s">
        <v>28</v>
      </c>
      <c r="P357" t="s">
        <v>28</v>
      </c>
      <c r="R357" t="s">
        <v>28</v>
      </c>
      <c r="S357" s="3" t="s">
        <v>25</v>
      </c>
      <c r="T357" t="s">
        <v>28</v>
      </c>
      <c r="U357" s="3" t="s">
        <v>28</v>
      </c>
    </row>
    <row r="358" spans="1:21" hidden="1" x14ac:dyDescent="0.3">
      <c r="A358">
        <v>1156</v>
      </c>
      <c r="B358" t="s">
        <v>586</v>
      </c>
      <c r="C358" t="s">
        <v>22</v>
      </c>
      <c r="D358" t="s">
        <v>300</v>
      </c>
      <c r="E358" s="1">
        <v>25313000000</v>
      </c>
      <c r="F358" s="2">
        <v>14279000000</v>
      </c>
      <c r="G358" s="2">
        <v>7796000000</v>
      </c>
      <c r="H358" s="2" t="s">
        <v>24</v>
      </c>
      <c r="I358" s="2" t="s">
        <v>24</v>
      </c>
      <c r="J358" s="2" t="s">
        <v>25</v>
      </c>
      <c r="K358" s="2" t="s">
        <v>24</v>
      </c>
      <c r="L358" t="s">
        <v>40</v>
      </c>
      <c r="M358" t="s">
        <v>428</v>
      </c>
      <c r="N358" t="s">
        <v>28</v>
      </c>
      <c r="O358" t="s">
        <v>28</v>
      </c>
      <c r="P358" t="s">
        <v>28</v>
      </c>
      <c r="R358" t="s">
        <v>28</v>
      </c>
      <c r="S358" s="3" t="s">
        <v>25</v>
      </c>
      <c r="T358" t="s">
        <v>28</v>
      </c>
      <c r="U358" s="3" t="s">
        <v>28</v>
      </c>
    </row>
    <row r="359" spans="1:21" hidden="1" x14ac:dyDescent="0.3">
      <c r="A359">
        <v>52</v>
      </c>
      <c r="B359" t="s">
        <v>111</v>
      </c>
      <c r="C359" t="s">
        <v>22</v>
      </c>
      <c r="D359" t="s">
        <v>23</v>
      </c>
      <c r="E359" s="1">
        <v>25364000000</v>
      </c>
      <c r="F359" s="2">
        <v>17074000000</v>
      </c>
      <c r="G359" s="2" t="s">
        <v>24</v>
      </c>
      <c r="H359" s="2" t="s">
        <v>24</v>
      </c>
      <c r="I359" s="2" t="s">
        <v>24</v>
      </c>
      <c r="J359" s="2" t="s">
        <v>25</v>
      </c>
      <c r="K359" s="2">
        <v>3727000000</v>
      </c>
      <c r="L359" t="s">
        <v>112</v>
      </c>
      <c r="M359" t="s">
        <v>113</v>
      </c>
      <c r="N359" t="s">
        <v>28</v>
      </c>
      <c r="O359" t="s">
        <v>28</v>
      </c>
      <c r="P359" t="s">
        <v>28</v>
      </c>
      <c r="R359" t="s">
        <v>28</v>
      </c>
      <c r="S359" s="3" t="s">
        <v>25</v>
      </c>
      <c r="T359" t="s">
        <v>28</v>
      </c>
      <c r="U359" s="3" t="s">
        <v>25</v>
      </c>
    </row>
    <row r="360" spans="1:21" hidden="1" x14ac:dyDescent="0.3">
      <c r="A360">
        <v>1526</v>
      </c>
      <c r="B360" t="s">
        <v>709</v>
      </c>
      <c r="C360" t="s">
        <v>22</v>
      </c>
      <c r="D360" t="s">
        <v>339</v>
      </c>
      <c r="E360" s="1">
        <v>25878372000</v>
      </c>
      <c r="F360" s="2">
        <v>18521400000</v>
      </c>
      <c r="G360" s="2">
        <v>4250446000</v>
      </c>
      <c r="H360" s="2" t="s">
        <v>24</v>
      </c>
      <c r="I360" s="2" t="s">
        <v>24</v>
      </c>
      <c r="J360" s="2" t="s">
        <v>25</v>
      </c>
      <c r="K360" s="2" t="s">
        <v>24</v>
      </c>
      <c r="L360" t="s">
        <v>40</v>
      </c>
      <c r="M360" t="s">
        <v>391</v>
      </c>
      <c r="N360" t="s">
        <v>28</v>
      </c>
      <c r="O360" t="s">
        <v>28</v>
      </c>
      <c r="P360" t="s">
        <v>28</v>
      </c>
      <c r="R360" t="s">
        <v>28</v>
      </c>
      <c r="S360" s="3" t="s">
        <v>25</v>
      </c>
      <c r="T360" t="s">
        <v>28</v>
      </c>
      <c r="U360" s="3" t="s">
        <v>28</v>
      </c>
    </row>
    <row r="361" spans="1:21" hidden="1" x14ac:dyDescent="0.3">
      <c r="A361">
        <v>1542</v>
      </c>
      <c r="B361" t="s">
        <v>713</v>
      </c>
      <c r="C361" t="s">
        <v>22</v>
      </c>
      <c r="D361" t="s">
        <v>30</v>
      </c>
      <c r="E361" s="1">
        <v>26191000000</v>
      </c>
      <c r="F361" s="2">
        <v>13307000000</v>
      </c>
      <c r="G361" s="2">
        <v>3757000000</v>
      </c>
      <c r="H361" s="2" t="s">
        <v>24</v>
      </c>
      <c r="I361" s="2" t="s">
        <v>24</v>
      </c>
      <c r="J361" s="2" t="s">
        <v>25</v>
      </c>
      <c r="K361" s="2">
        <v>3821000000</v>
      </c>
      <c r="L361" t="s">
        <v>112</v>
      </c>
      <c r="M361" t="s">
        <v>115</v>
      </c>
      <c r="N361" t="s">
        <v>28</v>
      </c>
      <c r="O361" t="s">
        <v>28</v>
      </c>
      <c r="P361" t="s">
        <v>28</v>
      </c>
      <c r="R361" t="s">
        <v>28</v>
      </c>
      <c r="S361" s="3" t="s">
        <v>25</v>
      </c>
      <c r="T361" t="s">
        <v>28</v>
      </c>
      <c r="U361" s="3" t="s">
        <v>28</v>
      </c>
    </row>
    <row r="362" spans="1:21" x14ac:dyDescent="0.3">
      <c r="A362">
        <v>656</v>
      </c>
      <c r="B362" t="s">
        <v>394</v>
      </c>
      <c r="C362" t="s">
        <v>22</v>
      </c>
      <c r="D362" t="s">
        <v>30</v>
      </c>
      <c r="E362" s="1">
        <v>27351573000</v>
      </c>
      <c r="F362" s="2">
        <v>25986382000</v>
      </c>
      <c r="G362" s="2">
        <v>175148000</v>
      </c>
      <c r="H362" s="2" t="s">
        <v>24</v>
      </c>
      <c r="I362" s="2" t="s">
        <v>24</v>
      </c>
      <c r="J362" s="2" t="s">
        <v>25</v>
      </c>
      <c r="K362" s="2" t="s">
        <v>24</v>
      </c>
      <c r="L362" t="s">
        <v>26</v>
      </c>
      <c r="M362" t="s">
        <v>395</v>
      </c>
      <c r="N362" t="s">
        <v>28</v>
      </c>
      <c r="O362" t="s">
        <v>28</v>
      </c>
      <c r="P362" t="s">
        <v>28</v>
      </c>
      <c r="R362" t="s">
        <v>28</v>
      </c>
      <c r="S362" s="3" t="s">
        <v>25</v>
      </c>
      <c r="T362" t="s">
        <v>28</v>
      </c>
      <c r="U362" s="3" t="s">
        <v>28</v>
      </c>
    </row>
    <row r="363" spans="1:21" hidden="1" x14ac:dyDescent="0.3">
      <c r="A363">
        <v>1031</v>
      </c>
      <c r="B363" t="s">
        <v>544</v>
      </c>
      <c r="C363" t="s">
        <v>22</v>
      </c>
      <c r="D363" t="s">
        <v>23</v>
      </c>
      <c r="E363" s="1">
        <v>27567000000</v>
      </c>
      <c r="F363" s="2">
        <v>16750700000</v>
      </c>
      <c r="G363" s="2">
        <v>2211700000</v>
      </c>
      <c r="H363" s="2" t="s">
        <v>24</v>
      </c>
      <c r="I363" s="2" t="s">
        <v>24</v>
      </c>
      <c r="J363" s="2" t="s">
        <v>25</v>
      </c>
      <c r="K363" s="2" t="s">
        <v>24</v>
      </c>
      <c r="L363" t="s">
        <v>40</v>
      </c>
      <c r="M363" t="s">
        <v>252</v>
      </c>
      <c r="N363" t="s">
        <v>28</v>
      </c>
      <c r="O363" t="s">
        <v>28</v>
      </c>
      <c r="P363" t="s">
        <v>28</v>
      </c>
      <c r="R363" t="s">
        <v>28</v>
      </c>
      <c r="S363" s="3" t="s">
        <v>25</v>
      </c>
      <c r="T363" t="s">
        <v>28</v>
      </c>
      <c r="U363" s="3" t="s">
        <v>28</v>
      </c>
    </row>
    <row r="364" spans="1:21" hidden="1" x14ac:dyDescent="0.3">
      <c r="A364">
        <v>1003</v>
      </c>
      <c r="B364" t="s">
        <v>537</v>
      </c>
      <c r="C364" t="s">
        <v>22</v>
      </c>
      <c r="D364" t="s">
        <v>339</v>
      </c>
      <c r="E364" s="1">
        <v>27686000000</v>
      </c>
      <c r="F364" s="2">
        <v>16538000000</v>
      </c>
      <c r="G364" s="2">
        <v>8482000000</v>
      </c>
      <c r="H364" s="2" t="s">
        <v>24</v>
      </c>
      <c r="I364" s="2" t="s">
        <v>24</v>
      </c>
      <c r="J364" s="2" t="s">
        <v>25</v>
      </c>
      <c r="K364" s="2" t="s">
        <v>24</v>
      </c>
      <c r="L364" t="s">
        <v>40</v>
      </c>
      <c r="M364" t="s">
        <v>492</v>
      </c>
      <c r="N364" t="s">
        <v>28</v>
      </c>
      <c r="O364" t="s">
        <v>28</v>
      </c>
      <c r="P364" t="s">
        <v>28</v>
      </c>
      <c r="R364" t="s">
        <v>28</v>
      </c>
      <c r="S364" s="3" t="s">
        <v>25</v>
      </c>
      <c r="T364" t="s">
        <v>28</v>
      </c>
      <c r="U364" s="3" t="s">
        <v>28</v>
      </c>
    </row>
    <row r="365" spans="1:21" hidden="1" x14ac:dyDescent="0.3">
      <c r="A365">
        <v>436</v>
      </c>
      <c r="B365" t="s">
        <v>315</v>
      </c>
      <c r="C365" t="s">
        <v>22</v>
      </c>
      <c r="D365" t="s">
        <v>30</v>
      </c>
      <c r="E365" s="1">
        <v>28998000000</v>
      </c>
      <c r="F365" s="2">
        <v>17642000000</v>
      </c>
      <c r="G365" s="2">
        <v>6564000000</v>
      </c>
      <c r="H365" s="2">
        <v>2037000000</v>
      </c>
      <c r="I365" s="2">
        <v>2037000000</v>
      </c>
      <c r="J365" s="2">
        <v>2037000000</v>
      </c>
      <c r="K365" s="2" t="s">
        <v>24</v>
      </c>
      <c r="L365" t="s">
        <v>125</v>
      </c>
      <c r="M365" t="s">
        <v>316</v>
      </c>
      <c r="N365" t="s">
        <v>28</v>
      </c>
      <c r="O365" t="s">
        <v>28</v>
      </c>
      <c r="P365" t="s">
        <v>28</v>
      </c>
      <c r="R365" t="s">
        <v>28</v>
      </c>
      <c r="S365" s="3">
        <v>2037000000</v>
      </c>
      <c r="T365" t="s">
        <v>28</v>
      </c>
      <c r="U365" s="3">
        <v>2037000000</v>
      </c>
    </row>
    <row r="366" spans="1:21" hidden="1" x14ac:dyDescent="0.3">
      <c r="A366">
        <v>314</v>
      </c>
      <c r="B366" t="s">
        <v>246</v>
      </c>
      <c r="C366" t="s">
        <v>22</v>
      </c>
      <c r="D366" t="s">
        <v>23</v>
      </c>
      <c r="E366" s="1">
        <v>29119000000</v>
      </c>
      <c r="F366" s="2">
        <v>17900000000</v>
      </c>
      <c r="G366" s="2" t="s">
        <v>24</v>
      </c>
      <c r="H366" s="2" t="s">
        <v>24</v>
      </c>
      <c r="I366" s="2" t="s">
        <v>24</v>
      </c>
      <c r="J366" s="2" t="s">
        <v>25</v>
      </c>
      <c r="K366" s="2">
        <v>8742000000</v>
      </c>
      <c r="L366" t="s">
        <v>61</v>
      </c>
      <c r="M366" t="s">
        <v>151</v>
      </c>
      <c r="N366" t="s">
        <v>28</v>
      </c>
      <c r="O366" t="s">
        <v>28</v>
      </c>
      <c r="P366" t="s">
        <v>28</v>
      </c>
      <c r="R366" t="s">
        <v>28</v>
      </c>
      <c r="S366" s="3" t="s">
        <v>25</v>
      </c>
      <c r="T366" t="s">
        <v>28</v>
      </c>
      <c r="U366" s="3" t="s">
        <v>25</v>
      </c>
    </row>
    <row r="367" spans="1:21" hidden="1" x14ac:dyDescent="0.3">
      <c r="A367">
        <v>728</v>
      </c>
      <c r="B367" t="s">
        <v>419</v>
      </c>
      <c r="C367" t="s">
        <v>22</v>
      </c>
      <c r="D367" t="s">
        <v>30</v>
      </c>
      <c r="E367" s="1">
        <v>29402000000</v>
      </c>
      <c r="F367" s="2">
        <v>24931000000</v>
      </c>
      <c r="G367" s="2">
        <v>1333000000</v>
      </c>
      <c r="H367" s="2" t="s">
        <v>24</v>
      </c>
      <c r="I367" s="2" t="s">
        <v>24</v>
      </c>
      <c r="J367" s="2" t="s">
        <v>25</v>
      </c>
      <c r="K367" s="2" t="s">
        <v>24</v>
      </c>
      <c r="L367" t="s">
        <v>153</v>
      </c>
      <c r="M367" t="s">
        <v>199</v>
      </c>
      <c r="N367" t="s">
        <v>28</v>
      </c>
      <c r="O367" t="s">
        <v>28</v>
      </c>
      <c r="P367" t="s">
        <v>28</v>
      </c>
      <c r="R367" t="s">
        <v>28</v>
      </c>
      <c r="S367" s="3" t="s">
        <v>25</v>
      </c>
      <c r="T367" t="s">
        <v>28</v>
      </c>
      <c r="U367" s="3" t="s">
        <v>28</v>
      </c>
    </row>
    <row r="368" spans="1:21" hidden="1" x14ac:dyDescent="0.3">
      <c r="A368">
        <v>1554</v>
      </c>
      <c r="B368" t="s">
        <v>718</v>
      </c>
      <c r="C368" t="s">
        <v>22</v>
      </c>
      <c r="D368" t="s">
        <v>23</v>
      </c>
      <c r="E368" s="1">
        <v>29809000000</v>
      </c>
      <c r="F368" s="2">
        <v>26045000000</v>
      </c>
      <c r="G368" s="2">
        <v>1702000000</v>
      </c>
      <c r="H368" s="2" t="s">
        <v>24</v>
      </c>
      <c r="I368" s="2" t="s">
        <v>24</v>
      </c>
      <c r="J368" s="2" t="s">
        <v>25</v>
      </c>
      <c r="K368" s="2">
        <v>418000000</v>
      </c>
      <c r="L368" t="s">
        <v>153</v>
      </c>
      <c r="M368" t="s">
        <v>499</v>
      </c>
      <c r="N368" t="s">
        <v>28</v>
      </c>
      <c r="O368" t="s">
        <v>28</v>
      </c>
      <c r="P368" t="s">
        <v>28</v>
      </c>
      <c r="R368" t="s">
        <v>28</v>
      </c>
      <c r="S368" s="3" t="s">
        <v>25</v>
      </c>
      <c r="T368" t="s">
        <v>28</v>
      </c>
      <c r="U368" s="3" t="s">
        <v>28</v>
      </c>
    </row>
    <row r="369" spans="1:21" x14ac:dyDescent="0.3">
      <c r="A369">
        <v>1075</v>
      </c>
      <c r="B369" t="s">
        <v>559</v>
      </c>
      <c r="C369" t="s">
        <v>22</v>
      </c>
      <c r="D369" t="s">
        <v>30</v>
      </c>
      <c r="E369" s="1">
        <v>30871000000</v>
      </c>
      <c r="F369" s="2">
        <v>16106000000</v>
      </c>
      <c r="G369" s="2">
        <v>6384000000</v>
      </c>
      <c r="H369" s="2">
        <v>1715000000</v>
      </c>
      <c r="I369" s="2">
        <v>1715000000</v>
      </c>
      <c r="J369" s="2">
        <v>1715000000</v>
      </c>
      <c r="K369" s="2" t="s">
        <v>24</v>
      </c>
      <c r="L369" t="s">
        <v>26</v>
      </c>
      <c r="M369" t="s">
        <v>261</v>
      </c>
      <c r="N369" t="s">
        <v>28</v>
      </c>
      <c r="O369" t="s">
        <v>28</v>
      </c>
      <c r="P369" t="s">
        <v>28</v>
      </c>
      <c r="R369" t="s">
        <v>28</v>
      </c>
      <c r="S369" s="3">
        <v>1715000000</v>
      </c>
      <c r="T369" t="s">
        <v>28</v>
      </c>
      <c r="U369" s="3" t="s">
        <v>28</v>
      </c>
    </row>
    <row r="370" spans="1:21" x14ac:dyDescent="0.3">
      <c r="A370">
        <v>680</v>
      </c>
      <c r="B370" t="s">
        <v>402</v>
      </c>
      <c r="C370" t="s">
        <v>22</v>
      </c>
      <c r="D370" t="s">
        <v>30</v>
      </c>
      <c r="E370" s="1">
        <v>30930000000</v>
      </c>
      <c r="F370" s="2">
        <v>25202000000</v>
      </c>
      <c r="G370" s="2">
        <v>2039000000</v>
      </c>
      <c r="H370" s="2" t="s">
        <v>24</v>
      </c>
      <c r="I370" s="2" t="s">
        <v>24</v>
      </c>
      <c r="J370" s="2" t="s">
        <v>25</v>
      </c>
      <c r="K370" s="2" t="s">
        <v>24</v>
      </c>
      <c r="L370" t="s">
        <v>26</v>
      </c>
      <c r="M370" t="s">
        <v>161</v>
      </c>
      <c r="N370" t="s">
        <v>28</v>
      </c>
      <c r="O370" t="s">
        <v>28</v>
      </c>
      <c r="P370" t="s">
        <v>28</v>
      </c>
      <c r="R370" t="s">
        <v>28</v>
      </c>
      <c r="S370" s="3" t="s">
        <v>25</v>
      </c>
      <c r="T370" t="s">
        <v>28</v>
      </c>
      <c r="U370" s="3" t="s">
        <v>28</v>
      </c>
    </row>
    <row r="371" spans="1:21" hidden="1" x14ac:dyDescent="0.3">
      <c r="A371">
        <v>748</v>
      </c>
      <c r="B371" t="s">
        <v>429</v>
      </c>
      <c r="C371" t="s">
        <v>22</v>
      </c>
      <c r="D371" t="s">
        <v>23</v>
      </c>
      <c r="E371" s="1">
        <v>33013000000</v>
      </c>
      <c r="F371" s="2">
        <v>5717000000</v>
      </c>
      <c r="G371" s="2">
        <v>20801000000</v>
      </c>
      <c r="H371" s="2" t="s">
        <v>24</v>
      </c>
      <c r="I371" s="2" t="s">
        <v>24</v>
      </c>
      <c r="J371" s="2" t="s">
        <v>25</v>
      </c>
      <c r="K371" s="2">
        <v>1679000000</v>
      </c>
      <c r="L371" t="s">
        <v>61</v>
      </c>
      <c r="M371" t="s">
        <v>326</v>
      </c>
      <c r="N371" t="s">
        <v>28</v>
      </c>
      <c r="O371" t="s">
        <v>28</v>
      </c>
      <c r="P371" t="s">
        <v>28</v>
      </c>
      <c r="R371" t="s">
        <v>28</v>
      </c>
      <c r="S371" s="3" t="s">
        <v>25</v>
      </c>
      <c r="T371" t="s">
        <v>28</v>
      </c>
      <c r="U371" s="3" t="s">
        <v>28</v>
      </c>
    </row>
    <row r="372" spans="1:21" hidden="1" x14ac:dyDescent="0.3">
      <c r="A372">
        <v>84</v>
      </c>
      <c r="B372" t="s">
        <v>128</v>
      </c>
      <c r="C372" t="s">
        <v>22</v>
      </c>
      <c r="D372" t="s">
        <v>23</v>
      </c>
      <c r="E372" s="1">
        <v>33315000000</v>
      </c>
      <c r="F372" s="2">
        <v>21618000000</v>
      </c>
      <c r="G372" s="2" t="s">
        <v>24</v>
      </c>
      <c r="H372" s="2" t="s">
        <v>24</v>
      </c>
      <c r="I372" s="2" t="s">
        <v>24</v>
      </c>
      <c r="J372" s="2" t="s">
        <v>25</v>
      </c>
      <c r="K372" s="2">
        <v>8002000000</v>
      </c>
      <c r="L372" t="s">
        <v>112</v>
      </c>
      <c r="M372" t="s">
        <v>115</v>
      </c>
      <c r="N372" t="s">
        <v>28</v>
      </c>
      <c r="O372" t="s">
        <v>28</v>
      </c>
      <c r="P372" t="s">
        <v>28</v>
      </c>
      <c r="R372" t="s">
        <v>28</v>
      </c>
      <c r="S372" s="3" t="s">
        <v>25</v>
      </c>
      <c r="T372" t="s">
        <v>28</v>
      </c>
      <c r="U372" s="3" t="s">
        <v>25</v>
      </c>
    </row>
    <row r="373" spans="1:21" hidden="1" x14ac:dyDescent="0.3">
      <c r="A373">
        <v>174</v>
      </c>
      <c r="B373" t="s">
        <v>170</v>
      </c>
      <c r="C373" t="s">
        <v>22</v>
      </c>
      <c r="D373" t="s">
        <v>23</v>
      </c>
      <c r="E373" s="1">
        <v>33781000000</v>
      </c>
      <c r="F373" s="2">
        <v>480000000</v>
      </c>
      <c r="G373" s="2">
        <v>23392000000</v>
      </c>
      <c r="H373" s="2" t="s">
        <v>24</v>
      </c>
      <c r="I373" s="2" t="s">
        <v>24</v>
      </c>
      <c r="J373" s="2" t="s">
        <v>25</v>
      </c>
      <c r="K373" s="2">
        <v>1712000000</v>
      </c>
      <c r="L373" t="s">
        <v>112</v>
      </c>
      <c r="M373" t="s">
        <v>171</v>
      </c>
      <c r="N373" t="s">
        <v>28</v>
      </c>
      <c r="O373" t="s">
        <v>28</v>
      </c>
      <c r="P373" t="s">
        <v>28</v>
      </c>
      <c r="R373" t="s">
        <v>28</v>
      </c>
      <c r="S373" s="3" t="s">
        <v>25</v>
      </c>
      <c r="T373" t="s">
        <v>28</v>
      </c>
      <c r="U373" s="3" t="s">
        <v>25</v>
      </c>
    </row>
    <row r="374" spans="1:21" hidden="1" x14ac:dyDescent="0.3">
      <c r="A374">
        <v>1550</v>
      </c>
      <c r="B374" t="s">
        <v>716</v>
      </c>
      <c r="C374" t="s">
        <v>22</v>
      </c>
      <c r="D374" t="s">
        <v>717</v>
      </c>
      <c r="E374" s="1">
        <v>34374000000</v>
      </c>
      <c r="F374" s="2">
        <v>32016000000</v>
      </c>
      <c r="G374" s="2">
        <v>983000000</v>
      </c>
      <c r="H374" s="2" t="s">
        <v>24</v>
      </c>
      <c r="I374" s="2" t="s">
        <v>24</v>
      </c>
      <c r="J374" s="2" t="s">
        <v>25</v>
      </c>
      <c r="K374" s="2" t="s">
        <v>24</v>
      </c>
      <c r="L374" t="s">
        <v>97</v>
      </c>
      <c r="M374" t="s">
        <v>210</v>
      </c>
      <c r="N374" t="s">
        <v>28</v>
      </c>
      <c r="O374" t="s">
        <v>28</v>
      </c>
      <c r="P374" t="s">
        <v>28</v>
      </c>
      <c r="R374" t="s">
        <v>28</v>
      </c>
      <c r="S374" s="3" t="s">
        <v>25</v>
      </c>
      <c r="T374" t="s">
        <v>28</v>
      </c>
      <c r="U374" s="3" t="s">
        <v>28</v>
      </c>
    </row>
    <row r="375" spans="1:21" hidden="1" x14ac:dyDescent="0.3">
      <c r="A375">
        <v>1047</v>
      </c>
      <c r="B375" t="s">
        <v>549</v>
      </c>
      <c r="C375" t="s">
        <v>22</v>
      </c>
      <c r="D375" t="s">
        <v>23</v>
      </c>
      <c r="E375" s="1">
        <v>35015000000</v>
      </c>
      <c r="F375" s="2">
        <v>21939000000</v>
      </c>
      <c r="G375" s="2">
        <v>9176000000</v>
      </c>
      <c r="H375" s="2" t="s">
        <v>24</v>
      </c>
      <c r="I375" s="2" t="s">
        <v>24</v>
      </c>
      <c r="J375" s="2" t="s">
        <v>25</v>
      </c>
      <c r="K375" s="2">
        <v>217000000</v>
      </c>
      <c r="L375" t="s">
        <v>97</v>
      </c>
      <c r="M375" t="s">
        <v>210</v>
      </c>
      <c r="N375" t="s">
        <v>28</v>
      </c>
      <c r="O375" t="s">
        <v>28</v>
      </c>
      <c r="P375" t="s">
        <v>28</v>
      </c>
      <c r="R375" t="s">
        <v>28</v>
      </c>
      <c r="S375" s="3" t="s">
        <v>25</v>
      </c>
      <c r="T375" t="s">
        <v>28</v>
      </c>
      <c r="U375" s="3" t="s">
        <v>28</v>
      </c>
    </row>
    <row r="376" spans="1:21" x14ac:dyDescent="0.3">
      <c r="A376">
        <v>1578</v>
      </c>
      <c r="B376" t="s">
        <v>724</v>
      </c>
      <c r="C376" t="s">
        <v>22</v>
      </c>
      <c r="D376" t="s">
        <v>23</v>
      </c>
      <c r="E376" s="1">
        <v>37152000000</v>
      </c>
      <c r="F376" s="2">
        <v>17820000000</v>
      </c>
      <c r="G376" s="2">
        <v>16448000000</v>
      </c>
      <c r="H376" s="2" t="s">
        <v>24</v>
      </c>
      <c r="I376" s="2" t="s">
        <v>24</v>
      </c>
      <c r="J376" s="2" t="s">
        <v>25</v>
      </c>
      <c r="K376" s="2">
        <v>1522000000</v>
      </c>
      <c r="L376" t="s">
        <v>26</v>
      </c>
      <c r="M376" t="s">
        <v>27</v>
      </c>
      <c r="N376" t="s">
        <v>28</v>
      </c>
      <c r="O376" t="s">
        <v>28</v>
      </c>
      <c r="P376" t="s">
        <v>28</v>
      </c>
      <c r="R376" t="s">
        <v>28</v>
      </c>
      <c r="S376" s="3" t="s">
        <v>25</v>
      </c>
      <c r="T376" t="s">
        <v>28</v>
      </c>
      <c r="U376" s="3" t="s">
        <v>28</v>
      </c>
    </row>
    <row r="377" spans="1:21" x14ac:dyDescent="0.3">
      <c r="A377">
        <v>432</v>
      </c>
      <c r="B377" t="s">
        <v>314</v>
      </c>
      <c r="C377" t="s">
        <v>22</v>
      </c>
      <c r="D377" t="s">
        <v>30</v>
      </c>
      <c r="E377" s="1">
        <v>37773000000</v>
      </c>
      <c r="F377" s="2">
        <v>20964000000</v>
      </c>
      <c r="G377" s="2">
        <v>11349000000</v>
      </c>
      <c r="H377" s="2" t="s">
        <v>24</v>
      </c>
      <c r="I377" s="2" t="s">
        <v>24</v>
      </c>
      <c r="J377" s="2" t="s">
        <v>25</v>
      </c>
      <c r="K377" s="2">
        <v>1658000000</v>
      </c>
      <c r="L377" t="s">
        <v>26</v>
      </c>
      <c r="M377" t="s">
        <v>27</v>
      </c>
      <c r="N377" t="s">
        <v>28</v>
      </c>
      <c r="O377" t="s">
        <v>28</v>
      </c>
      <c r="P377" t="s">
        <v>28</v>
      </c>
      <c r="R377" t="s">
        <v>28</v>
      </c>
      <c r="S377" s="3" t="s">
        <v>25</v>
      </c>
      <c r="T377" t="s">
        <v>28</v>
      </c>
      <c r="U377" s="3" t="s">
        <v>25</v>
      </c>
    </row>
    <row r="378" spans="1:21" x14ac:dyDescent="0.3">
      <c r="A378">
        <v>440</v>
      </c>
      <c r="B378" t="s">
        <v>317</v>
      </c>
      <c r="C378" t="s">
        <v>22</v>
      </c>
      <c r="D378" t="s">
        <v>263</v>
      </c>
      <c r="E378" s="1">
        <v>37795400000</v>
      </c>
      <c r="F378" s="2">
        <v>25667300000</v>
      </c>
      <c r="G378" s="2">
        <v>4426100000</v>
      </c>
      <c r="H378" s="2">
        <v>1477300000</v>
      </c>
      <c r="I378" s="2">
        <v>1477300000</v>
      </c>
      <c r="J378" s="2">
        <v>1477300000</v>
      </c>
      <c r="K378" s="2" t="s">
        <v>24</v>
      </c>
      <c r="L378" t="s">
        <v>26</v>
      </c>
      <c r="M378" t="s">
        <v>220</v>
      </c>
      <c r="N378" t="s">
        <v>28</v>
      </c>
      <c r="O378" t="s">
        <v>28</v>
      </c>
      <c r="P378" t="s">
        <v>28</v>
      </c>
      <c r="R378" t="s">
        <v>28</v>
      </c>
      <c r="S378" s="3">
        <v>1477300000</v>
      </c>
      <c r="T378" t="s">
        <v>28</v>
      </c>
      <c r="U378" s="3">
        <v>1477300000</v>
      </c>
    </row>
    <row r="379" spans="1:21" x14ac:dyDescent="0.3">
      <c r="A379">
        <v>780</v>
      </c>
      <c r="B379" t="s">
        <v>442</v>
      </c>
      <c r="C379" t="s">
        <v>22</v>
      </c>
      <c r="D379" t="s">
        <v>30</v>
      </c>
      <c r="E379" s="1">
        <v>39055000000</v>
      </c>
      <c r="F379" s="2">
        <v>28364000000</v>
      </c>
      <c r="G379" s="2">
        <v>5190000000</v>
      </c>
      <c r="H379" s="2" t="s">
        <v>24</v>
      </c>
      <c r="I379" s="2" t="s">
        <v>24</v>
      </c>
      <c r="J379" s="2" t="s">
        <v>25</v>
      </c>
      <c r="K379" s="2" t="s">
        <v>24</v>
      </c>
      <c r="L379" t="s">
        <v>26</v>
      </c>
      <c r="M379" t="s">
        <v>261</v>
      </c>
      <c r="N379" t="s">
        <v>28</v>
      </c>
      <c r="O379" t="s">
        <v>28</v>
      </c>
      <c r="P379" t="s">
        <v>28</v>
      </c>
      <c r="R379" t="s">
        <v>28</v>
      </c>
      <c r="S379" s="3" t="s">
        <v>25</v>
      </c>
      <c r="T379" t="s">
        <v>28</v>
      </c>
      <c r="U379" s="3" t="s">
        <v>28</v>
      </c>
    </row>
    <row r="380" spans="1:21" hidden="1" x14ac:dyDescent="0.3">
      <c r="A380">
        <v>819</v>
      </c>
      <c r="B380" t="s">
        <v>463</v>
      </c>
      <c r="C380" t="s">
        <v>22</v>
      </c>
      <c r="D380" t="s">
        <v>30</v>
      </c>
      <c r="E380" s="1">
        <v>41313000000</v>
      </c>
      <c r="F380" s="2">
        <v>32564000000</v>
      </c>
      <c r="G380" s="2" t="s">
        <v>24</v>
      </c>
      <c r="H380" s="2" t="s">
        <v>24</v>
      </c>
      <c r="I380" s="2" t="s">
        <v>24</v>
      </c>
      <c r="J380" s="2" t="s">
        <v>25</v>
      </c>
      <c r="K380" s="2">
        <v>6688000000</v>
      </c>
      <c r="L380" t="s">
        <v>61</v>
      </c>
      <c r="M380" t="s">
        <v>151</v>
      </c>
      <c r="N380" t="s">
        <v>28</v>
      </c>
      <c r="O380" t="s">
        <v>28</v>
      </c>
      <c r="P380" t="s">
        <v>28</v>
      </c>
      <c r="R380" t="s">
        <v>28</v>
      </c>
      <c r="S380" s="3" t="s">
        <v>25</v>
      </c>
      <c r="T380" t="s">
        <v>28</v>
      </c>
      <c r="U380" s="3" t="s">
        <v>28</v>
      </c>
    </row>
    <row r="381" spans="1:21" x14ac:dyDescent="0.3">
      <c r="A381">
        <v>628</v>
      </c>
      <c r="B381" t="s">
        <v>385</v>
      </c>
      <c r="C381" t="s">
        <v>22</v>
      </c>
      <c r="D381" t="s">
        <v>300</v>
      </c>
      <c r="E381" s="1">
        <v>44287000000</v>
      </c>
      <c r="F381" s="2">
        <v>16448000000</v>
      </c>
      <c r="G381" s="2">
        <v>20359000000</v>
      </c>
      <c r="H381" s="2" t="s">
        <v>24</v>
      </c>
      <c r="I381" s="2" t="s">
        <v>24</v>
      </c>
      <c r="J381" s="2" t="s">
        <v>25</v>
      </c>
      <c r="K381" s="2">
        <v>2386000000</v>
      </c>
      <c r="L381" t="s">
        <v>26</v>
      </c>
      <c r="M381" t="s">
        <v>243</v>
      </c>
      <c r="N381" t="s">
        <v>28</v>
      </c>
      <c r="O381" t="s">
        <v>28</v>
      </c>
      <c r="P381" t="s">
        <v>28</v>
      </c>
      <c r="R381" t="s">
        <v>28</v>
      </c>
      <c r="S381" s="3" t="s">
        <v>25</v>
      </c>
      <c r="T381" t="s">
        <v>28</v>
      </c>
      <c r="U381" s="3" t="s">
        <v>28</v>
      </c>
    </row>
    <row r="382" spans="1:21" hidden="1" x14ac:dyDescent="0.3">
      <c r="A382">
        <v>1490</v>
      </c>
      <c r="B382" t="s">
        <v>691</v>
      </c>
      <c r="C382" t="s">
        <v>22</v>
      </c>
      <c r="D382" t="s">
        <v>692</v>
      </c>
      <c r="E382" s="1">
        <v>44411233000</v>
      </c>
      <c r="F382" s="2">
        <v>36414626000</v>
      </c>
      <c r="G382" s="2">
        <v>6338129000</v>
      </c>
      <c r="H382" s="2" t="s">
        <v>24</v>
      </c>
      <c r="I382" s="2" t="s">
        <v>24</v>
      </c>
      <c r="J382" s="2" t="s">
        <v>25</v>
      </c>
      <c r="K382" s="2" t="s">
        <v>24</v>
      </c>
      <c r="L382" t="s">
        <v>97</v>
      </c>
      <c r="M382" t="s">
        <v>693</v>
      </c>
      <c r="N382" t="s">
        <v>28</v>
      </c>
      <c r="O382" t="s">
        <v>28</v>
      </c>
      <c r="P382" t="s">
        <v>28</v>
      </c>
      <c r="R382" t="s">
        <v>28</v>
      </c>
      <c r="S382" s="3" t="s">
        <v>25</v>
      </c>
      <c r="T382" t="s">
        <v>28</v>
      </c>
      <c r="U382" s="3" t="s">
        <v>28</v>
      </c>
    </row>
    <row r="383" spans="1:21" hidden="1" x14ac:dyDescent="0.3">
      <c r="A383">
        <v>464</v>
      </c>
      <c r="B383" t="s">
        <v>330</v>
      </c>
      <c r="C383" t="s">
        <v>22</v>
      </c>
      <c r="D383" t="s">
        <v>50</v>
      </c>
      <c r="E383" s="1">
        <v>45041000000</v>
      </c>
      <c r="F383" s="2">
        <v>25034000000</v>
      </c>
      <c r="G383" s="2">
        <v>8365000000</v>
      </c>
      <c r="H383" s="2" t="s">
        <v>24</v>
      </c>
      <c r="I383" s="2" t="s">
        <v>24</v>
      </c>
      <c r="J383" s="2" t="s">
        <v>25</v>
      </c>
      <c r="K383" s="2">
        <v>2192000000</v>
      </c>
      <c r="L383" t="s">
        <v>40</v>
      </c>
      <c r="M383" t="s">
        <v>331</v>
      </c>
      <c r="N383" t="s">
        <v>28</v>
      </c>
      <c r="O383" t="s">
        <v>28</v>
      </c>
      <c r="P383" t="s">
        <v>28</v>
      </c>
      <c r="R383" t="s">
        <v>28</v>
      </c>
      <c r="S383" s="3" t="s">
        <v>25</v>
      </c>
      <c r="T383" t="s">
        <v>28</v>
      </c>
      <c r="U383" s="3" t="s">
        <v>25</v>
      </c>
    </row>
    <row r="384" spans="1:21" hidden="1" x14ac:dyDescent="0.3">
      <c r="A384">
        <v>999</v>
      </c>
      <c r="B384" t="s">
        <v>536</v>
      </c>
      <c r="C384" t="s">
        <v>22</v>
      </c>
      <c r="D384" t="s">
        <v>23</v>
      </c>
      <c r="E384" s="1">
        <v>45352000000</v>
      </c>
      <c r="F384" s="2">
        <v>39595000000</v>
      </c>
      <c r="G384" s="2">
        <v>909000000</v>
      </c>
      <c r="H384" s="2">
        <v>172000000</v>
      </c>
      <c r="I384" s="2">
        <v>172000000</v>
      </c>
      <c r="J384" s="2">
        <v>172000000</v>
      </c>
      <c r="K384" s="2" t="s">
        <v>24</v>
      </c>
      <c r="L384" t="s">
        <v>125</v>
      </c>
      <c r="M384" t="s">
        <v>316</v>
      </c>
      <c r="N384" t="s">
        <v>28</v>
      </c>
      <c r="O384" t="s">
        <v>28</v>
      </c>
      <c r="P384" t="s">
        <v>28</v>
      </c>
      <c r="R384" t="s">
        <v>28</v>
      </c>
      <c r="S384" s="3">
        <v>172000000</v>
      </c>
      <c r="T384" t="s">
        <v>28</v>
      </c>
      <c r="U384" s="3" t="s">
        <v>28</v>
      </c>
    </row>
    <row r="385" spans="1:21" x14ac:dyDescent="0.3">
      <c r="A385">
        <v>971</v>
      </c>
      <c r="B385" t="s">
        <v>526</v>
      </c>
      <c r="C385" t="s">
        <v>22</v>
      </c>
      <c r="D385" t="s">
        <v>30</v>
      </c>
      <c r="E385" s="1">
        <v>45358000000</v>
      </c>
      <c r="F385" s="2">
        <v>41171000000</v>
      </c>
      <c r="G385" s="2">
        <v>-318000000</v>
      </c>
      <c r="H385" s="2" t="s">
        <v>24</v>
      </c>
      <c r="I385" s="2" t="s">
        <v>24</v>
      </c>
      <c r="J385" s="2" t="s">
        <v>25</v>
      </c>
      <c r="K385" s="2" t="s">
        <v>24</v>
      </c>
      <c r="L385" t="s">
        <v>26</v>
      </c>
      <c r="M385" t="s">
        <v>161</v>
      </c>
      <c r="N385" t="s">
        <v>28</v>
      </c>
      <c r="O385" t="s">
        <v>28</v>
      </c>
      <c r="P385" t="s">
        <v>28</v>
      </c>
      <c r="R385" t="s">
        <v>28</v>
      </c>
      <c r="S385" s="3" t="s">
        <v>25</v>
      </c>
      <c r="T385" t="s">
        <v>28</v>
      </c>
      <c r="U385" s="3" t="s">
        <v>28</v>
      </c>
    </row>
    <row r="386" spans="1:21" hidden="1" x14ac:dyDescent="0.3">
      <c r="A386">
        <v>206</v>
      </c>
      <c r="B386" t="s">
        <v>191</v>
      </c>
      <c r="C386" t="s">
        <v>22</v>
      </c>
      <c r="D386" t="s">
        <v>192</v>
      </c>
      <c r="E386" s="1">
        <v>45457000000</v>
      </c>
      <c r="F386" s="2">
        <v>34473000000</v>
      </c>
      <c r="G386" s="2">
        <v>8755000000</v>
      </c>
      <c r="H386" s="2" t="s">
        <v>24</v>
      </c>
      <c r="I386" s="2" t="s">
        <v>24</v>
      </c>
      <c r="J386" s="2" t="s">
        <v>25</v>
      </c>
      <c r="K386" s="2" t="s">
        <v>24</v>
      </c>
      <c r="L386" t="s">
        <v>40</v>
      </c>
      <c r="M386" t="s">
        <v>193</v>
      </c>
      <c r="N386" t="s">
        <v>28</v>
      </c>
      <c r="O386" t="s">
        <v>28</v>
      </c>
      <c r="P386" t="s">
        <v>28</v>
      </c>
      <c r="R386" t="s">
        <v>28</v>
      </c>
      <c r="S386" s="3" t="s">
        <v>25</v>
      </c>
      <c r="T386" t="s">
        <v>28</v>
      </c>
      <c r="U386" s="3" t="s">
        <v>25</v>
      </c>
    </row>
    <row r="387" spans="1:21" hidden="1" x14ac:dyDescent="0.3">
      <c r="A387">
        <v>1099</v>
      </c>
      <c r="B387" t="s">
        <v>566</v>
      </c>
      <c r="C387" t="s">
        <v>22</v>
      </c>
      <c r="D387" t="s">
        <v>23</v>
      </c>
      <c r="E387" s="1">
        <v>47267000000</v>
      </c>
      <c r="F387" s="2">
        <v>16446000000</v>
      </c>
      <c r="G387" s="2">
        <v>12776000000</v>
      </c>
      <c r="H387" s="2">
        <v>8168000000</v>
      </c>
      <c r="I387" s="2">
        <v>8168000000</v>
      </c>
      <c r="J387" s="2">
        <v>8168000000</v>
      </c>
      <c r="K387" s="2" t="s">
        <v>24</v>
      </c>
      <c r="L387" t="s">
        <v>61</v>
      </c>
      <c r="M387" t="s">
        <v>62</v>
      </c>
      <c r="N387" t="s">
        <v>28</v>
      </c>
      <c r="O387" t="s">
        <v>28</v>
      </c>
      <c r="P387" t="s">
        <v>28</v>
      </c>
      <c r="R387" t="s">
        <v>28</v>
      </c>
      <c r="S387" s="3">
        <v>8168000000</v>
      </c>
      <c r="T387" t="s">
        <v>28</v>
      </c>
      <c r="U387" s="3" t="s">
        <v>28</v>
      </c>
    </row>
    <row r="388" spans="1:21" hidden="1" x14ac:dyDescent="0.3">
      <c r="A388">
        <v>919</v>
      </c>
      <c r="B388" t="s">
        <v>504</v>
      </c>
      <c r="C388" t="s">
        <v>22</v>
      </c>
      <c r="D388" t="s">
        <v>23</v>
      </c>
      <c r="E388" s="1">
        <v>48017000000</v>
      </c>
      <c r="F388" s="2">
        <v>19053000000</v>
      </c>
      <c r="G388" s="2">
        <v>18185000000</v>
      </c>
      <c r="H388" s="2" t="s">
        <v>24</v>
      </c>
      <c r="I388" s="2" t="s">
        <v>24</v>
      </c>
      <c r="J388" s="2" t="s">
        <v>25</v>
      </c>
      <c r="K388" s="2" t="s">
        <v>24</v>
      </c>
      <c r="L388" t="s">
        <v>97</v>
      </c>
      <c r="M388" t="s">
        <v>344</v>
      </c>
      <c r="N388" t="s">
        <v>28</v>
      </c>
      <c r="O388" t="s">
        <v>28</v>
      </c>
      <c r="P388" t="s">
        <v>28</v>
      </c>
      <c r="R388" t="s">
        <v>28</v>
      </c>
      <c r="S388" s="3" t="s">
        <v>25</v>
      </c>
      <c r="T388" t="s">
        <v>28</v>
      </c>
      <c r="U388" s="3" t="s">
        <v>28</v>
      </c>
    </row>
    <row r="389" spans="1:21" hidden="1" x14ac:dyDescent="0.3">
      <c r="A389">
        <v>390</v>
      </c>
      <c r="B389" t="s">
        <v>284</v>
      </c>
      <c r="C389" t="s">
        <v>22</v>
      </c>
      <c r="D389" t="s">
        <v>285</v>
      </c>
      <c r="E389" s="1">
        <v>48607000000</v>
      </c>
      <c r="F389" s="2">
        <v>19167000000</v>
      </c>
      <c r="G389" s="2">
        <v>11802000000</v>
      </c>
      <c r="H389" s="2">
        <v>5942000000</v>
      </c>
      <c r="I389" s="2">
        <v>5942000000</v>
      </c>
      <c r="J389" s="2">
        <v>5942000000</v>
      </c>
      <c r="K389" s="2">
        <v>395000000</v>
      </c>
      <c r="L389" t="s">
        <v>51</v>
      </c>
      <c r="M389" t="s">
        <v>286</v>
      </c>
      <c r="N389" t="s">
        <v>28</v>
      </c>
      <c r="O389" t="s">
        <v>28</v>
      </c>
      <c r="P389" t="s">
        <v>28</v>
      </c>
      <c r="R389" t="s">
        <v>28</v>
      </c>
      <c r="S389" s="3">
        <v>5942000000</v>
      </c>
      <c r="T389" t="s">
        <v>28</v>
      </c>
      <c r="U389" s="3">
        <v>5942000000</v>
      </c>
    </row>
    <row r="390" spans="1:21" hidden="1" x14ac:dyDescent="0.3">
      <c r="A390">
        <v>979</v>
      </c>
      <c r="B390" t="s">
        <v>528</v>
      </c>
      <c r="C390" t="s">
        <v>22</v>
      </c>
      <c r="D390" t="s">
        <v>321</v>
      </c>
      <c r="E390" s="1">
        <v>50521000000</v>
      </c>
      <c r="F390" s="2">
        <v>33194000000</v>
      </c>
      <c r="G390" s="2">
        <v>12244000000</v>
      </c>
      <c r="H390" s="2" t="s">
        <v>24</v>
      </c>
      <c r="I390" s="2" t="s">
        <v>24</v>
      </c>
      <c r="J390" s="2" t="s">
        <v>25</v>
      </c>
      <c r="K390" s="2">
        <v>1523000000</v>
      </c>
      <c r="L390" t="s">
        <v>40</v>
      </c>
      <c r="M390" t="s">
        <v>434</v>
      </c>
      <c r="N390" t="s">
        <v>28</v>
      </c>
      <c r="O390" t="s">
        <v>28</v>
      </c>
      <c r="P390" t="s">
        <v>28</v>
      </c>
      <c r="R390" t="s">
        <v>28</v>
      </c>
      <c r="S390" s="3" t="s">
        <v>25</v>
      </c>
      <c r="T390" t="s">
        <v>28</v>
      </c>
      <c r="U390" s="3" t="s">
        <v>28</v>
      </c>
    </row>
    <row r="391" spans="1:21" hidden="1" x14ac:dyDescent="0.3">
      <c r="A391">
        <v>839</v>
      </c>
      <c r="B391" t="s">
        <v>471</v>
      </c>
      <c r="C391" t="s">
        <v>22</v>
      </c>
      <c r="D391" t="s">
        <v>43</v>
      </c>
      <c r="E391" s="1">
        <v>52708000000</v>
      </c>
      <c r="F391" s="2">
        <v>21187000000</v>
      </c>
      <c r="G391" s="2">
        <v>8088000000</v>
      </c>
      <c r="H391" s="2">
        <v>10611000000</v>
      </c>
      <c r="I391" s="2">
        <v>10611000000</v>
      </c>
      <c r="J391" s="2">
        <v>10611000000</v>
      </c>
      <c r="K391" s="2">
        <v>291000000</v>
      </c>
      <c r="L391" t="s">
        <v>51</v>
      </c>
      <c r="M391" t="s">
        <v>92</v>
      </c>
      <c r="N391" t="s">
        <v>28</v>
      </c>
      <c r="O391" t="s">
        <v>28</v>
      </c>
      <c r="P391" t="s">
        <v>28</v>
      </c>
      <c r="R391" t="s">
        <v>28</v>
      </c>
      <c r="S391" s="3">
        <v>10611000000</v>
      </c>
      <c r="T391" t="s">
        <v>28</v>
      </c>
      <c r="U391" s="3" t="s">
        <v>28</v>
      </c>
    </row>
    <row r="392" spans="1:21" x14ac:dyDescent="0.3">
      <c r="A392">
        <v>1606</v>
      </c>
      <c r="B392" t="s">
        <v>730</v>
      </c>
      <c r="C392" t="s">
        <v>22</v>
      </c>
      <c r="D392" t="s">
        <v>23</v>
      </c>
      <c r="E392" s="1">
        <v>54127000000</v>
      </c>
      <c r="F392" s="2">
        <v>13574000000</v>
      </c>
      <c r="G392" s="2">
        <v>37352000000</v>
      </c>
      <c r="H392" s="2" t="s">
        <v>24</v>
      </c>
      <c r="I392" s="2" t="s">
        <v>24</v>
      </c>
      <c r="J392" s="2" t="s">
        <v>25</v>
      </c>
      <c r="K392" s="2">
        <v>1858000000</v>
      </c>
      <c r="L392" t="s">
        <v>26</v>
      </c>
      <c r="M392" t="s">
        <v>243</v>
      </c>
      <c r="N392" t="s">
        <v>28</v>
      </c>
      <c r="O392" t="s">
        <v>28</v>
      </c>
      <c r="P392" t="s">
        <v>28</v>
      </c>
      <c r="R392" t="s">
        <v>28</v>
      </c>
      <c r="S392" s="3" t="s">
        <v>25</v>
      </c>
      <c r="T392" t="s">
        <v>28</v>
      </c>
      <c r="U392" s="3" t="s">
        <v>28</v>
      </c>
    </row>
    <row r="393" spans="1:21" hidden="1" x14ac:dyDescent="0.3">
      <c r="A393">
        <v>1256</v>
      </c>
      <c r="B393" t="s">
        <v>621</v>
      </c>
      <c r="C393" t="s">
        <v>22</v>
      </c>
      <c r="D393" t="s">
        <v>23</v>
      </c>
      <c r="E393" s="1">
        <v>54657000000</v>
      </c>
      <c r="F393" s="2">
        <v>9821000000</v>
      </c>
      <c r="G393" s="2">
        <v>15171000000</v>
      </c>
      <c r="H393" s="2">
        <v>7482000000</v>
      </c>
      <c r="I393" s="2">
        <v>7482000000</v>
      </c>
      <c r="J393" s="2">
        <v>7482000000</v>
      </c>
      <c r="K393" s="2">
        <v>5109000000</v>
      </c>
      <c r="L393" t="s">
        <v>61</v>
      </c>
      <c r="M393" t="s">
        <v>62</v>
      </c>
      <c r="N393" t="s">
        <v>28</v>
      </c>
      <c r="O393" t="s">
        <v>28</v>
      </c>
      <c r="P393" t="s">
        <v>28</v>
      </c>
      <c r="R393" t="s">
        <v>28</v>
      </c>
      <c r="S393" s="3">
        <v>7482000000</v>
      </c>
      <c r="T393" t="s">
        <v>28</v>
      </c>
      <c r="U393" s="3" t="s">
        <v>28</v>
      </c>
    </row>
    <row r="394" spans="1:21" hidden="1" x14ac:dyDescent="0.3">
      <c r="A394">
        <v>788</v>
      </c>
      <c r="B394" t="s">
        <v>445</v>
      </c>
      <c r="C394" t="s">
        <v>22</v>
      </c>
      <c r="D394" t="s">
        <v>265</v>
      </c>
      <c r="E394" s="1">
        <v>55123000000</v>
      </c>
      <c r="F394" s="2">
        <v>39486000000</v>
      </c>
      <c r="G394" s="2">
        <v>8717000000</v>
      </c>
      <c r="H394" s="2">
        <v>2197000000</v>
      </c>
      <c r="I394" s="2">
        <v>2197000000</v>
      </c>
      <c r="J394" s="2">
        <v>2197000000</v>
      </c>
      <c r="K394" s="2">
        <v>906000000</v>
      </c>
      <c r="L394" t="s">
        <v>51</v>
      </c>
      <c r="M394" t="s">
        <v>446</v>
      </c>
      <c r="N394" t="s">
        <v>28</v>
      </c>
      <c r="O394" t="s">
        <v>28</v>
      </c>
      <c r="P394" t="s">
        <v>28</v>
      </c>
      <c r="R394" t="s">
        <v>28</v>
      </c>
      <c r="S394" s="3">
        <v>2197000000</v>
      </c>
      <c r="T394" t="s">
        <v>28</v>
      </c>
      <c r="U394" s="3" t="s">
        <v>28</v>
      </c>
    </row>
    <row r="395" spans="1:21" x14ac:dyDescent="0.3">
      <c r="A395">
        <v>262</v>
      </c>
      <c r="B395" t="s">
        <v>219</v>
      </c>
      <c r="C395" t="s">
        <v>22</v>
      </c>
      <c r="D395" t="s">
        <v>30</v>
      </c>
      <c r="E395" s="1">
        <v>55656000000</v>
      </c>
      <c r="F395" s="2">
        <v>41454000000</v>
      </c>
      <c r="G395" s="2">
        <v>6528000000</v>
      </c>
      <c r="H395" s="2">
        <v>2046000000</v>
      </c>
      <c r="I395" s="2">
        <v>2046000000</v>
      </c>
      <c r="J395" s="2">
        <v>2046000000</v>
      </c>
      <c r="K395" s="2" t="s">
        <v>24</v>
      </c>
      <c r="L395" t="s">
        <v>26</v>
      </c>
      <c r="M395" t="s">
        <v>220</v>
      </c>
      <c r="N395" t="s">
        <v>28</v>
      </c>
      <c r="O395" t="s">
        <v>28</v>
      </c>
      <c r="P395" t="s">
        <v>28</v>
      </c>
      <c r="R395" t="s">
        <v>28</v>
      </c>
      <c r="S395" s="3">
        <v>2046000000</v>
      </c>
      <c r="T395" t="s">
        <v>28</v>
      </c>
      <c r="U395" s="3">
        <v>2046000000</v>
      </c>
    </row>
    <row r="396" spans="1:21" x14ac:dyDescent="0.3">
      <c r="A396">
        <v>1618</v>
      </c>
      <c r="B396" t="s">
        <v>733</v>
      </c>
      <c r="C396" t="s">
        <v>22</v>
      </c>
      <c r="D396" t="s">
        <v>30</v>
      </c>
      <c r="E396" s="1">
        <v>56600000000</v>
      </c>
      <c r="F396" s="2">
        <v>40468000000</v>
      </c>
      <c r="G396" s="2">
        <v>5241000000</v>
      </c>
      <c r="H396" s="2">
        <v>2342000000</v>
      </c>
      <c r="I396" s="2">
        <v>2342000000</v>
      </c>
      <c r="J396" s="2">
        <v>2342000000</v>
      </c>
      <c r="K396" s="2" t="s">
        <v>24</v>
      </c>
      <c r="L396" t="s">
        <v>26</v>
      </c>
      <c r="M396" t="s">
        <v>261</v>
      </c>
      <c r="N396" t="s">
        <v>28</v>
      </c>
      <c r="O396" t="s">
        <v>28</v>
      </c>
      <c r="P396" t="s">
        <v>28</v>
      </c>
      <c r="R396" t="s">
        <v>28</v>
      </c>
      <c r="S396" s="3">
        <v>2342000000</v>
      </c>
      <c r="T396" t="s">
        <v>28</v>
      </c>
      <c r="U396" s="3" t="s">
        <v>28</v>
      </c>
    </row>
    <row r="397" spans="1:21" hidden="1" x14ac:dyDescent="0.3">
      <c r="A397">
        <v>128</v>
      </c>
      <c r="B397" t="s">
        <v>150</v>
      </c>
      <c r="C397" t="s">
        <v>22</v>
      </c>
      <c r="D397" t="s">
        <v>23</v>
      </c>
      <c r="E397" s="1">
        <v>61497200000</v>
      </c>
      <c r="F397" s="2">
        <v>48213600000</v>
      </c>
      <c r="G397" s="2">
        <v>8680500000</v>
      </c>
      <c r="H397" s="2" t="s">
        <v>24</v>
      </c>
      <c r="I397" s="2" t="s">
        <v>24</v>
      </c>
      <c r="J397" s="2" t="s">
        <v>25</v>
      </c>
      <c r="K397" s="2">
        <v>233000000</v>
      </c>
      <c r="L397" t="s">
        <v>61</v>
      </c>
      <c r="M397" t="s">
        <v>151</v>
      </c>
      <c r="N397" t="s">
        <v>28</v>
      </c>
      <c r="O397" t="s">
        <v>28</v>
      </c>
      <c r="P397" t="s">
        <v>28</v>
      </c>
      <c r="R397" t="s">
        <v>28</v>
      </c>
      <c r="S397" s="3" t="s">
        <v>25</v>
      </c>
      <c r="T397" t="s">
        <v>28</v>
      </c>
      <c r="U397" s="3" t="s">
        <v>25</v>
      </c>
    </row>
    <row r="398" spans="1:21" hidden="1" x14ac:dyDescent="0.3">
      <c r="A398">
        <v>1252</v>
      </c>
      <c r="B398" t="s">
        <v>620</v>
      </c>
      <c r="C398" t="s">
        <v>22</v>
      </c>
      <c r="D398" t="s">
        <v>43</v>
      </c>
      <c r="E398" s="1">
        <v>66415000000</v>
      </c>
      <c r="F398" s="2">
        <v>31243000000</v>
      </c>
      <c r="G398" s="2">
        <v>25357000000</v>
      </c>
      <c r="H398" s="2" t="s">
        <v>24</v>
      </c>
      <c r="I398" s="2" t="s">
        <v>24</v>
      </c>
      <c r="J398" s="2" t="s">
        <v>25</v>
      </c>
      <c r="K398" s="2">
        <v>110000000</v>
      </c>
      <c r="L398" t="s">
        <v>97</v>
      </c>
      <c r="M398" t="s">
        <v>344</v>
      </c>
      <c r="N398" t="s">
        <v>28</v>
      </c>
      <c r="O398" t="s">
        <v>28</v>
      </c>
      <c r="P398" t="s">
        <v>28</v>
      </c>
      <c r="R398" t="s">
        <v>28</v>
      </c>
      <c r="S398" s="3" t="s">
        <v>25</v>
      </c>
      <c r="T398" t="s">
        <v>28</v>
      </c>
      <c r="U398" s="3" t="s">
        <v>28</v>
      </c>
    </row>
    <row r="399" spans="1:21" hidden="1" x14ac:dyDescent="0.3">
      <c r="A399">
        <v>1051</v>
      </c>
      <c r="B399" t="s">
        <v>550</v>
      </c>
      <c r="C399" t="s">
        <v>22</v>
      </c>
      <c r="D399" t="s">
        <v>23</v>
      </c>
      <c r="E399" s="1">
        <v>68150000000</v>
      </c>
      <c r="F399" s="2">
        <v>37987000000</v>
      </c>
      <c r="G399" s="2">
        <v>9098000000</v>
      </c>
      <c r="H399" s="2" t="s">
        <v>24</v>
      </c>
      <c r="I399" s="2" t="s">
        <v>24</v>
      </c>
      <c r="J399" s="2" t="s">
        <v>25</v>
      </c>
      <c r="K399" s="2">
        <v>17755000000</v>
      </c>
      <c r="L399" t="s">
        <v>112</v>
      </c>
      <c r="M399" t="s">
        <v>113</v>
      </c>
      <c r="N399" t="s">
        <v>28</v>
      </c>
      <c r="O399" t="s">
        <v>28</v>
      </c>
      <c r="P399" t="s">
        <v>28</v>
      </c>
      <c r="R399" t="s">
        <v>28</v>
      </c>
      <c r="S399" s="3" t="s">
        <v>25</v>
      </c>
      <c r="T399" t="s">
        <v>28</v>
      </c>
      <c r="U399" s="3" t="s">
        <v>28</v>
      </c>
    </row>
    <row r="400" spans="1:21" hidden="1" x14ac:dyDescent="0.3">
      <c r="A400">
        <v>56</v>
      </c>
      <c r="B400" t="s">
        <v>114</v>
      </c>
      <c r="C400" t="s">
        <v>22</v>
      </c>
      <c r="D400" t="s">
        <v>23</v>
      </c>
      <c r="E400" s="1">
        <v>71214000000</v>
      </c>
      <c r="F400" s="2">
        <v>37745000000</v>
      </c>
      <c r="G400" s="2">
        <v>21491000000</v>
      </c>
      <c r="H400" s="2" t="s">
        <v>24</v>
      </c>
      <c r="I400" s="2" t="s">
        <v>24</v>
      </c>
      <c r="J400" s="2" t="s">
        <v>25</v>
      </c>
      <c r="K400" s="2" t="s">
        <v>24</v>
      </c>
      <c r="L400" t="s">
        <v>112</v>
      </c>
      <c r="M400" t="s">
        <v>115</v>
      </c>
      <c r="N400" t="s">
        <v>28</v>
      </c>
      <c r="O400" t="s">
        <v>28</v>
      </c>
      <c r="P400" t="s">
        <v>28</v>
      </c>
      <c r="R400" t="s">
        <v>28</v>
      </c>
      <c r="S400" s="3" t="s">
        <v>25</v>
      </c>
      <c r="T400" t="s">
        <v>28</v>
      </c>
      <c r="U400" s="3" t="s">
        <v>25</v>
      </c>
    </row>
    <row r="401" spans="1:21" hidden="1" x14ac:dyDescent="0.3">
      <c r="A401">
        <v>1518</v>
      </c>
      <c r="B401" t="s">
        <v>707</v>
      </c>
      <c r="C401" t="s">
        <v>22</v>
      </c>
      <c r="D401" t="s">
        <v>339</v>
      </c>
      <c r="E401" s="1">
        <v>73301000000</v>
      </c>
      <c r="F401" s="2">
        <v>50568000000</v>
      </c>
      <c r="G401" s="2">
        <v>15110000000</v>
      </c>
      <c r="H401" s="2" t="s">
        <v>24</v>
      </c>
      <c r="I401" s="2" t="s">
        <v>24</v>
      </c>
      <c r="J401" s="2" t="s">
        <v>25</v>
      </c>
      <c r="K401" s="2">
        <v>2044000000</v>
      </c>
      <c r="L401" t="s">
        <v>40</v>
      </c>
      <c r="M401" t="s">
        <v>322</v>
      </c>
      <c r="N401" t="s">
        <v>28</v>
      </c>
      <c r="O401" t="s">
        <v>28</v>
      </c>
      <c r="P401" t="s">
        <v>28</v>
      </c>
      <c r="R401" t="s">
        <v>28</v>
      </c>
      <c r="S401" s="3" t="s">
        <v>25</v>
      </c>
      <c r="T401" t="s">
        <v>28</v>
      </c>
      <c r="U401" s="3" t="s">
        <v>28</v>
      </c>
    </row>
    <row r="402" spans="1:21" hidden="1" x14ac:dyDescent="0.3">
      <c r="A402">
        <v>120</v>
      </c>
      <c r="B402" t="s">
        <v>146</v>
      </c>
      <c r="C402" t="s">
        <v>22</v>
      </c>
      <c r="D402" t="s">
        <v>30</v>
      </c>
      <c r="E402" s="1">
        <v>74452000000</v>
      </c>
      <c r="F402" s="2">
        <v>54181000000</v>
      </c>
      <c r="G402" s="2">
        <v>19526000000</v>
      </c>
      <c r="H402" s="2" t="s">
        <v>24</v>
      </c>
      <c r="I402" s="2" t="s">
        <v>24</v>
      </c>
      <c r="J402" s="2" t="s">
        <v>25</v>
      </c>
      <c r="K402" s="2" t="s">
        <v>24</v>
      </c>
      <c r="L402" t="s">
        <v>40</v>
      </c>
      <c r="M402" t="s">
        <v>147</v>
      </c>
      <c r="N402" t="s">
        <v>28</v>
      </c>
      <c r="O402" t="s">
        <v>28</v>
      </c>
      <c r="P402" t="s">
        <v>28</v>
      </c>
      <c r="R402" t="s">
        <v>28</v>
      </c>
      <c r="S402" s="3" t="s">
        <v>25</v>
      </c>
      <c r="T402" t="s">
        <v>28</v>
      </c>
      <c r="U402" s="3" t="s">
        <v>25</v>
      </c>
    </row>
    <row r="403" spans="1:21" hidden="1" x14ac:dyDescent="0.3">
      <c r="A403">
        <v>760</v>
      </c>
      <c r="B403" t="s">
        <v>432</v>
      </c>
      <c r="C403" t="s">
        <v>22</v>
      </c>
      <c r="D403" t="s">
        <v>433</v>
      </c>
      <c r="E403" s="1">
        <v>74754000000</v>
      </c>
      <c r="F403" s="2">
        <v>48912000000</v>
      </c>
      <c r="G403" s="2">
        <v>16508000000</v>
      </c>
      <c r="H403" s="2" t="s">
        <v>24</v>
      </c>
      <c r="I403" s="2" t="s">
        <v>24</v>
      </c>
      <c r="J403" s="2" t="s">
        <v>25</v>
      </c>
      <c r="K403" s="2">
        <v>1568000000</v>
      </c>
      <c r="L403" t="s">
        <v>40</v>
      </c>
      <c r="M403" t="s">
        <v>434</v>
      </c>
      <c r="N403" t="s">
        <v>28</v>
      </c>
      <c r="O403" t="s">
        <v>28</v>
      </c>
      <c r="P403" t="s">
        <v>28</v>
      </c>
      <c r="R403" t="s">
        <v>28</v>
      </c>
      <c r="S403" s="3" t="s">
        <v>25</v>
      </c>
      <c r="T403" t="s">
        <v>28</v>
      </c>
      <c r="U403" s="3" t="s">
        <v>28</v>
      </c>
    </row>
    <row r="404" spans="1:21" hidden="1" x14ac:dyDescent="0.3">
      <c r="A404">
        <v>1107</v>
      </c>
      <c r="B404" t="s">
        <v>568</v>
      </c>
      <c r="C404" t="s">
        <v>22</v>
      </c>
      <c r="D404" t="s">
        <v>215</v>
      </c>
      <c r="E404" s="1">
        <v>77849000000</v>
      </c>
      <c r="F404" s="2">
        <v>20385000000</v>
      </c>
      <c r="G404" s="2">
        <v>20289000000</v>
      </c>
      <c r="H404" s="2">
        <v>10411000000</v>
      </c>
      <c r="I404" s="2">
        <v>10411000000</v>
      </c>
      <c r="J404" s="2">
        <v>10411000000</v>
      </c>
      <c r="K404" s="2" t="s">
        <v>24</v>
      </c>
      <c r="L404" t="s">
        <v>51</v>
      </c>
      <c r="M404" t="s">
        <v>569</v>
      </c>
      <c r="N404" t="s">
        <v>28</v>
      </c>
      <c r="O404" t="s">
        <v>28</v>
      </c>
      <c r="P404" t="s">
        <v>28</v>
      </c>
      <c r="R404" t="s">
        <v>28</v>
      </c>
      <c r="S404" s="3">
        <v>10411000000</v>
      </c>
      <c r="T404" t="s">
        <v>28</v>
      </c>
      <c r="U404" s="3" t="s">
        <v>28</v>
      </c>
    </row>
    <row r="405" spans="1:21" hidden="1" x14ac:dyDescent="0.3">
      <c r="A405">
        <v>1284</v>
      </c>
      <c r="B405" t="s">
        <v>629</v>
      </c>
      <c r="C405" t="s">
        <v>22</v>
      </c>
      <c r="D405" t="s">
        <v>30</v>
      </c>
      <c r="E405" s="1">
        <v>80029000000</v>
      </c>
      <c r="F405" s="2">
        <v>59222000000</v>
      </c>
      <c r="G405" s="2">
        <v>6890000000</v>
      </c>
      <c r="H405" s="2" t="s">
        <v>24</v>
      </c>
      <c r="I405" s="2" t="s">
        <v>24</v>
      </c>
      <c r="J405" s="2" t="s">
        <v>25</v>
      </c>
      <c r="K405" s="2">
        <v>93000000</v>
      </c>
      <c r="L405" t="s">
        <v>97</v>
      </c>
      <c r="M405" t="s">
        <v>562</v>
      </c>
      <c r="N405" t="s">
        <v>28</v>
      </c>
      <c r="O405" t="s">
        <v>28</v>
      </c>
      <c r="P405" t="s">
        <v>28</v>
      </c>
      <c r="R405" t="s">
        <v>28</v>
      </c>
      <c r="S405" s="3" t="s">
        <v>25</v>
      </c>
      <c r="T405" t="s">
        <v>28</v>
      </c>
      <c r="U405" s="3" t="s">
        <v>28</v>
      </c>
    </row>
    <row r="406" spans="1:21" hidden="1" x14ac:dyDescent="0.3">
      <c r="A406">
        <v>1095</v>
      </c>
      <c r="B406" t="s">
        <v>565</v>
      </c>
      <c r="C406" t="s">
        <v>22</v>
      </c>
      <c r="D406" t="s">
        <v>23</v>
      </c>
      <c r="E406" s="1">
        <v>82243000000</v>
      </c>
      <c r="F406" s="2">
        <v>68948000000</v>
      </c>
      <c r="G406" s="2">
        <v>7202000000</v>
      </c>
      <c r="H406" s="2" t="s">
        <v>24</v>
      </c>
      <c r="I406" s="2" t="s">
        <v>24</v>
      </c>
      <c r="J406" s="2" t="s">
        <v>25</v>
      </c>
      <c r="K406" s="2">
        <v>995000000</v>
      </c>
      <c r="L406" t="s">
        <v>153</v>
      </c>
      <c r="M406" t="s">
        <v>499</v>
      </c>
      <c r="N406" t="s">
        <v>28</v>
      </c>
      <c r="O406" t="s">
        <v>28</v>
      </c>
      <c r="P406" t="s">
        <v>28</v>
      </c>
      <c r="R406" t="s">
        <v>28</v>
      </c>
      <c r="S406" s="3" t="s">
        <v>25</v>
      </c>
      <c r="T406" t="s">
        <v>28</v>
      </c>
      <c r="U406" s="3" t="s">
        <v>28</v>
      </c>
    </row>
    <row r="407" spans="1:21" hidden="1" x14ac:dyDescent="0.3">
      <c r="A407">
        <v>1308</v>
      </c>
      <c r="B407" t="s">
        <v>635</v>
      </c>
      <c r="C407" t="s">
        <v>22</v>
      </c>
      <c r="D407" t="s">
        <v>23</v>
      </c>
      <c r="E407" s="1">
        <v>84847000000</v>
      </c>
      <c r="F407" s="2">
        <v>66635000000</v>
      </c>
      <c r="G407" s="2">
        <v>17504000000</v>
      </c>
      <c r="H407" s="2" t="s">
        <v>24</v>
      </c>
      <c r="I407" s="2" t="s">
        <v>24</v>
      </c>
      <c r="J407" s="2" t="s">
        <v>25</v>
      </c>
      <c r="K407" s="2" t="s">
        <v>24</v>
      </c>
      <c r="L407" t="s">
        <v>112</v>
      </c>
      <c r="M407" t="s">
        <v>548</v>
      </c>
      <c r="N407" t="s">
        <v>28</v>
      </c>
      <c r="O407" t="s">
        <v>28</v>
      </c>
      <c r="P407" t="s">
        <v>28</v>
      </c>
      <c r="R407" t="s">
        <v>28</v>
      </c>
      <c r="S407" s="3" t="s">
        <v>25</v>
      </c>
      <c r="T407" t="s">
        <v>28</v>
      </c>
      <c r="U407" s="3" t="s">
        <v>28</v>
      </c>
    </row>
    <row r="408" spans="1:21" x14ac:dyDescent="0.3">
      <c r="A408">
        <v>186</v>
      </c>
      <c r="B408" t="s">
        <v>181</v>
      </c>
      <c r="C408" t="s">
        <v>22</v>
      </c>
      <c r="D408" t="s">
        <v>30</v>
      </c>
      <c r="E408" s="1">
        <v>86623000000</v>
      </c>
      <c r="F408" s="2">
        <v>73268000000</v>
      </c>
      <c r="G408" s="2">
        <v>3742000000</v>
      </c>
      <c r="H408" s="2">
        <v>3071000000</v>
      </c>
      <c r="I408" s="2">
        <v>3071000000</v>
      </c>
      <c r="J408" s="2">
        <v>3071000000</v>
      </c>
      <c r="K408" s="2" t="s">
        <v>24</v>
      </c>
      <c r="L408" t="s">
        <v>26</v>
      </c>
      <c r="M408" t="s">
        <v>161</v>
      </c>
      <c r="N408" t="s">
        <v>28</v>
      </c>
      <c r="O408" t="s">
        <v>28</v>
      </c>
      <c r="P408" t="s">
        <v>28</v>
      </c>
      <c r="R408" t="s">
        <v>28</v>
      </c>
      <c r="S408" s="3">
        <v>3071000000</v>
      </c>
      <c r="T408" t="s">
        <v>28</v>
      </c>
      <c r="U408" s="3">
        <v>3071000000</v>
      </c>
    </row>
    <row r="409" spans="1:21" hidden="1" x14ac:dyDescent="0.3">
      <c r="A409">
        <v>16</v>
      </c>
      <c r="B409" t="s">
        <v>65</v>
      </c>
      <c r="C409" t="s">
        <v>22</v>
      </c>
      <c r="D409" t="s">
        <v>66</v>
      </c>
      <c r="E409" s="1">
        <v>87959167000</v>
      </c>
      <c r="F409" s="2">
        <v>85451348000</v>
      </c>
      <c r="G409" s="2">
        <v>1447234000</v>
      </c>
      <c r="H409" s="2" t="s">
        <v>24</v>
      </c>
      <c r="I409" s="2" t="s">
        <v>24</v>
      </c>
      <c r="J409" s="2" t="s">
        <v>25</v>
      </c>
      <c r="K409" s="2">
        <v>162186000</v>
      </c>
      <c r="L409" t="s">
        <v>61</v>
      </c>
      <c r="M409" t="s">
        <v>67</v>
      </c>
      <c r="N409" t="s">
        <v>28</v>
      </c>
      <c r="O409" t="s">
        <v>28</v>
      </c>
      <c r="P409" t="s">
        <v>68</v>
      </c>
      <c r="R409" t="s">
        <v>28</v>
      </c>
      <c r="S409" s="3" t="s">
        <v>25</v>
      </c>
      <c r="T409" t="s">
        <v>28</v>
      </c>
      <c r="U409" s="3" t="s">
        <v>25</v>
      </c>
    </row>
    <row r="410" spans="1:21" hidden="1" x14ac:dyDescent="0.3">
      <c r="A410">
        <v>32</v>
      </c>
      <c r="B410" t="s">
        <v>96</v>
      </c>
      <c r="C410" t="s">
        <v>22</v>
      </c>
      <c r="D410" t="s">
        <v>23</v>
      </c>
      <c r="E410" s="1">
        <v>90559000000</v>
      </c>
      <c r="F410" s="2">
        <v>86936000000</v>
      </c>
      <c r="G410" s="2">
        <v>1665000000</v>
      </c>
      <c r="H410" s="2" t="s">
        <v>24</v>
      </c>
      <c r="I410" s="2" t="s">
        <v>24</v>
      </c>
      <c r="J410" s="2" t="s">
        <v>25</v>
      </c>
      <c r="K410" s="2" t="s">
        <v>24</v>
      </c>
      <c r="L410" t="s">
        <v>97</v>
      </c>
      <c r="M410" t="s">
        <v>98</v>
      </c>
      <c r="N410" t="s">
        <v>28</v>
      </c>
      <c r="O410" t="s">
        <v>28</v>
      </c>
      <c r="P410" t="s">
        <v>28</v>
      </c>
      <c r="R410" t="s">
        <v>28</v>
      </c>
      <c r="S410" s="3" t="s">
        <v>25</v>
      </c>
      <c r="T410" t="s">
        <v>28</v>
      </c>
      <c r="U410" s="3" t="s">
        <v>25</v>
      </c>
    </row>
    <row r="411" spans="1:21" hidden="1" x14ac:dyDescent="0.3">
      <c r="A411">
        <v>1682</v>
      </c>
      <c r="B411" t="s">
        <v>749</v>
      </c>
      <c r="C411" t="s">
        <v>22</v>
      </c>
      <c r="D411" t="s">
        <v>23</v>
      </c>
      <c r="E411" s="1">
        <v>91247000000</v>
      </c>
      <c r="F411" s="2">
        <v>1727000000</v>
      </c>
      <c r="G411" s="2">
        <v>48724000000</v>
      </c>
      <c r="H411" s="2" t="s">
        <v>24</v>
      </c>
      <c r="I411" s="2" t="s">
        <v>24</v>
      </c>
      <c r="J411" s="2" t="s">
        <v>25</v>
      </c>
      <c r="K411" s="2">
        <v>8891000000</v>
      </c>
      <c r="L411" t="s">
        <v>112</v>
      </c>
      <c r="M411" t="s">
        <v>183</v>
      </c>
      <c r="N411" t="s">
        <v>28</v>
      </c>
      <c r="O411" t="s">
        <v>28</v>
      </c>
      <c r="P411" t="s">
        <v>28</v>
      </c>
      <c r="R411" t="s">
        <v>28</v>
      </c>
      <c r="S411" s="3" t="s">
        <v>25</v>
      </c>
      <c r="T411" t="s">
        <v>28</v>
      </c>
      <c r="U411" s="3" t="s">
        <v>28</v>
      </c>
    </row>
    <row r="412" spans="1:21" hidden="1" x14ac:dyDescent="0.3">
      <c r="A412">
        <v>883</v>
      </c>
      <c r="B412" t="s">
        <v>490</v>
      </c>
      <c r="C412" t="s">
        <v>22</v>
      </c>
      <c r="D412" t="s">
        <v>23</v>
      </c>
      <c r="E412" s="1">
        <v>93646000000</v>
      </c>
      <c r="F412" s="2" t="s">
        <v>24</v>
      </c>
      <c r="G412" s="2">
        <v>64729000000</v>
      </c>
      <c r="H412" s="2" t="s">
        <v>24</v>
      </c>
      <c r="I412" s="2" t="s">
        <v>24</v>
      </c>
      <c r="J412" s="2" t="s">
        <v>25</v>
      </c>
      <c r="K412" s="2">
        <v>3385000000</v>
      </c>
      <c r="L412" t="s">
        <v>112</v>
      </c>
      <c r="M412" t="s">
        <v>183</v>
      </c>
      <c r="N412" t="s">
        <v>28</v>
      </c>
      <c r="O412" t="s">
        <v>28</v>
      </c>
      <c r="P412" t="s">
        <v>28</v>
      </c>
      <c r="R412" t="s">
        <v>28</v>
      </c>
      <c r="S412" s="3" t="s">
        <v>25</v>
      </c>
      <c r="T412" t="s">
        <v>28</v>
      </c>
      <c r="U412" s="3" t="s">
        <v>28</v>
      </c>
    </row>
    <row r="413" spans="1:21" hidden="1" x14ac:dyDescent="0.3">
      <c r="A413">
        <v>927</v>
      </c>
      <c r="B413" t="s">
        <v>510</v>
      </c>
      <c r="C413" t="s">
        <v>22</v>
      </c>
      <c r="D413" t="s">
        <v>339</v>
      </c>
      <c r="E413" s="1">
        <v>96619000000</v>
      </c>
      <c r="F413" s="2">
        <v>76726000000</v>
      </c>
      <c r="G413" s="2">
        <v>15477000000</v>
      </c>
      <c r="H413" s="2" t="s">
        <v>24</v>
      </c>
      <c r="I413" s="2" t="s">
        <v>24</v>
      </c>
      <c r="J413" s="2" t="s">
        <v>25</v>
      </c>
      <c r="K413" s="2">
        <v>1652000000</v>
      </c>
      <c r="L413" t="s">
        <v>97</v>
      </c>
      <c r="M413" t="s">
        <v>511</v>
      </c>
      <c r="N413" t="s">
        <v>28</v>
      </c>
      <c r="O413" t="s">
        <v>28</v>
      </c>
      <c r="P413" t="s">
        <v>28</v>
      </c>
      <c r="R413" t="s">
        <v>28</v>
      </c>
      <c r="S413" s="3" t="s">
        <v>25</v>
      </c>
      <c r="T413" t="s">
        <v>28</v>
      </c>
      <c r="U413" s="3" t="s">
        <v>28</v>
      </c>
    </row>
    <row r="414" spans="1:21" hidden="1" x14ac:dyDescent="0.3">
      <c r="A414">
        <v>190</v>
      </c>
      <c r="B414" t="s">
        <v>182</v>
      </c>
      <c r="C414" t="s">
        <v>22</v>
      </c>
      <c r="D414" t="s">
        <v>23</v>
      </c>
      <c r="E414" s="1">
        <v>100078000000</v>
      </c>
      <c r="F414" s="2">
        <v>3753000000</v>
      </c>
      <c r="G414" s="2">
        <v>70829000000</v>
      </c>
      <c r="H414" s="2" t="s">
        <v>24</v>
      </c>
      <c r="I414" s="2" t="s">
        <v>24</v>
      </c>
      <c r="J414" s="2" t="s">
        <v>25</v>
      </c>
      <c r="K414" s="2">
        <v>9433000000</v>
      </c>
      <c r="L414" t="s">
        <v>112</v>
      </c>
      <c r="M414" t="s">
        <v>183</v>
      </c>
      <c r="N414" t="s">
        <v>28</v>
      </c>
      <c r="O414" t="s">
        <v>28</v>
      </c>
      <c r="P414" t="s">
        <v>28</v>
      </c>
      <c r="R414" t="s">
        <v>28</v>
      </c>
      <c r="S414" s="3" t="s">
        <v>25</v>
      </c>
      <c r="T414" t="s">
        <v>28</v>
      </c>
      <c r="U414" s="3" t="s">
        <v>25</v>
      </c>
    </row>
    <row r="415" spans="1:21" hidden="1" x14ac:dyDescent="0.3">
      <c r="A415">
        <v>258</v>
      </c>
      <c r="B415" t="s">
        <v>214</v>
      </c>
      <c r="C415" t="s">
        <v>22</v>
      </c>
      <c r="D415" t="s">
        <v>215</v>
      </c>
      <c r="E415" s="1">
        <v>101093000000</v>
      </c>
      <c r="F415" s="2">
        <v>96172000000</v>
      </c>
      <c r="G415" s="2">
        <v>2875000000</v>
      </c>
      <c r="H415" s="2" t="s">
        <v>24</v>
      </c>
      <c r="I415" s="2" t="s">
        <v>24</v>
      </c>
      <c r="J415" s="2" t="s">
        <v>25</v>
      </c>
      <c r="K415" s="2">
        <v>158000000</v>
      </c>
      <c r="L415" t="s">
        <v>61</v>
      </c>
      <c r="M415" t="s">
        <v>67</v>
      </c>
      <c r="N415" t="s">
        <v>28</v>
      </c>
      <c r="O415" t="s">
        <v>28</v>
      </c>
      <c r="P415" t="s">
        <v>28</v>
      </c>
      <c r="R415" t="s">
        <v>28</v>
      </c>
      <c r="S415" s="3" t="s">
        <v>25</v>
      </c>
      <c r="T415" t="s">
        <v>28</v>
      </c>
      <c r="U415" s="3" t="s">
        <v>25</v>
      </c>
    </row>
    <row r="416" spans="1:21" hidden="1" x14ac:dyDescent="0.3">
      <c r="A416">
        <v>823</v>
      </c>
      <c r="B416" t="s">
        <v>464</v>
      </c>
      <c r="C416" t="s">
        <v>22</v>
      </c>
      <c r="D416" t="s">
        <v>23</v>
      </c>
      <c r="E416" s="1">
        <v>102874000000</v>
      </c>
      <c r="F416" s="2">
        <v>52513000000</v>
      </c>
      <c r="G416" s="2">
        <v>22389000000</v>
      </c>
      <c r="H416" s="2">
        <v>5816000000</v>
      </c>
      <c r="I416" s="2">
        <v>5816000000</v>
      </c>
      <c r="J416" s="2">
        <v>5816000000</v>
      </c>
      <c r="K416" s="2" t="s">
        <v>24</v>
      </c>
      <c r="L416" t="s">
        <v>51</v>
      </c>
      <c r="M416" t="s">
        <v>292</v>
      </c>
      <c r="N416" t="s">
        <v>28</v>
      </c>
      <c r="O416" t="s">
        <v>28</v>
      </c>
      <c r="P416" t="s">
        <v>28</v>
      </c>
      <c r="R416" t="s">
        <v>28</v>
      </c>
      <c r="S416" s="3">
        <v>5816000000</v>
      </c>
      <c r="T416" t="s">
        <v>28</v>
      </c>
      <c r="U416" s="3" t="s">
        <v>28</v>
      </c>
    </row>
    <row r="417" spans="1:21" hidden="1" x14ac:dyDescent="0.3">
      <c r="A417">
        <v>374</v>
      </c>
      <c r="B417" t="s">
        <v>267</v>
      </c>
      <c r="C417" t="s">
        <v>22</v>
      </c>
      <c r="D417" t="s">
        <v>268</v>
      </c>
      <c r="E417" s="1">
        <v>105156000000</v>
      </c>
      <c r="F417" s="2">
        <v>91948000000</v>
      </c>
      <c r="G417" s="2">
        <v>10104000000</v>
      </c>
      <c r="H417" s="2" t="s">
        <v>24</v>
      </c>
      <c r="I417" s="2" t="s">
        <v>24</v>
      </c>
      <c r="J417" s="2" t="s">
        <v>25</v>
      </c>
      <c r="K417" s="2" t="s">
        <v>24</v>
      </c>
      <c r="L417" t="s">
        <v>97</v>
      </c>
      <c r="M417" t="s">
        <v>269</v>
      </c>
      <c r="N417" t="s">
        <v>28</v>
      </c>
      <c r="O417" t="s">
        <v>28</v>
      </c>
      <c r="P417" t="s">
        <v>28</v>
      </c>
      <c r="R417" t="s">
        <v>28</v>
      </c>
      <c r="S417" s="3" t="s">
        <v>25</v>
      </c>
      <c r="T417" t="s">
        <v>28</v>
      </c>
      <c r="U417" s="3" t="s">
        <v>25</v>
      </c>
    </row>
    <row r="418" spans="1:21" hidden="1" x14ac:dyDescent="0.3">
      <c r="A418">
        <v>791</v>
      </c>
      <c r="B418" t="s">
        <v>447</v>
      </c>
      <c r="C418" t="s">
        <v>22</v>
      </c>
      <c r="D418" t="s">
        <v>263</v>
      </c>
      <c r="E418" s="1">
        <v>112298000000</v>
      </c>
      <c r="F418" s="2">
        <v>86380000000</v>
      </c>
      <c r="G418" s="2">
        <v>13267000000</v>
      </c>
      <c r="H418" s="2">
        <v>3135000000</v>
      </c>
      <c r="I418" s="2">
        <v>3135000000</v>
      </c>
      <c r="J418" s="2">
        <v>3135000000</v>
      </c>
      <c r="K418" s="2">
        <v>1373000000</v>
      </c>
      <c r="L418" t="s">
        <v>51</v>
      </c>
      <c r="M418" t="s">
        <v>52</v>
      </c>
      <c r="N418" t="s">
        <v>28</v>
      </c>
      <c r="O418" t="s">
        <v>28</v>
      </c>
      <c r="P418" t="s">
        <v>28</v>
      </c>
      <c r="R418" t="s">
        <v>28</v>
      </c>
      <c r="S418" s="3">
        <v>3135000000</v>
      </c>
      <c r="T418" t="s">
        <v>28</v>
      </c>
      <c r="U418" s="3" t="s">
        <v>28</v>
      </c>
    </row>
    <row r="419" spans="1:21" hidden="1" x14ac:dyDescent="0.3">
      <c r="A419">
        <v>1666</v>
      </c>
      <c r="B419" t="s">
        <v>745</v>
      </c>
      <c r="C419" t="s">
        <v>22</v>
      </c>
      <c r="D419" t="s">
        <v>23</v>
      </c>
      <c r="E419" s="1">
        <v>115846000000</v>
      </c>
      <c r="F419" s="2">
        <v>46275000000</v>
      </c>
      <c r="G419" s="2">
        <v>39951000000</v>
      </c>
      <c r="H419" s="2" t="s">
        <v>24</v>
      </c>
      <c r="I419" s="2" t="s">
        <v>24</v>
      </c>
      <c r="J419" s="2" t="s">
        <v>25</v>
      </c>
      <c r="K419" s="2">
        <v>16460000000</v>
      </c>
      <c r="L419" t="s">
        <v>305</v>
      </c>
      <c r="M419" t="s">
        <v>306</v>
      </c>
      <c r="N419" t="s">
        <v>28</v>
      </c>
      <c r="O419" t="s">
        <v>28</v>
      </c>
      <c r="P419" t="s">
        <v>28</v>
      </c>
      <c r="R419" t="s">
        <v>28</v>
      </c>
      <c r="S419" s="3" t="s">
        <v>25</v>
      </c>
      <c r="T419" t="s">
        <v>28</v>
      </c>
      <c r="U419" s="3" t="s">
        <v>28</v>
      </c>
    </row>
    <row r="420" spans="1:21" hidden="1" x14ac:dyDescent="0.3">
      <c r="A420">
        <v>1039</v>
      </c>
      <c r="B420" t="s">
        <v>546</v>
      </c>
      <c r="C420" t="s">
        <v>22</v>
      </c>
      <c r="D420" t="s">
        <v>350</v>
      </c>
      <c r="E420" s="1">
        <v>122196000000</v>
      </c>
      <c r="F420" s="2">
        <v>115315000000</v>
      </c>
      <c r="G420" s="2">
        <v>4110000000</v>
      </c>
      <c r="H420" s="2">
        <v>433000000</v>
      </c>
      <c r="I420" s="2">
        <v>433000000</v>
      </c>
      <c r="J420" s="2">
        <v>433000000</v>
      </c>
      <c r="K420" s="2" t="s">
        <v>24</v>
      </c>
      <c r="L420" t="s">
        <v>61</v>
      </c>
      <c r="M420" t="s">
        <v>67</v>
      </c>
      <c r="N420" t="s">
        <v>28</v>
      </c>
      <c r="O420" t="s">
        <v>28</v>
      </c>
      <c r="P420" t="s">
        <v>28</v>
      </c>
      <c r="R420" t="s">
        <v>28</v>
      </c>
      <c r="S420" s="3">
        <v>433000000</v>
      </c>
      <c r="T420" t="s">
        <v>28</v>
      </c>
      <c r="U420" s="3" t="s">
        <v>28</v>
      </c>
    </row>
    <row r="421" spans="1:21" hidden="1" x14ac:dyDescent="0.3">
      <c r="A421">
        <v>1594</v>
      </c>
      <c r="B421" t="s">
        <v>727</v>
      </c>
      <c r="C421" t="s">
        <v>22</v>
      </c>
      <c r="D421" t="s">
        <v>30</v>
      </c>
      <c r="E421" s="1">
        <v>122489000000</v>
      </c>
      <c r="F421" s="2">
        <v>89659000000</v>
      </c>
      <c r="G421" s="2" t="s">
        <v>24</v>
      </c>
      <c r="H421" s="2" t="s">
        <v>24</v>
      </c>
      <c r="I421" s="2" t="s">
        <v>24</v>
      </c>
      <c r="J421" s="2" t="s">
        <v>25</v>
      </c>
      <c r="K421" s="2">
        <v>23207000000</v>
      </c>
      <c r="L421" t="s">
        <v>61</v>
      </c>
      <c r="M421" t="s">
        <v>151</v>
      </c>
      <c r="N421" t="s">
        <v>28</v>
      </c>
      <c r="O421" t="s">
        <v>28</v>
      </c>
      <c r="P421" t="s">
        <v>28</v>
      </c>
      <c r="R421" t="s">
        <v>28</v>
      </c>
      <c r="S421" s="3" t="s">
        <v>25</v>
      </c>
      <c r="T421" t="s">
        <v>28</v>
      </c>
      <c r="U421" s="3" t="s">
        <v>28</v>
      </c>
    </row>
    <row r="422" spans="1:21" hidden="1" x14ac:dyDescent="0.3">
      <c r="A422">
        <v>416</v>
      </c>
      <c r="B422" t="s">
        <v>309</v>
      </c>
      <c r="C422" t="s">
        <v>22</v>
      </c>
      <c r="D422" t="s">
        <v>30</v>
      </c>
      <c r="E422" s="1">
        <v>126761000000</v>
      </c>
      <c r="F422" s="2">
        <v>102978000000</v>
      </c>
      <c r="G422" s="2" t="s">
        <v>24</v>
      </c>
      <c r="H422" s="2" t="s">
        <v>24</v>
      </c>
      <c r="I422" s="2" t="s">
        <v>24</v>
      </c>
      <c r="J422" s="2" t="s">
        <v>25</v>
      </c>
      <c r="K422" s="2" t="s">
        <v>24</v>
      </c>
      <c r="L422" t="s">
        <v>97</v>
      </c>
      <c r="M422" t="s">
        <v>310</v>
      </c>
      <c r="N422" t="s">
        <v>28</v>
      </c>
      <c r="O422" t="s">
        <v>28</v>
      </c>
      <c r="P422" t="s">
        <v>28</v>
      </c>
      <c r="R422" t="s">
        <v>28</v>
      </c>
      <c r="S422" s="3" t="s">
        <v>25</v>
      </c>
      <c r="T422" t="s">
        <v>28</v>
      </c>
      <c r="U422" s="3" t="s">
        <v>25</v>
      </c>
    </row>
    <row r="423" spans="1:21" hidden="1" x14ac:dyDescent="0.3">
      <c r="A423">
        <v>1494</v>
      </c>
      <c r="B423" t="s">
        <v>697</v>
      </c>
      <c r="C423" t="s">
        <v>22</v>
      </c>
      <c r="D423" t="s">
        <v>23</v>
      </c>
      <c r="E423" s="1">
        <v>127434000000</v>
      </c>
      <c r="F423" s="2">
        <v>55228000000</v>
      </c>
      <c r="G423" s="2">
        <v>41066000000</v>
      </c>
      <c r="H423" s="2" t="s">
        <v>24</v>
      </c>
      <c r="I423" s="2" t="s">
        <v>24</v>
      </c>
      <c r="J423" s="2" t="s">
        <v>25</v>
      </c>
      <c r="K423" s="2">
        <v>18143000000</v>
      </c>
      <c r="L423" t="s">
        <v>305</v>
      </c>
      <c r="M423" t="s">
        <v>306</v>
      </c>
      <c r="N423" t="s">
        <v>28</v>
      </c>
      <c r="O423" t="s">
        <v>28</v>
      </c>
      <c r="P423" t="s">
        <v>28</v>
      </c>
      <c r="R423" t="s">
        <v>28</v>
      </c>
      <c r="S423" s="3" t="s">
        <v>25</v>
      </c>
      <c r="T423" t="s">
        <v>28</v>
      </c>
      <c r="U423" s="3" t="s">
        <v>28</v>
      </c>
    </row>
    <row r="424" spans="1:21" hidden="1" x14ac:dyDescent="0.3">
      <c r="A424">
        <v>1638</v>
      </c>
      <c r="B424" t="s">
        <v>738</v>
      </c>
      <c r="C424" t="s">
        <v>22</v>
      </c>
      <c r="D424" t="s">
        <v>23</v>
      </c>
      <c r="E424" s="1">
        <v>138393000000</v>
      </c>
      <c r="F424" s="2">
        <v>126485000000</v>
      </c>
      <c r="G424" s="2">
        <v>5229000000</v>
      </c>
      <c r="H424" s="2" t="s">
        <v>24</v>
      </c>
      <c r="I424" s="2" t="s">
        <v>24</v>
      </c>
      <c r="J424" s="2" t="s">
        <v>25</v>
      </c>
      <c r="K424" s="2">
        <v>1549000000</v>
      </c>
      <c r="L424" t="s">
        <v>153</v>
      </c>
      <c r="M424" t="s">
        <v>499</v>
      </c>
      <c r="N424" t="s">
        <v>28</v>
      </c>
      <c r="O424" t="s">
        <v>28</v>
      </c>
      <c r="P424" t="s">
        <v>28</v>
      </c>
      <c r="R424" t="s">
        <v>28</v>
      </c>
      <c r="S424" s="3" t="s">
        <v>25</v>
      </c>
      <c r="T424" t="s">
        <v>28</v>
      </c>
      <c r="U424" s="3" t="s">
        <v>28</v>
      </c>
    </row>
    <row r="425" spans="1:21" hidden="1" x14ac:dyDescent="0.3">
      <c r="A425">
        <v>608</v>
      </c>
      <c r="B425" t="s">
        <v>378</v>
      </c>
      <c r="C425" t="s">
        <v>22</v>
      </c>
      <c r="D425" t="s">
        <v>30</v>
      </c>
      <c r="E425" s="1">
        <v>146917000000</v>
      </c>
      <c r="F425" s="2">
        <v>123050000000</v>
      </c>
      <c r="G425" s="2">
        <v>10850000000</v>
      </c>
      <c r="H425" s="2" t="s">
        <v>24</v>
      </c>
      <c r="I425" s="2" t="s">
        <v>24</v>
      </c>
      <c r="J425" s="2" t="s">
        <v>25</v>
      </c>
      <c r="K425" s="2" t="s">
        <v>24</v>
      </c>
      <c r="L425" t="s">
        <v>40</v>
      </c>
      <c r="M425" t="s">
        <v>379</v>
      </c>
      <c r="N425" t="s">
        <v>28</v>
      </c>
      <c r="O425" t="s">
        <v>28</v>
      </c>
      <c r="P425" t="s">
        <v>28</v>
      </c>
      <c r="R425" t="s">
        <v>28</v>
      </c>
      <c r="S425" s="3" t="s">
        <v>25</v>
      </c>
      <c r="T425" t="s">
        <v>28</v>
      </c>
      <c r="U425" s="3" t="s">
        <v>28</v>
      </c>
    </row>
    <row r="426" spans="1:21" hidden="1" x14ac:dyDescent="0.3">
      <c r="A426">
        <v>700</v>
      </c>
      <c r="B426" t="s">
        <v>407</v>
      </c>
      <c r="C426" t="s">
        <v>22</v>
      </c>
      <c r="D426" t="s">
        <v>30</v>
      </c>
      <c r="E426" s="1">
        <v>155427000000</v>
      </c>
      <c r="F426" s="2">
        <v>137373000000</v>
      </c>
      <c r="G426" s="2">
        <v>12382000000</v>
      </c>
      <c r="H426" s="2" t="s">
        <v>24</v>
      </c>
      <c r="I426" s="2" t="s">
        <v>24</v>
      </c>
      <c r="J426" s="2" t="s">
        <v>25</v>
      </c>
      <c r="K426" s="2" t="s">
        <v>24</v>
      </c>
      <c r="L426" t="s">
        <v>40</v>
      </c>
      <c r="M426" t="s">
        <v>379</v>
      </c>
      <c r="N426" t="s">
        <v>28</v>
      </c>
      <c r="O426" t="s">
        <v>28</v>
      </c>
      <c r="P426" t="s">
        <v>28</v>
      </c>
      <c r="R426" t="s">
        <v>28</v>
      </c>
      <c r="S426" s="3" t="s">
        <v>25</v>
      </c>
      <c r="T426" t="s">
        <v>28</v>
      </c>
      <c r="U426" s="3" t="s">
        <v>28</v>
      </c>
    </row>
    <row r="427" spans="1:21" hidden="1" x14ac:dyDescent="0.3">
      <c r="A427">
        <v>8</v>
      </c>
      <c r="B427" t="s">
        <v>49</v>
      </c>
      <c r="C427" t="s">
        <v>22</v>
      </c>
      <c r="D427" t="s">
        <v>50</v>
      </c>
      <c r="E427" s="1">
        <v>170910000000</v>
      </c>
      <c r="F427" s="2">
        <v>106606000000</v>
      </c>
      <c r="G427" s="2">
        <v>10830000000</v>
      </c>
      <c r="H427" s="2">
        <v>4475000000</v>
      </c>
      <c r="I427" s="2">
        <v>4475000000</v>
      </c>
      <c r="J427" s="2">
        <v>4475000000</v>
      </c>
      <c r="K427" s="2" t="s">
        <v>24</v>
      </c>
      <c r="L427" t="s">
        <v>51</v>
      </c>
      <c r="M427" t="s">
        <v>52</v>
      </c>
      <c r="N427" t="s">
        <v>28</v>
      </c>
      <c r="O427" t="s">
        <v>28</v>
      </c>
      <c r="P427" t="s">
        <v>53</v>
      </c>
      <c r="Q427">
        <v>6048472102</v>
      </c>
      <c r="R427" t="s">
        <v>28</v>
      </c>
      <c r="S427" s="3">
        <v>4475000000</v>
      </c>
      <c r="T427" t="s">
        <v>28</v>
      </c>
      <c r="U427" s="3">
        <v>4475000000</v>
      </c>
    </row>
    <row r="428" spans="1:21" hidden="1" x14ac:dyDescent="0.3">
      <c r="A428">
        <v>1312</v>
      </c>
      <c r="B428" t="s">
        <v>636</v>
      </c>
      <c r="C428" t="s">
        <v>22</v>
      </c>
      <c r="D428" t="s">
        <v>23</v>
      </c>
      <c r="E428" s="1">
        <v>179290000000</v>
      </c>
      <c r="F428" s="2">
        <v>158446000000</v>
      </c>
      <c r="G428" s="2">
        <v>15443000000</v>
      </c>
      <c r="H428" s="2" t="s">
        <v>24</v>
      </c>
      <c r="I428" s="2" t="s">
        <v>24</v>
      </c>
      <c r="J428" s="2" t="s">
        <v>25</v>
      </c>
      <c r="K428" s="2">
        <v>931000000</v>
      </c>
      <c r="L428" t="s">
        <v>153</v>
      </c>
      <c r="M428" t="s">
        <v>499</v>
      </c>
      <c r="N428" t="s">
        <v>28</v>
      </c>
      <c r="O428" t="s">
        <v>28</v>
      </c>
      <c r="P428" t="s">
        <v>28</v>
      </c>
      <c r="R428" t="s">
        <v>28</v>
      </c>
      <c r="S428" s="3" t="s">
        <v>25</v>
      </c>
      <c r="T428" t="s">
        <v>28</v>
      </c>
      <c r="U428" s="3" t="s">
        <v>28</v>
      </c>
    </row>
    <row r="429" spans="1:21" hidden="1" x14ac:dyDescent="0.3">
      <c r="A429">
        <v>420</v>
      </c>
      <c r="B429" t="s">
        <v>311</v>
      </c>
      <c r="C429" t="s">
        <v>22</v>
      </c>
      <c r="D429" t="s">
        <v>23</v>
      </c>
      <c r="E429" s="1">
        <v>230590000000</v>
      </c>
      <c r="F429" s="2">
        <v>163336000000</v>
      </c>
      <c r="G429" s="2">
        <v>17100000000</v>
      </c>
      <c r="H429" s="2" t="s">
        <v>24</v>
      </c>
      <c r="I429" s="2" t="s">
        <v>24</v>
      </c>
      <c r="J429" s="2" t="s">
        <v>25</v>
      </c>
      <c r="K429" s="2">
        <v>13413000000</v>
      </c>
      <c r="L429" t="s">
        <v>153</v>
      </c>
      <c r="M429" t="s">
        <v>241</v>
      </c>
      <c r="N429" t="s">
        <v>28</v>
      </c>
      <c r="O429" t="s">
        <v>28</v>
      </c>
      <c r="P429" t="s">
        <v>28</v>
      </c>
      <c r="R429" t="s">
        <v>28</v>
      </c>
      <c r="S429" s="3" t="s">
        <v>25</v>
      </c>
      <c r="T429" t="s">
        <v>28</v>
      </c>
      <c r="U429" s="3" t="s">
        <v>25</v>
      </c>
    </row>
    <row r="430" spans="1:21" hidden="1" x14ac:dyDescent="0.3">
      <c r="A430">
        <v>1745</v>
      </c>
      <c r="B430" t="s">
        <v>766</v>
      </c>
      <c r="C430" t="s">
        <v>22</v>
      </c>
      <c r="D430" t="s">
        <v>23</v>
      </c>
      <c r="E430" s="1">
        <v>451509000000</v>
      </c>
      <c r="F430" s="2">
        <v>302056000000</v>
      </c>
      <c r="G430" s="2">
        <v>81844000000</v>
      </c>
      <c r="H430" s="2" t="s">
        <v>24</v>
      </c>
      <c r="I430" s="2" t="s">
        <v>24</v>
      </c>
      <c r="J430" s="2" t="s">
        <v>25</v>
      </c>
      <c r="K430" s="2">
        <v>15888000000</v>
      </c>
      <c r="L430" t="s">
        <v>153</v>
      </c>
      <c r="M430" t="s">
        <v>241</v>
      </c>
      <c r="N430" t="s">
        <v>28</v>
      </c>
      <c r="O430" t="s">
        <v>28</v>
      </c>
      <c r="P430" t="s">
        <v>28</v>
      </c>
      <c r="R430" t="s">
        <v>28</v>
      </c>
      <c r="S430" s="3" t="s">
        <v>25</v>
      </c>
      <c r="T430" t="s">
        <v>28</v>
      </c>
      <c r="U430" s="3" t="s">
        <v>28</v>
      </c>
    </row>
    <row r="431" spans="1:21" hidden="1" x14ac:dyDescent="0.3">
      <c r="A431">
        <v>1706</v>
      </c>
      <c r="B431" t="s">
        <v>755</v>
      </c>
      <c r="C431" t="s">
        <v>22</v>
      </c>
      <c r="D431" t="s">
        <v>102</v>
      </c>
      <c r="E431" s="1">
        <v>468651000000</v>
      </c>
      <c r="F431" s="2">
        <v>352297000000</v>
      </c>
      <c r="G431" s="2">
        <v>88629000000</v>
      </c>
      <c r="H431" s="2" t="s">
        <v>24</v>
      </c>
      <c r="I431" s="2" t="s">
        <v>24</v>
      </c>
      <c r="J431" s="2" t="s">
        <v>25</v>
      </c>
      <c r="K431" s="2" t="s">
        <v>24</v>
      </c>
      <c r="L431" t="s">
        <v>97</v>
      </c>
      <c r="M431" t="s">
        <v>269</v>
      </c>
      <c r="N431" t="s">
        <v>28</v>
      </c>
      <c r="O431" t="s">
        <v>28</v>
      </c>
      <c r="P431" t="s">
        <v>28</v>
      </c>
      <c r="R431" t="s">
        <v>28</v>
      </c>
      <c r="S431" s="3" t="s">
        <v>25</v>
      </c>
      <c r="T431" t="s">
        <v>28</v>
      </c>
      <c r="U431" s="3" t="s">
        <v>28</v>
      </c>
    </row>
    <row r="432" spans="1:21" hidden="1" x14ac:dyDescent="0.3">
      <c r="A432">
        <v>379</v>
      </c>
      <c r="B432" t="s">
        <v>272</v>
      </c>
      <c r="C432" t="s">
        <v>29</v>
      </c>
      <c r="D432" t="s">
        <v>275</v>
      </c>
      <c r="E432" s="1">
        <v>1514000</v>
      </c>
      <c r="F432" s="2">
        <v>142000</v>
      </c>
      <c r="G432" s="2">
        <v>3940000</v>
      </c>
      <c r="H432" s="2">
        <v>30000</v>
      </c>
      <c r="I432" s="2">
        <v>30000</v>
      </c>
      <c r="J432" s="2">
        <v>30000</v>
      </c>
      <c r="K432" s="2">
        <v>163000</v>
      </c>
      <c r="L432" t="s">
        <v>97</v>
      </c>
      <c r="M432" t="s">
        <v>274</v>
      </c>
      <c r="N432" t="s">
        <v>28</v>
      </c>
      <c r="O432" t="s">
        <v>28</v>
      </c>
      <c r="P432" t="s">
        <v>28</v>
      </c>
      <c r="R432" t="s">
        <v>28</v>
      </c>
      <c r="S432" s="3">
        <v>30000</v>
      </c>
      <c r="T432" t="s">
        <v>28</v>
      </c>
      <c r="U432" s="3">
        <v>30000</v>
      </c>
    </row>
    <row r="433" spans="1:21" hidden="1" x14ac:dyDescent="0.3">
      <c r="A433">
        <v>605</v>
      </c>
      <c r="B433" t="s">
        <v>377</v>
      </c>
      <c r="C433" t="s">
        <v>29</v>
      </c>
      <c r="D433" t="s">
        <v>30</v>
      </c>
      <c r="E433" s="1">
        <v>520613000</v>
      </c>
      <c r="F433" s="2">
        <v>140012000</v>
      </c>
      <c r="G433" s="2">
        <v>63268000</v>
      </c>
      <c r="H433" s="2" t="s">
        <v>24</v>
      </c>
      <c r="I433" s="2" t="s">
        <v>24</v>
      </c>
      <c r="J433" s="2" t="s">
        <v>25</v>
      </c>
      <c r="K433" s="2">
        <v>95232000</v>
      </c>
      <c r="L433" t="s">
        <v>117</v>
      </c>
      <c r="M433" t="s">
        <v>145</v>
      </c>
      <c r="N433" t="s">
        <v>28</v>
      </c>
      <c r="O433" t="s">
        <v>28</v>
      </c>
      <c r="P433" t="s">
        <v>28</v>
      </c>
      <c r="R433" t="s">
        <v>28</v>
      </c>
      <c r="S433" s="3" t="s">
        <v>25</v>
      </c>
      <c r="T433" t="s">
        <v>28</v>
      </c>
      <c r="U433" s="3" t="s">
        <v>28</v>
      </c>
    </row>
    <row r="434" spans="1:21" hidden="1" x14ac:dyDescent="0.3">
      <c r="A434">
        <v>573</v>
      </c>
      <c r="B434" t="s">
        <v>367</v>
      </c>
      <c r="C434" t="s">
        <v>29</v>
      </c>
      <c r="D434" t="s">
        <v>30</v>
      </c>
      <c r="E434" s="1">
        <v>610590000</v>
      </c>
      <c r="F434" s="2">
        <v>197336000</v>
      </c>
      <c r="G434" s="2">
        <v>26684000</v>
      </c>
      <c r="H434" s="2" t="s">
        <v>24</v>
      </c>
      <c r="I434" s="2" t="s">
        <v>24</v>
      </c>
      <c r="J434" s="2" t="s">
        <v>25</v>
      </c>
      <c r="K434" s="2">
        <v>192420000</v>
      </c>
      <c r="L434" t="s">
        <v>117</v>
      </c>
      <c r="M434" t="s">
        <v>368</v>
      </c>
      <c r="N434" t="s">
        <v>28</v>
      </c>
      <c r="O434" t="s">
        <v>28</v>
      </c>
      <c r="P434" t="s">
        <v>28</v>
      </c>
      <c r="R434" t="s">
        <v>28</v>
      </c>
      <c r="S434" s="3" t="s">
        <v>25</v>
      </c>
      <c r="T434" t="s">
        <v>28</v>
      </c>
      <c r="U434" s="3" t="s">
        <v>28</v>
      </c>
    </row>
    <row r="435" spans="1:21" hidden="1" x14ac:dyDescent="0.3">
      <c r="A435">
        <v>1012</v>
      </c>
      <c r="B435" t="s">
        <v>539</v>
      </c>
      <c r="C435" t="s">
        <v>29</v>
      </c>
      <c r="D435" t="s">
        <v>30</v>
      </c>
      <c r="E435" s="1">
        <v>635490000</v>
      </c>
      <c r="F435" s="2">
        <v>172050000</v>
      </c>
      <c r="G435" s="2">
        <v>43720000</v>
      </c>
      <c r="H435" s="2" t="s">
        <v>24</v>
      </c>
      <c r="I435" s="2" t="s">
        <v>24</v>
      </c>
      <c r="J435" s="2" t="s">
        <v>25</v>
      </c>
      <c r="K435" s="2">
        <v>186979000</v>
      </c>
      <c r="L435" t="s">
        <v>117</v>
      </c>
      <c r="M435" t="s">
        <v>368</v>
      </c>
      <c r="N435" t="s">
        <v>28</v>
      </c>
      <c r="O435" t="s">
        <v>28</v>
      </c>
      <c r="P435" t="s">
        <v>28</v>
      </c>
      <c r="R435" t="s">
        <v>28</v>
      </c>
      <c r="S435" s="3" t="s">
        <v>25</v>
      </c>
      <c r="T435" t="s">
        <v>28</v>
      </c>
      <c r="U435" s="3" t="s">
        <v>28</v>
      </c>
    </row>
    <row r="436" spans="1:21" hidden="1" x14ac:dyDescent="0.3">
      <c r="A436">
        <v>669</v>
      </c>
      <c r="B436" t="s">
        <v>398</v>
      </c>
      <c r="C436" t="s">
        <v>29</v>
      </c>
      <c r="D436" t="s">
        <v>33</v>
      </c>
      <c r="E436" s="1">
        <v>686090000</v>
      </c>
      <c r="F436" s="2">
        <v>211923000</v>
      </c>
      <c r="G436" s="2">
        <v>32316000</v>
      </c>
      <c r="H436" s="2" t="s">
        <v>24</v>
      </c>
      <c r="I436" s="2" t="s">
        <v>24</v>
      </c>
      <c r="J436" s="2" t="s">
        <v>25</v>
      </c>
      <c r="K436" s="2">
        <v>170814000</v>
      </c>
      <c r="L436" t="s">
        <v>117</v>
      </c>
      <c r="M436" t="s">
        <v>399</v>
      </c>
      <c r="N436" t="s">
        <v>28</v>
      </c>
      <c r="O436" t="s">
        <v>28</v>
      </c>
      <c r="P436" t="s">
        <v>28</v>
      </c>
      <c r="R436" t="s">
        <v>28</v>
      </c>
      <c r="S436" s="3" t="s">
        <v>25</v>
      </c>
      <c r="T436" t="s">
        <v>28</v>
      </c>
      <c r="U436" s="3" t="s">
        <v>28</v>
      </c>
    </row>
    <row r="437" spans="1:21" hidden="1" x14ac:dyDescent="0.3">
      <c r="A437">
        <v>1583</v>
      </c>
      <c r="B437" t="s">
        <v>725</v>
      </c>
      <c r="C437" t="s">
        <v>29</v>
      </c>
      <c r="D437" t="s">
        <v>30</v>
      </c>
      <c r="E437" s="1">
        <v>758926000</v>
      </c>
      <c r="F437" s="2">
        <v>258612000</v>
      </c>
      <c r="G437" s="2">
        <v>37121000</v>
      </c>
      <c r="H437" s="2" t="s">
        <v>24</v>
      </c>
      <c r="I437" s="2" t="s">
        <v>24</v>
      </c>
      <c r="J437" s="2" t="s">
        <v>25</v>
      </c>
      <c r="K437" s="2">
        <v>346273000</v>
      </c>
      <c r="L437" t="s">
        <v>117</v>
      </c>
      <c r="M437" t="s">
        <v>368</v>
      </c>
      <c r="N437" t="s">
        <v>28</v>
      </c>
      <c r="O437" t="s">
        <v>28</v>
      </c>
      <c r="P437" t="s">
        <v>28</v>
      </c>
      <c r="R437" t="s">
        <v>28</v>
      </c>
      <c r="S437" s="3" t="s">
        <v>25</v>
      </c>
      <c r="T437" t="s">
        <v>28</v>
      </c>
      <c r="U437" s="3" t="s">
        <v>28</v>
      </c>
    </row>
    <row r="438" spans="1:21" hidden="1" x14ac:dyDescent="0.3">
      <c r="A438">
        <v>1201</v>
      </c>
      <c r="B438" t="s">
        <v>603</v>
      </c>
      <c r="C438" t="s">
        <v>29</v>
      </c>
      <c r="D438" t="s">
        <v>30</v>
      </c>
      <c r="E438" s="1">
        <v>780209000</v>
      </c>
      <c r="F438" s="2">
        <v>38851000</v>
      </c>
      <c r="G438" s="2">
        <v>56881000</v>
      </c>
      <c r="H438" s="2" t="s">
        <v>24</v>
      </c>
      <c r="I438" s="2" t="s">
        <v>24</v>
      </c>
      <c r="J438" s="2" t="s">
        <v>25</v>
      </c>
      <c r="K438" s="2">
        <v>306769000</v>
      </c>
      <c r="L438" t="s">
        <v>117</v>
      </c>
      <c r="M438" t="s">
        <v>399</v>
      </c>
      <c r="N438" t="s">
        <v>28</v>
      </c>
      <c r="O438" t="s">
        <v>28</v>
      </c>
      <c r="P438" t="s">
        <v>28</v>
      </c>
      <c r="R438" t="s">
        <v>28</v>
      </c>
      <c r="S438" s="3" t="s">
        <v>25</v>
      </c>
      <c r="T438" t="s">
        <v>28</v>
      </c>
      <c r="U438" s="3" t="s">
        <v>28</v>
      </c>
    </row>
    <row r="439" spans="1:21" hidden="1" x14ac:dyDescent="0.3">
      <c r="A439">
        <v>900</v>
      </c>
      <c r="B439" t="s">
        <v>495</v>
      </c>
      <c r="C439" t="s">
        <v>29</v>
      </c>
      <c r="D439" t="s">
        <v>30</v>
      </c>
      <c r="E439" s="1">
        <v>861527000</v>
      </c>
      <c r="F439" s="2">
        <v>221498000</v>
      </c>
      <c r="G439" s="2">
        <v>127470000</v>
      </c>
      <c r="H439" s="2" t="s">
        <v>24</v>
      </c>
      <c r="I439" s="2" t="s">
        <v>24</v>
      </c>
      <c r="J439" s="2" t="s">
        <v>25</v>
      </c>
      <c r="K439" s="2">
        <v>224713000</v>
      </c>
      <c r="L439" t="s">
        <v>117</v>
      </c>
      <c r="M439" t="s">
        <v>118</v>
      </c>
      <c r="N439" t="s">
        <v>28</v>
      </c>
      <c r="O439" t="s">
        <v>28</v>
      </c>
      <c r="P439" t="s">
        <v>28</v>
      </c>
      <c r="R439" t="s">
        <v>28</v>
      </c>
      <c r="S439" s="3" t="s">
        <v>25</v>
      </c>
      <c r="T439" t="s">
        <v>28</v>
      </c>
      <c r="U439" s="3" t="s">
        <v>28</v>
      </c>
    </row>
    <row r="440" spans="1:21" hidden="1" x14ac:dyDescent="0.3">
      <c r="A440">
        <v>1539</v>
      </c>
      <c r="B440" t="s">
        <v>712</v>
      </c>
      <c r="C440" t="s">
        <v>29</v>
      </c>
      <c r="D440" t="s">
        <v>30</v>
      </c>
      <c r="E440" s="1">
        <v>945000000</v>
      </c>
      <c r="F440" s="2">
        <v>18000000</v>
      </c>
      <c r="G440" s="2">
        <v>597000000</v>
      </c>
      <c r="H440" s="2" t="s">
        <v>24</v>
      </c>
      <c r="I440" s="2" t="s">
        <v>24</v>
      </c>
      <c r="J440" s="2" t="s">
        <v>25</v>
      </c>
      <c r="K440" s="2">
        <v>36000000</v>
      </c>
      <c r="L440" t="s">
        <v>40</v>
      </c>
      <c r="M440" t="s">
        <v>147</v>
      </c>
      <c r="N440" t="s">
        <v>28</v>
      </c>
      <c r="O440" t="s">
        <v>28</v>
      </c>
      <c r="P440" t="s">
        <v>28</v>
      </c>
      <c r="R440" t="s">
        <v>28</v>
      </c>
      <c r="S440" s="3" t="s">
        <v>25</v>
      </c>
      <c r="T440" t="s">
        <v>28</v>
      </c>
      <c r="U440" s="3" t="s">
        <v>28</v>
      </c>
    </row>
    <row r="441" spans="1:21" hidden="1" x14ac:dyDescent="0.3">
      <c r="A441">
        <v>1655</v>
      </c>
      <c r="B441" t="s">
        <v>742</v>
      </c>
      <c r="C441" t="s">
        <v>29</v>
      </c>
      <c r="D441" t="s">
        <v>30</v>
      </c>
      <c r="E441" s="1">
        <v>965087000</v>
      </c>
      <c r="F441" s="2">
        <v>187013000</v>
      </c>
      <c r="G441" s="2">
        <v>179545000</v>
      </c>
      <c r="H441" s="2">
        <v>70297000</v>
      </c>
      <c r="I441" s="2">
        <v>70297000</v>
      </c>
      <c r="J441" s="2">
        <v>70297000</v>
      </c>
      <c r="K441" s="2" t="s">
        <v>24</v>
      </c>
      <c r="L441" t="s">
        <v>51</v>
      </c>
      <c r="M441" t="s">
        <v>123</v>
      </c>
      <c r="N441" t="s">
        <v>28</v>
      </c>
      <c r="O441" t="s">
        <v>28</v>
      </c>
      <c r="P441" t="s">
        <v>28</v>
      </c>
      <c r="R441" t="s">
        <v>28</v>
      </c>
      <c r="S441" s="3">
        <v>70297000</v>
      </c>
      <c r="T441" t="s">
        <v>28</v>
      </c>
      <c r="U441" s="3" t="s">
        <v>28</v>
      </c>
    </row>
    <row r="442" spans="1:21" hidden="1" x14ac:dyDescent="0.3">
      <c r="A442">
        <v>61</v>
      </c>
      <c r="B442" t="s">
        <v>116</v>
      </c>
      <c r="C442" t="s">
        <v>29</v>
      </c>
      <c r="D442" t="s">
        <v>30</v>
      </c>
      <c r="E442" s="1">
        <v>974053000</v>
      </c>
      <c r="F442" s="2">
        <v>380051000</v>
      </c>
      <c r="G442" s="2">
        <v>53073000</v>
      </c>
      <c r="H442" s="2" t="s">
        <v>24</v>
      </c>
      <c r="I442" s="2" t="s">
        <v>24</v>
      </c>
      <c r="J442" s="2" t="s">
        <v>25</v>
      </c>
      <c r="K442" s="2">
        <v>291910000</v>
      </c>
      <c r="L442" t="s">
        <v>117</v>
      </c>
      <c r="M442" t="s">
        <v>118</v>
      </c>
      <c r="N442" t="s">
        <v>28</v>
      </c>
      <c r="O442" t="s">
        <v>28</v>
      </c>
      <c r="P442" t="s">
        <v>28</v>
      </c>
      <c r="R442" t="s">
        <v>28</v>
      </c>
      <c r="S442" s="3" t="s">
        <v>25</v>
      </c>
      <c r="T442" t="s">
        <v>28</v>
      </c>
      <c r="U442" s="3" t="s">
        <v>25</v>
      </c>
    </row>
    <row r="443" spans="1:21" hidden="1" x14ac:dyDescent="0.3">
      <c r="A443">
        <v>1016</v>
      </c>
      <c r="B443" t="s">
        <v>540</v>
      </c>
      <c r="C443" t="s">
        <v>29</v>
      </c>
      <c r="D443" t="s">
        <v>30</v>
      </c>
      <c r="E443" s="1">
        <v>1029475000</v>
      </c>
      <c r="F443" s="2">
        <v>423256000</v>
      </c>
      <c r="G443" s="2">
        <v>27772000</v>
      </c>
      <c r="H443" s="2" t="s">
        <v>24</v>
      </c>
      <c r="I443" s="2" t="s">
        <v>24</v>
      </c>
      <c r="J443" s="2" t="s">
        <v>25</v>
      </c>
      <c r="K443" s="2">
        <v>357165000</v>
      </c>
      <c r="L443" t="s">
        <v>117</v>
      </c>
      <c r="M443" t="s">
        <v>399</v>
      </c>
      <c r="N443" t="s">
        <v>28</v>
      </c>
      <c r="O443" t="s">
        <v>28</v>
      </c>
      <c r="P443" t="s">
        <v>28</v>
      </c>
      <c r="R443" t="s">
        <v>28</v>
      </c>
      <c r="S443" s="3" t="s">
        <v>25</v>
      </c>
      <c r="T443" t="s">
        <v>28</v>
      </c>
      <c r="U443" s="3" t="s">
        <v>28</v>
      </c>
    </row>
    <row r="444" spans="1:21" hidden="1" x14ac:dyDescent="0.3">
      <c r="A444">
        <v>1659</v>
      </c>
      <c r="B444" t="s">
        <v>743</v>
      </c>
      <c r="C444" t="s">
        <v>29</v>
      </c>
      <c r="D444" t="s">
        <v>30</v>
      </c>
      <c r="E444" s="1">
        <v>1211975000</v>
      </c>
      <c r="F444" s="2">
        <v>130277000</v>
      </c>
      <c r="G444" s="2">
        <v>356188000</v>
      </c>
      <c r="H444" s="2">
        <v>882097000</v>
      </c>
      <c r="I444" s="2">
        <v>882097000</v>
      </c>
      <c r="J444" s="2">
        <v>882097000</v>
      </c>
      <c r="K444" s="2" t="s">
        <v>24</v>
      </c>
      <c r="L444" t="s">
        <v>61</v>
      </c>
      <c r="M444" t="s">
        <v>132</v>
      </c>
      <c r="N444" t="s">
        <v>28</v>
      </c>
      <c r="O444" t="s">
        <v>28</v>
      </c>
      <c r="P444" t="s">
        <v>28</v>
      </c>
      <c r="R444" t="s">
        <v>28</v>
      </c>
      <c r="S444" s="3">
        <v>882097000</v>
      </c>
      <c r="T444" t="s">
        <v>28</v>
      </c>
      <c r="U444" s="3" t="s">
        <v>28</v>
      </c>
    </row>
    <row r="445" spans="1:21" hidden="1" x14ac:dyDescent="0.3">
      <c r="A445">
        <v>1225</v>
      </c>
      <c r="B445" t="s">
        <v>608</v>
      </c>
      <c r="C445" t="s">
        <v>29</v>
      </c>
      <c r="D445" t="s">
        <v>30</v>
      </c>
      <c r="E445" s="1">
        <v>1346100000</v>
      </c>
      <c r="F445" s="2">
        <v>81100000</v>
      </c>
      <c r="G445" s="2">
        <v>812800000</v>
      </c>
      <c r="H445" s="2" t="s">
        <v>24</v>
      </c>
      <c r="I445" s="2" t="s">
        <v>24</v>
      </c>
      <c r="J445" s="2" t="s">
        <v>25</v>
      </c>
      <c r="K445" s="2">
        <v>69900000</v>
      </c>
      <c r="L445" t="s">
        <v>112</v>
      </c>
      <c r="M445" t="s">
        <v>609</v>
      </c>
      <c r="N445" t="s">
        <v>28</v>
      </c>
      <c r="O445" t="s">
        <v>28</v>
      </c>
      <c r="P445" t="s">
        <v>28</v>
      </c>
      <c r="R445" t="s">
        <v>28</v>
      </c>
      <c r="S445" s="3" t="s">
        <v>25</v>
      </c>
      <c r="T445" t="s">
        <v>28</v>
      </c>
      <c r="U445" s="3" t="s">
        <v>28</v>
      </c>
    </row>
    <row r="446" spans="1:21" hidden="1" x14ac:dyDescent="0.3">
      <c r="A446">
        <v>1415</v>
      </c>
      <c r="B446" t="s">
        <v>667</v>
      </c>
      <c r="C446" t="s">
        <v>29</v>
      </c>
      <c r="D446" t="s">
        <v>30</v>
      </c>
      <c r="E446" s="1">
        <v>1371065000</v>
      </c>
      <c r="F446" s="2">
        <v>479665000</v>
      </c>
      <c r="G446" s="2">
        <v>122128000</v>
      </c>
      <c r="H446" s="2" t="s">
        <v>24</v>
      </c>
      <c r="I446" s="2" t="s">
        <v>24</v>
      </c>
      <c r="J446" s="2" t="s">
        <v>25</v>
      </c>
      <c r="K446" s="2">
        <v>340316000</v>
      </c>
      <c r="L446" t="s">
        <v>117</v>
      </c>
      <c r="M446" t="s">
        <v>668</v>
      </c>
      <c r="N446" t="s">
        <v>28</v>
      </c>
      <c r="O446" t="s">
        <v>28</v>
      </c>
      <c r="P446" t="s">
        <v>28</v>
      </c>
      <c r="R446" t="s">
        <v>28</v>
      </c>
      <c r="S446" s="3" t="s">
        <v>25</v>
      </c>
      <c r="T446" t="s">
        <v>28</v>
      </c>
      <c r="U446" s="3" t="s">
        <v>28</v>
      </c>
    </row>
    <row r="447" spans="1:21" hidden="1" x14ac:dyDescent="0.3">
      <c r="A447">
        <v>828</v>
      </c>
      <c r="B447" t="s">
        <v>465</v>
      </c>
      <c r="C447" t="s">
        <v>29</v>
      </c>
      <c r="D447" t="s">
        <v>30</v>
      </c>
      <c r="E447" s="1">
        <v>1377058000</v>
      </c>
      <c r="F447" s="2">
        <v>620940000</v>
      </c>
      <c r="G447" s="2">
        <v>401353000</v>
      </c>
      <c r="H447" s="2">
        <v>88003000</v>
      </c>
      <c r="I447" s="2">
        <v>88003000</v>
      </c>
      <c r="J447" s="2">
        <v>88003000</v>
      </c>
      <c r="K447" s="2" t="s">
        <v>24</v>
      </c>
      <c r="L447" t="s">
        <v>61</v>
      </c>
      <c r="M447" t="s">
        <v>76</v>
      </c>
      <c r="N447" t="s">
        <v>28</v>
      </c>
      <c r="O447" t="s">
        <v>28</v>
      </c>
      <c r="P447" t="s">
        <v>28</v>
      </c>
      <c r="R447" t="s">
        <v>28</v>
      </c>
      <c r="S447" s="3">
        <v>88003000</v>
      </c>
      <c r="T447" t="s">
        <v>28</v>
      </c>
      <c r="U447" s="3" t="s">
        <v>28</v>
      </c>
    </row>
    <row r="448" spans="1:21" hidden="1" x14ac:dyDescent="0.3">
      <c r="A448">
        <v>964</v>
      </c>
      <c r="B448" t="s">
        <v>521</v>
      </c>
      <c r="C448" t="s">
        <v>29</v>
      </c>
      <c r="D448" t="s">
        <v>522</v>
      </c>
      <c r="E448" s="1">
        <v>1388386000</v>
      </c>
      <c r="F448" s="2">
        <v>338580000</v>
      </c>
      <c r="G448" s="2">
        <v>159642000</v>
      </c>
      <c r="H448" s="2">
        <v>250434000</v>
      </c>
      <c r="I448" s="2">
        <v>250434000</v>
      </c>
      <c r="J448" s="2">
        <v>250434000</v>
      </c>
      <c r="K448" s="2" t="s">
        <v>24</v>
      </c>
      <c r="L448" t="s">
        <v>51</v>
      </c>
      <c r="M448" t="s">
        <v>92</v>
      </c>
      <c r="N448" t="s">
        <v>28</v>
      </c>
      <c r="O448" t="s">
        <v>28</v>
      </c>
      <c r="P448" t="s">
        <v>28</v>
      </c>
      <c r="R448" t="s">
        <v>28</v>
      </c>
      <c r="S448" s="3">
        <v>250434000</v>
      </c>
      <c r="T448" t="s">
        <v>28</v>
      </c>
      <c r="U448" s="3" t="s">
        <v>28</v>
      </c>
    </row>
    <row r="449" spans="1:21" hidden="1" x14ac:dyDescent="0.3">
      <c r="A449">
        <v>896</v>
      </c>
      <c r="B449" t="s">
        <v>494</v>
      </c>
      <c r="C449" t="s">
        <v>29</v>
      </c>
      <c r="D449" t="s">
        <v>69</v>
      </c>
      <c r="E449" s="1">
        <v>1463767000</v>
      </c>
      <c r="F449" s="2">
        <v>1200308000</v>
      </c>
      <c r="G449" s="2">
        <v>194491000</v>
      </c>
      <c r="H449" s="2" t="s">
        <v>24</v>
      </c>
      <c r="I449" s="2" t="s">
        <v>24</v>
      </c>
      <c r="J449" s="2" t="s">
        <v>25</v>
      </c>
      <c r="K449" s="2">
        <v>13279000</v>
      </c>
      <c r="L449" t="s">
        <v>112</v>
      </c>
      <c r="M449" t="s">
        <v>183</v>
      </c>
      <c r="N449" t="s">
        <v>28</v>
      </c>
      <c r="O449" t="s">
        <v>28</v>
      </c>
      <c r="P449" t="s">
        <v>28</v>
      </c>
      <c r="R449" t="s">
        <v>28</v>
      </c>
      <c r="S449" s="3" t="s">
        <v>25</v>
      </c>
      <c r="T449" t="s">
        <v>28</v>
      </c>
      <c r="U449" s="3" t="s">
        <v>28</v>
      </c>
    </row>
    <row r="450" spans="1:21" hidden="1" x14ac:dyDescent="0.3">
      <c r="A450">
        <v>577</v>
      </c>
      <c r="B450" t="s">
        <v>369</v>
      </c>
      <c r="C450" t="s">
        <v>29</v>
      </c>
      <c r="D450" t="s">
        <v>30</v>
      </c>
      <c r="E450" s="1">
        <v>1466000000</v>
      </c>
      <c r="F450" s="2" t="s">
        <v>24</v>
      </c>
      <c r="G450" s="2">
        <v>888000000</v>
      </c>
      <c r="H450" s="2" t="s">
        <v>24</v>
      </c>
      <c r="I450" s="2" t="s">
        <v>24</v>
      </c>
      <c r="J450" s="2" t="s">
        <v>25</v>
      </c>
      <c r="K450" s="2">
        <v>256000000</v>
      </c>
      <c r="L450" t="s">
        <v>112</v>
      </c>
      <c r="M450" t="s">
        <v>370</v>
      </c>
      <c r="N450" t="s">
        <v>28</v>
      </c>
      <c r="O450" t="s">
        <v>28</v>
      </c>
      <c r="P450" t="s">
        <v>28</v>
      </c>
      <c r="R450" t="s">
        <v>28</v>
      </c>
      <c r="S450" s="3" t="s">
        <v>25</v>
      </c>
      <c r="T450" t="s">
        <v>28</v>
      </c>
      <c r="U450" s="3" t="s">
        <v>28</v>
      </c>
    </row>
    <row r="451" spans="1:21" hidden="1" x14ac:dyDescent="0.3">
      <c r="A451">
        <v>481</v>
      </c>
      <c r="B451" t="s">
        <v>337</v>
      </c>
      <c r="C451" t="s">
        <v>29</v>
      </c>
      <c r="D451" t="s">
        <v>30</v>
      </c>
      <c r="E451" s="1">
        <v>1482259000</v>
      </c>
      <c r="F451" s="2">
        <v>555660000</v>
      </c>
      <c r="G451" s="2">
        <v>69323000</v>
      </c>
      <c r="H451" s="2" t="s">
        <v>24</v>
      </c>
      <c r="I451" s="2" t="s">
        <v>24</v>
      </c>
      <c r="J451" s="2" t="s">
        <v>25</v>
      </c>
      <c r="K451" s="2">
        <v>475464000</v>
      </c>
      <c r="L451" t="s">
        <v>117</v>
      </c>
      <c r="M451" t="s">
        <v>145</v>
      </c>
      <c r="N451" t="s">
        <v>28</v>
      </c>
      <c r="O451" t="s">
        <v>28</v>
      </c>
      <c r="P451" t="s">
        <v>28</v>
      </c>
      <c r="R451" t="s">
        <v>28</v>
      </c>
      <c r="S451" s="3" t="s">
        <v>25</v>
      </c>
      <c r="T451" t="s">
        <v>28</v>
      </c>
      <c r="U451" s="3" t="s">
        <v>28</v>
      </c>
    </row>
    <row r="452" spans="1:21" hidden="1" x14ac:dyDescent="0.3">
      <c r="A452">
        <v>653</v>
      </c>
      <c r="B452" t="s">
        <v>392</v>
      </c>
      <c r="C452" t="s">
        <v>29</v>
      </c>
      <c r="D452" t="s">
        <v>30</v>
      </c>
      <c r="E452" s="1">
        <v>1496372000</v>
      </c>
      <c r="F452" s="2">
        <v>759362000</v>
      </c>
      <c r="G452" s="2">
        <v>322739000</v>
      </c>
      <c r="H452" s="2">
        <v>147696000</v>
      </c>
      <c r="I452" s="2">
        <v>147696000</v>
      </c>
      <c r="J452" s="2">
        <v>147696000</v>
      </c>
      <c r="K452" s="2" t="s">
        <v>24</v>
      </c>
      <c r="L452" t="s">
        <v>51</v>
      </c>
      <c r="M452" t="s">
        <v>393</v>
      </c>
      <c r="N452" t="s">
        <v>28</v>
      </c>
      <c r="O452" t="s">
        <v>28</v>
      </c>
      <c r="P452" t="s">
        <v>28</v>
      </c>
      <c r="R452" t="s">
        <v>28</v>
      </c>
      <c r="S452" s="3">
        <v>147696000</v>
      </c>
      <c r="T452" t="s">
        <v>28</v>
      </c>
      <c r="U452" s="3" t="s">
        <v>28</v>
      </c>
    </row>
    <row r="453" spans="1:21" hidden="1" x14ac:dyDescent="0.3">
      <c r="A453">
        <v>1355</v>
      </c>
      <c r="B453" t="s">
        <v>651</v>
      </c>
      <c r="C453" t="s">
        <v>29</v>
      </c>
      <c r="D453" t="s">
        <v>502</v>
      </c>
      <c r="E453" s="1">
        <v>1534615000</v>
      </c>
      <c r="F453" s="2">
        <v>232600000</v>
      </c>
      <c r="G453" s="2">
        <v>750292000</v>
      </c>
      <c r="H453" s="2">
        <v>317263000</v>
      </c>
      <c r="I453" s="2">
        <v>317263000</v>
      </c>
      <c r="J453" s="2">
        <v>317263000</v>
      </c>
      <c r="K453" s="2" t="s">
        <v>24</v>
      </c>
      <c r="L453" t="s">
        <v>51</v>
      </c>
      <c r="M453" t="s">
        <v>569</v>
      </c>
      <c r="N453" t="s">
        <v>28</v>
      </c>
      <c r="O453" t="s">
        <v>28</v>
      </c>
      <c r="P453" t="s">
        <v>28</v>
      </c>
      <c r="R453" t="s">
        <v>28</v>
      </c>
      <c r="S453" s="3">
        <v>317263000</v>
      </c>
      <c r="T453" t="s">
        <v>28</v>
      </c>
      <c r="U453" s="3" t="s">
        <v>28</v>
      </c>
    </row>
    <row r="454" spans="1:21" x14ac:dyDescent="0.3">
      <c r="A454">
        <v>489</v>
      </c>
      <c r="B454" t="s">
        <v>340</v>
      </c>
      <c r="C454" t="s">
        <v>29</v>
      </c>
      <c r="D454" t="s">
        <v>30</v>
      </c>
      <c r="E454" s="1">
        <v>1558400000</v>
      </c>
      <c r="F454" s="2" t="s">
        <v>24</v>
      </c>
      <c r="G454" s="2">
        <v>1058000000</v>
      </c>
      <c r="H454" s="2" t="s">
        <v>24</v>
      </c>
      <c r="I454" s="2" t="s">
        <v>24</v>
      </c>
      <c r="J454" s="2" t="s">
        <v>25</v>
      </c>
      <c r="K454" s="2">
        <v>60400000</v>
      </c>
      <c r="L454" t="s">
        <v>26</v>
      </c>
      <c r="M454" t="s">
        <v>341</v>
      </c>
      <c r="N454" t="s">
        <v>28</v>
      </c>
      <c r="O454" t="s">
        <v>28</v>
      </c>
      <c r="P454" t="s">
        <v>28</v>
      </c>
      <c r="R454" t="s">
        <v>28</v>
      </c>
      <c r="S454" s="3" t="s">
        <v>25</v>
      </c>
      <c r="T454" t="s">
        <v>28</v>
      </c>
      <c r="U454" s="3" t="s">
        <v>28</v>
      </c>
    </row>
    <row r="455" spans="1:21" hidden="1" x14ac:dyDescent="0.3">
      <c r="A455">
        <v>757</v>
      </c>
      <c r="B455" t="s">
        <v>431</v>
      </c>
      <c r="C455" t="s">
        <v>29</v>
      </c>
      <c r="D455" t="s">
        <v>33</v>
      </c>
      <c r="E455" s="1">
        <v>1563210000</v>
      </c>
      <c r="F455" s="2" t="s">
        <v>24</v>
      </c>
      <c r="G455" s="2">
        <v>463059000</v>
      </c>
      <c r="H455" s="2" t="s">
        <v>24</v>
      </c>
      <c r="I455" s="2" t="s">
        <v>24</v>
      </c>
      <c r="J455" s="2" t="s">
        <v>25</v>
      </c>
      <c r="K455" s="2">
        <v>455016000</v>
      </c>
      <c r="L455" t="s">
        <v>117</v>
      </c>
      <c r="M455" t="s">
        <v>118</v>
      </c>
      <c r="N455" t="s">
        <v>28</v>
      </c>
      <c r="O455" t="s">
        <v>28</v>
      </c>
      <c r="P455" t="s">
        <v>28</v>
      </c>
      <c r="R455" t="s">
        <v>28</v>
      </c>
      <c r="S455" s="3" t="s">
        <v>25</v>
      </c>
      <c r="T455" t="s">
        <v>28</v>
      </c>
      <c r="U455" s="3" t="s">
        <v>28</v>
      </c>
    </row>
    <row r="456" spans="1:21" hidden="1" x14ac:dyDescent="0.3">
      <c r="A456">
        <v>73</v>
      </c>
      <c r="B456" t="s">
        <v>122</v>
      </c>
      <c r="C456" t="s">
        <v>29</v>
      </c>
      <c r="D456" t="s">
        <v>30</v>
      </c>
      <c r="E456" s="1">
        <v>1577922000</v>
      </c>
      <c r="F456" s="2">
        <v>511087000</v>
      </c>
      <c r="G456" s="2">
        <v>535598000</v>
      </c>
      <c r="H456" s="2">
        <v>93879000</v>
      </c>
      <c r="I456" s="2">
        <v>93879000</v>
      </c>
      <c r="J456" s="2">
        <v>93879000</v>
      </c>
      <c r="K456" s="2">
        <v>21547000</v>
      </c>
      <c r="L456" t="s">
        <v>51</v>
      </c>
      <c r="M456" t="s">
        <v>123</v>
      </c>
      <c r="N456" t="s">
        <v>28</v>
      </c>
      <c r="O456" t="s">
        <v>28</v>
      </c>
      <c r="P456" t="s">
        <v>28</v>
      </c>
      <c r="R456" t="s">
        <v>28</v>
      </c>
      <c r="S456" s="3">
        <v>93879000</v>
      </c>
      <c r="T456" t="s">
        <v>28</v>
      </c>
      <c r="U456" s="3">
        <v>93879000</v>
      </c>
    </row>
    <row r="457" spans="1:21" x14ac:dyDescent="0.3">
      <c r="A457">
        <v>1651</v>
      </c>
      <c r="B457" t="s">
        <v>741</v>
      </c>
      <c r="C457" t="s">
        <v>29</v>
      </c>
      <c r="D457" t="s">
        <v>30</v>
      </c>
      <c r="E457" s="1">
        <v>1595703000</v>
      </c>
      <c r="F457" s="2">
        <v>622523000</v>
      </c>
      <c r="G457" s="2">
        <v>228982000</v>
      </c>
      <c r="H457" s="2" t="s">
        <v>24</v>
      </c>
      <c r="I457" s="2" t="s">
        <v>24</v>
      </c>
      <c r="J457" s="2" t="s">
        <v>25</v>
      </c>
      <c r="K457" s="2">
        <v>129931000</v>
      </c>
      <c r="L457" t="s">
        <v>26</v>
      </c>
      <c r="M457" t="s">
        <v>341</v>
      </c>
      <c r="N457" t="s">
        <v>28</v>
      </c>
      <c r="O457" t="s">
        <v>28</v>
      </c>
      <c r="P457" t="s">
        <v>28</v>
      </c>
      <c r="R457" t="s">
        <v>28</v>
      </c>
      <c r="S457" s="3" t="s">
        <v>25</v>
      </c>
      <c r="T457" t="s">
        <v>28</v>
      </c>
      <c r="U457" s="3" t="s">
        <v>28</v>
      </c>
    </row>
    <row r="458" spans="1:21" hidden="1" x14ac:dyDescent="0.3">
      <c r="A458">
        <v>1515</v>
      </c>
      <c r="B458" t="s">
        <v>705</v>
      </c>
      <c r="C458" t="s">
        <v>29</v>
      </c>
      <c r="D458" t="s">
        <v>423</v>
      </c>
      <c r="E458" s="1">
        <v>1603123000</v>
      </c>
      <c r="F458" s="2">
        <v>662769000</v>
      </c>
      <c r="G458" s="2">
        <v>531932000</v>
      </c>
      <c r="H458" s="2" t="s">
        <v>24</v>
      </c>
      <c r="I458" s="2" t="s">
        <v>24</v>
      </c>
      <c r="J458" s="2" t="s">
        <v>25</v>
      </c>
      <c r="K458" s="2">
        <v>74833000</v>
      </c>
      <c r="L458" t="s">
        <v>40</v>
      </c>
      <c r="M458" t="s">
        <v>706</v>
      </c>
      <c r="N458" t="s">
        <v>28</v>
      </c>
      <c r="O458" t="s">
        <v>28</v>
      </c>
      <c r="P458" t="s">
        <v>28</v>
      </c>
      <c r="R458" t="s">
        <v>28</v>
      </c>
      <c r="S458" s="3" t="s">
        <v>25</v>
      </c>
      <c r="T458" t="s">
        <v>28</v>
      </c>
      <c r="U458" s="3" t="s">
        <v>28</v>
      </c>
    </row>
    <row r="459" spans="1:21" hidden="1" x14ac:dyDescent="0.3">
      <c r="A459">
        <v>1336</v>
      </c>
      <c r="B459" t="s">
        <v>645</v>
      </c>
      <c r="C459" t="s">
        <v>29</v>
      </c>
      <c r="D459" t="s">
        <v>508</v>
      </c>
      <c r="E459" s="1">
        <v>1710966000</v>
      </c>
      <c r="F459" s="2">
        <v>1021658000</v>
      </c>
      <c r="G459" s="2">
        <v>309348000</v>
      </c>
      <c r="H459" s="2">
        <v>257494000</v>
      </c>
      <c r="I459" s="2">
        <v>257494000</v>
      </c>
      <c r="J459" s="2">
        <v>257494000</v>
      </c>
      <c r="K459" s="2" t="s">
        <v>24</v>
      </c>
      <c r="L459" t="s">
        <v>51</v>
      </c>
      <c r="M459" t="s">
        <v>92</v>
      </c>
      <c r="N459" t="s">
        <v>28</v>
      </c>
      <c r="O459" t="s">
        <v>28</v>
      </c>
      <c r="P459" t="s">
        <v>28</v>
      </c>
      <c r="R459" t="s">
        <v>28</v>
      </c>
      <c r="S459" s="3">
        <v>257494000</v>
      </c>
      <c r="T459" t="s">
        <v>28</v>
      </c>
      <c r="U459" s="3" t="s">
        <v>28</v>
      </c>
    </row>
    <row r="460" spans="1:21" hidden="1" x14ac:dyDescent="0.3">
      <c r="A460">
        <v>371</v>
      </c>
      <c r="B460" t="s">
        <v>262</v>
      </c>
      <c r="C460" t="s">
        <v>29</v>
      </c>
      <c r="D460" t="s">
        <v>265</v>
      </c>
      <c r="E460" s="1">
        <v>1717776000</v>
      </c>
      <c r="F460" s="2">
        <v>626206000</v>
      </c>
      <c r="G460" s="2">
        <v>683115000</v>
      </c>
      <c r="H460" s="2">
        <v>66259000</v>
      </c>
      <c r="I460" s="2">
        <v>66259000</v>
      </c>
      <c r="J460" s="2">
        <v>66259000</v>
      </c>
      <c r="K460" s="2">
        <v>35710000</v>
      </c>
      <c r="L460" t="s">
        <v>61</v>
      </c>
      <c r="M460" t="s">
        <v>264</v>
      </c>
      <c r="N460" t="s">
        <v>28</v>
      </c>
      <c r="O460" t="s">
        <v>28</v>
      </c>
      <c r="P460" t="s">
        <v>28</v>
      </c>
      <c r="R460" t="s">
        <v>28</v>
      </c>
      <c r="S460" s="3">
        <v>66259000</v>
      </c>
      <c r="T460" t="s">
        <v>28</v>
      </c>
      <c r="U460" s="3">
        <v>66259000</v>
      </c>
    </row>
    <row r="461" spans="1:21" hidden="1" x14ac:dyDescent="0.3">
      <c r="A461">
        <v>637</v>
      </c>
      <c r="B461" t="s">
        <v>387</v>
      </c>
      <c r="C461" t="s">
        <v>29</v>
      </c>
      <c r="D461" t="s">
        <v>69</v>
      </c>
      <c r="E461" s="1">
        <v>1732046000</v>
      </c>
      <c r="F461" s="2">
        <v>309959000</v>
      </c>
      <c r="G461" s="2">
        <v>664738000</v>
      </c>
      <c r="H461" s="2">
        <v>263792000</v>
      </c>
      <c r="I461" s="2">
        <v>263792000</v>
      </c>
      <c r="J461" s="2">
        <v>263792000</v>
      </c>
      <c r="K461" s="2" t="s">
        <v>24</v>
      </c>
      <c r="L461" t="s">
        <v>51</v>
      </c>
      <c r="M461" t="s">
        <v>286</v>
      </c>
      <c r="N461" t="s">
        <v>28</v>
      </c>
      <c r="O461" t="s">
        <v>28</v>
      </c>
      <c r="P461" t="s">
        <v>28</v>
      </c>
      <c r="R461" t="s">
        <v>28</v>
      </c>
      <c r="S461" s="3">
        <v>263792000</v>
      </c>
      <c r="T461" t="s">
        <v>28</v>
      </c>
      <c r="U461" s="3" t="s">
        <v>28</v>
      </c>
    </row>
    <row r="462" spans="1:21" hidden="1" x14ac:dyDescent="0.3">
      <c r="A462">
        <v>363</v>
      </c>
      <c r="B462" t="s">
        <v>259</v>
      </c>
      <c r="C462" t="s">
        <v>29</v>
      </c>
      <c r="D462" t="s">
        <v>30</v>
      </c>
      <c r="E462" s="1">
        <v>1746278000</v>
      </c>
      <c r="F462" s="2">
        <v>400281000</v>
      </c>
      <c r="G462" s="2">
        <v>147651000</v>
      </c>
      <c r="H462" s="2" t="s">
        <v>24</v>
      </c>
      <c r="I462" s="2" t="s">
        <v>24</v>
      </c>
      <c r="J462" s="2" t="s">
        <v>25</v>
      </c>
      <c r="K462" s="2">
        <v>651052000</v>
      </c>
      <c r="L462" t="s">
        <v>153</v>
      </c>
      <c r="M462" t="s">
        <v>154</v>
      </c>
      <c r="N462" t="s">
        <v>28</v>
      </c>
      <c r="O462" t="s">
        <v>28</v>
      </c>
      <c r="P462" t="s">
        <v>28</v>
      </c>
      <c r="R462" t="s">
        <v>28</v>
      </c>
      <c r="S462" s="3" t="s">
        <v>25</v>
      </c>
      <c r="T462" t="s">
        <v>28</v>
      </c>
      <c r="U462" s="3" t="s">
        <v>25</v>
      </c>
    </row>
    <row r="463" spans="1:21" hidden="1" x14ac:dyDescent="0.3">
      <c r="A463">
        <v>1375</v>
      </c>
      <c r="B463" t="s">
        <v>656</v>
      </c>
      <c r="C463" t="s">
        <v>29</v>
      </c>
      <c r="D463" t="s">
        <v>30</v>
      </c>
      <c r="E463" s="1">
        <v>1832253000</v>
      </c>
      <c r="F463" s="2">
        <v>516119000</v>
      </c>
      <c r="G463" s="2">
        <v>391707000</v>
      </c>
      <c r="H463" s="2" t="s">
        <v>24</v>
      </c>
      <c r="I463" s="2" t="s">
        <v>24</v>
      </c>
      <c r="J463" s="2" t="s">
        <v>25</v>
      </c>
      <c r="K463" s="2">
        <v>492397000</v>
      </c>
      <c r="L463" t="s">
        <v>153</v>
      </c>
      <c r="M463" t="s">
        <v>154</v>
      </c>
      <c r="N463" t="s">
        <v>28</v>
      </c>
      <c r="O463" t="s">
        <v>28</v>
      </c>
      <c r="P463" t="s">
        <v>28</v>
      </c>
      <c r="R463" t="s">
        <v>28</v>
      </c>
      <c r="S463" s="3" t="s">
        <v>25</v>
      </c>
      <c r="T463" t="s">
        <v>28</v>
      </c>
      <c r="U463" s="3" t="s">
        <v>28</v>
      </c>
    </row>
    <row r="464" spans="1:21" hidden="1" x14ac:dyDescent="0.3">
      <c r="A464">
        <v>1153</v>
      </c>
      <c r="B464" t="s">
        <v>585</v>
      </c>
      <c r="C464" t="s">
        <v>29</v>
      </c>
      <c r="D464" t="s">
        <v>30</v>
      </c>
      <c r="E464" s="1">
        <v>1857000000</v>
      </c>
      <c r="F464" s="2">
        <v>411000000</v>
      </c>
      <c r="G464" s="2">
        <v>311000000</v>
      </c>
      <c r="H464" s="2" t="s">
        <v>24</v>
      </c>
      <c r="I464" s="2" t="s">
        <v>24</v>
      </c>
      <c r="J464" s="2" t="s">
        <v>25</v>
      </c>
      <c r="K464" s="2">
        <v>685000000</v>
      </c>
      <c r="L464" t="s">
        <v>153</v>
      </c>
      <c r="M464" t="s">
        <v>154</v>
      </c>
      <c r="N464" t="s">
        <v>28</v>
      </c>
      <c r="O464" t="s">
        <v>28</v>
      </c>
      <c r="P464" t="s">
        <v>28</v>
      </c>
      <c r="R464" t="s">
        <v>28</v>
      </c>
      <c r="S464" s="3" t="s">
        <v>25</v>
      </c>
      <c r="T464" t="s">
        <v>28</v>
      </c>
      <c r="U464" s="3" t="s">
        <v>28</v>
      </c>
    </row>
    <row r="465" spans="1:21" hidden="1" x14ac:dyDescent="0.3">
      <c r="A465">
        <v>836</v>
      </c>
      <c r="B465" t="s">
        <v>467</v>
      </c>
      <c r="C465" t="s">
        <v>29</v>
      </c>
      <c r="D465" t="s">
        <v>424</v>
      </c>
      <c r="E465" s="1">
        <v>1861358000</v>
      </c>
      <c r="F465" s="2">
        <v>563648000</v>
      </c>
      <c r="G465" s="2">
        <v>471921000</v>
      </c>
      <c r="H465" s="2">
        <v>388055000</v>
      </c>
      <c r="I465" s="2">
        <v>388055000</v>
      </c>
      <c r="J465" s="2">
        <v>388055000</v>
      </c>
      <c r="K465" s="2" t="s">
        <v>24</v>
      </c>
      <c r="L465" t="s">
        <v>61</v>
      </c>
      <c r="M465" t="s">
        <v>468</v>
      </c>
      <c r="N465" t="s">
        <v>28</v>
      </c>
      <c r="O465" t="s">
        <v>28</v>
      </c>
      <c r="P465" t="s">
        <v>28</v>
      </c>
      <c r="R465" t="s">
        <v>28</v>
      </c>
      <c r="S465" s="3">
        <v>388055000</v>
      </c>
      <c r="T465" t="s">
        <v>28</v>
      </c>
      <c r="U465" s="3" t="s">
        <v>28</v>
      </c>
    </row>
    <row r="466" spans="1:21" hidden="1" x14ac:dyDescent="0.3">
      <c r="A466">
        <v>1671</v>
      </c>
      <c r="B466" t="s">
        <v>746</v>
      </c>
      <c r="C466" t="s">
        <v>29</v>
      </c>
      <c r="D466" t="s">
        <v>30</v>
      </c>
      <c r="E466" s="1">
        <v>1904218000</v>
      </c>
      <c r="F466" s="2">
        <v>783456000</v>
      </c>
      <c r="G466" s="2">
        <v>492965000</v>
      </c>
      <c r="H466" s="2">
        <v>100536000</v>
      </c>
      <c r="I466" s="2">
        <v>100536000</v>
      </c>
      <c r="J466" s="2">
        <v>100536000</v>
      </c>
      <c r="K466" s="2">
        <v>9918000</v>
      </c>
      <c r="L466" t="s">
        <v>61</v>
      </c>
      <c r="M466" t="s">
        <v>67</v>
      </c>
      <c r="N466" t="s">
        <v>28</v>
      </c>
      <c r="O466" t="s">
        <v>28</v>
      </c>
      <c r="P466" t="s">
        <v>28</v>
      </c>
      <c r="R466" t="s">
        <v>28</v>
      </c>
      <c r="S466" s="3">
        <v>100536000</v>
      </c>
      <c r="T466" t="s">
        <v>28</v>
      </c>
      <c r="U466" s="3" t="s">
        <v>28</v>
      </c>
    </row>
    <row r="467" spans="1:21" hidden="1" x14ac:dyDescent="0.3">
      <c r="A467">
        <v>1036</v>
      </c>
      <c r="B467" t="s">
        <v>545</v>
      </c>
      <c r="C467" t="s">
        <v>29</v>
      </c>
      <c r="D467" t="s">
        <v>351</v>
      </c>
      <c r="E467" s="1">
        <v>1931217000</v>
      </c>
      <c r="F467" s="2">
        <v>802474000</v>
      </c>
      <c r="G467" s="2">
        <v>267278000</v>
      </c>
      <c r="H467" s="2">
        <v>305043000</v>
      </c>
      <c r="I467" s="2">
        <v>305043000</v>
      </c>
      <c r="J467" s="2">
        <v>305043000</v>
      </c>
      <c r="K467" s="2">
        <v>94534000</v>
      </c>
      <c r="L467" t="s">
        <v>51</v>
      </c>
      <c r="M467" t="s">
        <v>92</v>
      </c>
      <c r="N467" t="s">
        <v>28</v>
      </c>
      <c r="O467" t="s">
        <v>28</v>
      </c>
      <c r="P467" t="s">
        <v>28</v>
      </c>
      <c r="R467" t="s">
        <v>28</v>
      </c>
      <c r="S467" s="3">
        <v>305043000</v>
      </c>
      <c r="T467" t="s">
        <v>28</v>
      </c>
      <c r="U467" s="3" t="s">
        <v>28</v>
      </c>
    </row>
    <row r="468" spans="1:21" hidden="1" x14ac:dyDescent="0.3">
      <c r="A468">
        <v>1730</v>
      </c>
      <c r="B468" t="s">
        <v>762</v>
      </c>
      <c r="C468" t="s">
        <v>29</v>
      </c>
      <c r="D468" t="s">
        <v>30</v>
      </c>
      <c r="E468" s="1">
        <v>1998051000</v>
      </c>
      <c r="F468" s="2">
        <v>406198000</v>
      </c>
      <c r="G468" s="2">
        <v>72143000</v>
      </c>
      <c r="H468" s="2" t="s">
        <v>24</v>
      </c>
      <c r="I468" s="2" t="s">
        <v>24</v>
      </c>
      <c r="J468" s="2" t="s">
        <v>25</v>
      </c>
      <c r="K468" s="2">
        <v>615874000</v>
      </c>
      <c r="L468" t="s">
        <v>153</v>
      </c>
      <c r="M468" t="s">
        <v>154</v>
      </c>
      <c r="N468" t="s">
        <v>28</v>
      </c>
      <c r="O468" t="s">
        <v>28</v>
      </c>
      <c r="P468" t="s">
        <v>28</v>
      </c>
      <c r="R468" t="s">
        <v>28</v>
      </c>
      <c r="S468" s="3" t="s">
        <v>25</v>
      </c>
      <c r="T468" t="s">
        <v>28</v>
      </c>
      <c r="U468" s="3" t="s">
        <v>28</v>
      </c>
    </row>
    <row r="469" spans="1:21" hidden="1" x14ac:dyDescent="0.3">
      <c r="A469">
        <v>589</v>
      </c>
      <c r="B469" t="s">
        <v>373</v>
      </c>
      <c r="C469" t="s">
        <v>29</v>
      </c>
      <c r="D469" t="s">
        <v>30</v>
      </c>
      <c r="E469" s="1">
        <v>2045500000</v>
      </c>
      <c r="F469" s="2">
        <v>516600000</v>
      </c>
      <c r="G469" s="2">
        <v>749700000</v>
      </c>
      <c r="H469" s="2">
        <v>323000000</v>
      </c>
      <c r="I469" s="2">
        <v>323000000</v>
      </c>
      <c r="J469" s="2">
        <v>323000000</v>
      </c>
      <c r="K469" s="2" t="s">
        <v>24</v>
      </c>
      <c r="L469" t="s">
        <v>61</v>
      </c>
      <c r="M469" t="s">
        <v>76</v>
      </c>
      <c r="N469" t="s">
        <v>28</v>
      </c>
      <c r="O469" t="s">
        <v>28</v>
      </c>
      <c r="P469" t="s">
        <v>28</v>
      </c>
      <c r="R469" t="s">
        <v>28</v>
      </c>
      <c r="S469" s="3">
        <v>323000000</v>
      </c>
      <c r="T469" t="s">
        <v>28</v>
      </c>
      <c r="U469" s="3" t="s">
        <v>28</v>
      </c>
    </row>
    <row r="470" spans="1:21" hidden="1" x14ac:dyDescent="0.3">
      <c r="A470">
        <v>1559</v>
      </c>
      <c r="B470" t="s">
        <v>719</v>
      </c>
      <c r="C470" t="s">
        <v>29</v>
      </c>
      <c r="D470" t="s">
        <v>30</v>
      </c>
      <c r="E470" s="1">
        <v>2064305000</v>
      </c>
      <c r="F470" s="2">
        <v>1369438000</v>
      </c>
      <c r="G470" s="2">
        <v>312367000</v>
      </c>
      <c r="H470" s="2" t="s">
        <v>24</v>
      </c>
      <c r="I470" s="2" t="s">
        <v>24</v>
      </c>
      <c r="J470" s="2" t="s">
        <v>25</v>
      </c>
      <c r="K470" s="2" t="s">
        <v>24</v>
      </c>
      <c r="L470" t="s">
        <v>51</v>
      </c>
      <c r="M470" t="s">
        <v>123</v>
      </c>
      <c r="N470" t="s">
        <v>28</v>
      </c>
      <c r="O470" t="s">
        <v>28</v>
      </c>
      <c r="P470" t="s">
        <v>28</v>
      </c>
      <c r="R470" t="s">
        <v>28</v>
      </c>
      <c r="S470" s="3" t="s">
        <v>25</v>
      </c>
      <c r="T470" t="s">
        <v>28</v>
      </c>
      <c r="U470" s="3" t="s">
        <v>28</v>
      </c>
    </row>
    <row r="471" spans="1:21" x14ac:dyDescent="0.3">
      <c r="A471">
        <v>89</v>
      </c>
      <c r="B471" t="s">
        <v>129</v>
      </c>
      <c r="C471" t="s">
        <v>29</v>
      </c>
      <c r="D471" t="s">
        <v>33</v>
      </c>
      <c r="E471" s="1">
        <v>2118300000</v>
      </c>
      <c r="F471" s="2">
        <v>1264600000</v>
      </c>
      <c r="G471" s="2">
        <v>527400000</v>
      </c>
      <c r="H471" s="2" t="s">
        <v>24</v>
      </c>
      <c r="I471" s="2" t="s">
        <v>24</v>
      </c>
      <c r="J471" s="2" t="s">
        <v>25</v>
      </c>
      <c r="K471" s="2" t="s">
        <v>24</v>
      </c>
      <c r="L471" t="s">
        <v>26</v>
      </c>
      <c r="M471" t="s">
        <v>130</v>
      </c>
      <c r="N471" t="s">
        <v>28</v>
      </c>
      <c r="O471" t="s">
        <v>28</v>
      </c>
      <c r="P471" t="s">
        <v>28</v>
      </c>
      <c r="R471" t="s">
        <v>28</v>
      </c>
      <c r="S471" s="3" t="s">
        <v>25</v>
      </c>
      <c r="T471" t="s">
        <v>28</v>
      </c>
      <c r="U471" s="3" t="s">
        <v>25</v>
      </c>
    </row>
    <row r="472" spans="1:21" hidden="1" x14ac:dyDescent="0.3">
      <c r="A472">
        <v>860</v>
      </c>
      <c r="B472" t="s">
        <v>480</v>
      </c>
      <c r="C472" t="s">
        <v>29</v>
      </c>
      <c r="D472" t="s">
        <v>33</v>
      </c>
      <c r="E472" s="1">
        <v>2131700000</v>
      </c>
      <c r="F472" s="2">
        <v>717900000</v>
      </c>
      <c r="G472" s="2">
        <v>691000000</v>
      </c>
      <c r="H472" s="2">
        <v>178000000</v>
      </c>
      <c r="I472" s="2">
        <v>178000000</v>
      </c>
      <c r="J472" s="2">
        <v>178000000</v>
      </c>
      <c r="K472" s="2" t="s">
        <v>24</v>
      </c>
      <c r="L472" t="s">
        <v>61</v>
      </c>
      <c r="M472" t="s">
        <v>76</v>
      </c>
      <c r="N472" t="s">
        <v>28</v>
      </c>
      <c r="O472" t="s">
        <v>28</v>
      </c>
      <c r="P472" t="s">
        <v>28</v>
      </c>
      <c r="R472" t="s">
        <v>28</v>
      </c>
      <c r="S472" s="3">
        <v>178000000</v>
      </c>
      <c r="T472" t="s">
        <v>28</v>
      </c>
      <c r="U472" s="3" t="s">
        <v>28</v>
      </c>
    </row>
    <row r="473" spans="1:21" hidden="1" x14ac:dyDescent="0.3">
      <c r="A473">
        <v>247</v>
      </c>
      <c r="B473" t="s">
        <v>207</v>
      </c>
      <c r="C473" t="s">
        <v>29</v>
      </c>
      <c r="D473" t="s">
        <v>30</v>
      </c>
      <c r="E473" s="1">
        <v>2135539000</v>
      </c>
      <c r="F473" s="2">
        <v>771403000</v>
      </c>
      <c r="G473" s="2">
        <v>117073000</v>
      </c>
      <c r="H473" s="2" t="s">
        <v>24</v>
      </c>
      <c r="I473" s="2" t="s">
        <v>24</v>
      </c>
      <c r="J473" s="2" t="s">
        <v>25</v>
      </c>
      <c r="K473" s="2">
        <v>560637000</v>
      </c>
      <c r="L473" t="s">
        <v>117</v>
      </c>
      <c r="M473" t="s">
        <v>118</v>
      </c>
      <c r="N473" t="s">
        <v>28</v>
      </c>
      <c r="O473" t="s">
        <v>28</v>
      </c>
      <c r="P473" t="s">
        <v>28</v>
      </c>
      <c r="R473" t="s">
        <v>28</v>
      </c>
      <c r="S473" s="3" t="s">
        <v>25</v>
      </c>
      <c r="T473" t="s">
        <v>28</v>
      </c>
      <c r="U473" s="3" t="s">
        <v>25</v>
      </c>
    </row>
    <row r="474" spans="1:21" x14ac:dyDescent="0.3">
      <c r="A474">
        <v>1443</v>
      </c>
      <c r="B474" t="s">
        <v>675</v>
      </c>
      <c r="C474" t="s">
        <v>29</v>
      </c>
      <c r="D474" t="s">
        <v>30</v>
      </c>
      <c r="E474" s="1">
        <v>2142807000</v>
      </c>
      <c r="F474" s="2">
        <v>1178173000</v>
      </c>
      <c r="G474" s="2">
        <v>390610000</v>
      </c>
      <c r="H474" s="2" t="s">
        <v>24</v>
      </c>
      <c r="I474" s="2" t="s">
        <v>24</v>
      </c>
      <c r="J474" s="2" t="s">
        <v>25</v>
      </c>
      <c r="K474" s="2">
        <v>38405000</v>
      </c>
      <c r="L474" t="s">
        <v>26</v>
      </c>
      <c r="M474" t="s">
        <v>261</v>
      </c>
      <c r="N474" t="s">
        <v>28</v>
      </c>
      <c r="O474" t="s">
        <v>28</v>
      </c>
      <c r="P474" t="s">
        <v>28</v>
      </c>
      <c r="R474" t="s">
        <v>28</v>
      </c>
      <c r="S474" s="3" t="s">
        <v>25</v>
      </c>
      <c r="T474" t="s">
        <v>28</v>
      </c>
      <c r="U474" s="3" t="s">
        <v>28</v>
      </c>
    </row>
    <row r="475" spans="1:21" hidden="1" x14ac:dyDescent="0.3">
      <c r="A475">
        <v>557</v>
      </c>
      <c r="B475" t="s">
        <v>363</v>
      </c>
      <c r="C475" t="s">
        <v>29</v>
      </c>
      <c r="D475" t="s">
        <v>30</v>
      </c>
      <c r="E475" s="1">
        <v>2152766000</v>
      </c>
      <c r="F475" s="2">
        <v>1064403000</v>
      </c>
      <c r="G475" s="2">
        <v>621413000</v>
      </c>
      <c r="H475" s="2" t="s">
        <v>24</v>
      </c>
      <c r="I475" s="2" t="s">
        <v>24</v>
      </c>
      <c r="J475" s="2" t="s">
        <v>25</v>
      </c>
      <c r="K475" s="2" t="s">
        <v>24</v>
      </c>
      <c r="L475" t="s">
        <v>117</v>
      </c>
      <c r="M475" t="s">
        <v>118</v>
      </c>
      <c r="N475" t="s">
        <v>28</v>
      </c>
      <c r="O475" t="s">
        <v>28</v>
      </c>
      <c r="P475" t="s">
        <v>28</v>
      </c>
      <c r="R475" t="s">
        <v>28</v>
      </c>
      <c r="S475" s="3" t="s">
        <v>25</v>
      </c>
      <c r="T475" t="s">
        <v>28</v>
      </c>
      <c r="U475" s="3" t="s">
        <v>28</v>
      </c>
    </row>
    <row r="476" spans="1:21" hidden="1" x14ac:dyDescent="0.3">
      <c r="A476">
        <v>1068</v>
      </c>
      <c r="B476" t="s">
        <v>555</v>
      </c>
      <c r="C476" t="s">
        <v>29</v>
      </c>
      <c r="D476" t="s">
        <v>30</v>
      </c>
      <c r="E476" s="1">
        <v>2155551000</v>
      </c>
      <c r="F476" s="2">
        <v>1791594000</v>
      </c>
      <c r="G476" s="2">
        <v>145298000</v>
      </c>
      <c r="H476" s="2" t="s">
        <v>24</v>
      </c>
      <c r="I476" s="2" t="s">
        <v>24</v>
      </c>
      <c r="J476" s="2" t="s">
        <v>25</v>
      </c>
      <c r="K476" s="2" t="s">
        <v>24</v>
      </c>
      <c r="L476" t="s">
        <v>125</v>
      </c>
      <c r="M476" t="s">
        <v>556</v>
      </c>
      <c r="N476" t="s">
        <v>28</v>
      </c>
      <c r="O476" t="s">
        <v>28</v>
      </c>
      <c r="P476" t="s">
        <v>28</v>
      </c>
      <c r="R476" t="s">
        <v>28</v>
      </c>
      <c r="S476" s="3" t="s">
        <v>25</v>
      </c>
      <c r="T476" t="s">
        <v>28</v>
      </c>
      <c r="U476" s="3" t="s">
        <v>28</v>
      </c>
    </row>
    <row r="477" spans="1:21" hidden="1" x14ac:dyDescent="0.3">
      <c r="A477">
        <v>1281</v>
      </c>
      <c r="B477" t="s">
        <v>627</v>
      </c>
      <c r="C477" t="s">
        <v>29</v>
      </c>
      <c r="D477" t="s">
        <v>423</v>
      </c>
      <c r="E477" s="1">
        <v>2157586000</v>
      </c>
      <c r="F477" s="2">
        <v>1181444000</v>
      </c>
      <c r="G477" s="2">
        <v>581898000</v>
      </c>
      <c r="H477" s="2">
        <v>132400000</v>
      </c>
      <c r="I477" s="2">
        <v>132400000</v>
      </c>
      <c r="J477" s="2">
        <v>132400000</v>
      </c>
      <c r="K477" s="2" t="s">
        <v>24</v>
      </c>
      <c r="L477" t="s">
        <v>61</v>
      </c>
      <c r="M477" t="s">
        <v>76</v>
      </c>
      <c r="N477" t="s">
        <v>28</v>
      </c>
      <c r="O477" t="s">
        <v>28</v>
      </c>
      <c r="P477" t="s">
        <v>28</v>
      </c>
      <c r="R477" t="s">
        <v>28</v>
      </c>
      <c r="S477" s="3">
        <v>132400000</v>
      </c>
      <c r="T477" t="s">
        <v>28</v>
      </c>
      <c r="U477" s="3" t="s">
        <v>28</v>
      </c>
    </row>
    <row r="478" spans="1:21" hidden="1" x14ac:dyDescent="0.3">
      <c r="A478">
        <v>93</v>
      </c>
      <c r="B478" t="s">
        <v>131</v>
      </c>
      <c r="C478" t="s">
        <v>29</v>
      </c>
      <c r="D478" t="s">
        <v>33</v>
      </c>
      <c r="E478" s="1">
        <v>2234000000</v>
      </c>
      <c r="F478" s="2">
        <v>174000000</v>
      </c>
      <c r="G478" s="2">
        <v>650000000</v>
      </c>
      <c r="H478" s="2">
        <v>514000000</v>
      </c>
      <c r="I478" s="2">
        <v>514000000</v>
      </c>
      <c r="J478" s="2">
        <v>514000000</v>
      </c>
      <c r="K478" s="2" t="s">
        <v>24</v>
      </c>
      <c r="L478" t="s">
        <v>61</v>
      </c>
      <c r="M478" t="s">
        <v>132</v>
      </c>
      <c r="N478" t="s">
        <v>28</v>
      </c>
      <c r="O478" t="s">
        <v>28</v>
      </c>
      <c r="P478" t="s">
        <v>28</v>
      </c>
      <c r="R478" t="s">
        <v>28</v>
      </c>
      <c r="S478" s="3">
        <v>514000000</v>
      </c>
      <c r="T478" t="s">
        <v>28</v>
      </c>
      <c r="U478" s="3">
        <v>514000000</v>
      </c>
    </row>
    <row r="479" spans="1:21" hidden="1" x14ac:dyDescent="0.3">
      <c r="A479">
        <v>1080</v>
      </c>
      <c r="B479" t="s">
        <v>560</v>
      </c>
      <c r="C479" t="s">
        <v>29</v>
      </c>
      <c r="D479" t="s">
        <v>30</v>
      </c>
      <c r="E479" s="1">
        <v>2246428000</v>
      </c>
      <c r="F479" s="2">
        <v>1073497000</v>
      </c>
      <c r="G479" s="2" t="s">
        <v>24</v>
      </c>
      <c r="H479" s="2" t="s">
        <v>24</v>
      </c>
      <c r="I479" s="2" t="s">
        <v>24</v>
      </c>
      <c r="J479" s="2" t="s">
        <v>25</v>
      </c>
      <c r="K479" s="2" t="s">
        <v>24</v>
      </c>
      <c r="L479" t="s">
        <v>97</v>
      </c>
      <c r="M479" t="s">
        <v>344</v>
      </c>
      <c r="N479" t="s">
        <v>28</v>
      </c>
      <c r="O479" t="s">
        <v>28</v>
      </c>
      <c r="P479" t="s">
        <v>28</v>
      </c>
      <c r="R479" t="s">
        <v>28</v>
      </c>
      <c r="S479" s="3" t="s">
        <v>25</v>
      </c>
      <c r="T479" t="s">
        <v>28</v>
      </c>
      <c r="U479" s="3" t="s">
        <v>28</v>
      </c>
    </row>
    <row r="480" spans="1:21" hidden="1" x14ac:dyDescent="0.3">
      <c r="A480">
        <v>41</v>
      </c>
      <c r="B480" t="s">
        <v>101</v>
      </c>
      <c r="C480" t="s">
        <v>29</v>
      </c>
      <c r="D480" t="s">
        <v>103</v>
      </c>
      <c r="E480" s="1">
        <v>2273900000</v>
      </c>
      <c r="F480" s="2">
        <v>274300000</v>
      </c>
      <c r="G480" s="2">
        <v>1054400000</v>
      </c>
      <c r="H480" s="2">
        <v>611100000</v>
      </c>
      <c r="I480" s="2">
        <v>611100000</v>
      </c>
      <c r="J480" s="2">
        <v>611100000</v>
      </c>
      <c r="K480" s="2">
        <v>36500000</v>
      </c>
      <c r="L480" t="s">
        <v>51</v>
      </c>
      <c r="M480" t="s">
        <v>82</v>
      </c>
      <c r="N480" t="s">
        <v>28</v>
      </c>
      <c r="O480" t="s">
        <v>28</v>
      </c>
      <c r="P480" t="s">
        <v>28</v>
      </c>
      <c r="R480" t="s">
        <v>28</v>
      </c>
      <c r="S480" s="3">
        <v>611100000</v>
      </c>
      <c r="T480" t="s">
        <v>28</v>
      </c>
      <c r="U480" s="3">
        <v>611100000</v>
      </c>
    </row>
    <row r="481" spans="1:21" hidden="1" x14ac:dyDescent="0.3">
      <c r="A481">
        <v>1774</v>
      </c>
      <c r="B481" t="s">
        <v>773</v>
      </c>
      <c r="C481" t="s">
        <v>29</v>
      </c>
      <c r="D481" t="s">
        <v>30</v>
      </c>
      <c r="E481" s="1">
        <v>2278812000</v>
      </c>
      <c r="F481" s="2">
        <v>58913000</v>
      </c>
      <c r="G481" s="2">
        <v>1700064000</v>
      </c>
      <c r="H481" s="2" t="s">
        <v>24</v>
      </c>
      <c r="I481" s="2" t="s">
        <v>24</v>
      </c>
      <c r="J481" s="2" t="s">
        <v>25</v>
      </c>
      <c r="K481" s="2">
        <v>-72761000</v>
      </c>
      <c r="L481" t="s">
        <v>112</v>
      </c>
      <c r="M481" t="s">
        <v>237</v>
      </c>
      <c r="N481" t="s">
        <v>28</v>
      </c>
      <c r="O481" t="s">
        <v>28</v>
      </c>
      <c r="P481" t="s">
        <v>28</v>
      </c>
      <c r="R481" t="s">
        <v>28</v>
      </c>
      <c r="S481" s="3" t="s">
        <v>25</v>
      </c>
      <c r="T481" t="s">
        <v>28</v>
      </c>
      <c r="U481" s="3" t="s">
        <v>28</v>
      </c>
    </row>
    <row r="482" spans="1:21" hidden="1" x14ac:dyDescent="0.3">
      <c r="A482">
        <v>1471</v>
      </c>
      <c r="B482" t="s">
        <v>683</v>
      </c>
      <c r="C482" t="s">
        <v>29</v>
      </c>
      <c r="D482" t="s">
        <v>684</v>
      </c>
      <c r="E482" s="1">
        <v>2291500000</v>
      </c>
      <c r="F482" s="2">
        <v>1268800000</v>
      </c>
      <c r="G482" s="2">
        <v>179100000</v>
      </c>
      <c r="H482" s="2">
        <v>252200000</v>
      </c>
      <c r="I482" s="2">
        <v>252200000</v>
      </c>
      <c r="J482" s="2">
        <v>252200000</v>
      </c>
      <c r="K482" s="2">
        <v>25900000</v>
      </c>
      <c r="L482" t="s">
        <v>51</v>
      </c>
      <c r="M482" t="s">
        <v>92</v>
      </c>
      <c r="N482" t="s">
        <v>28</v>
      </c>
      <c r="O482" t="s">
        <v>28</v>
      </c>
      <c r="P482" t="s">
        <v>28</v>
      </c>
      <c r="R482" t="s">
        <v>28</v>
      </c>
      <c r="S482" s="3">
        <v>252200000</v>
      </c>
      <c r="T482" t="s">
        <v>28</v>
      </c>
      <c r="U482" s="3" t="s">
        <v>28</v>
      </c>
    </row>
    <row r="483" spans="1:21" x14ac:dyDescent="0.3">
      <c r="A483">
        <v>533</v>
      </c>
      <c r="B483" t="s">
        <v>357</v>
      </c>
      <c r="C483" t="s">
        <v>29</v>
      </c>
      <c r="D483" t="s">
        <v>30</v>
      </c>
      <c r="E483" s="1">
        <v>2303900000</v>
      </c>
      <c r="F483" s="2">
        <v>787300000</v>
      </c>
      <c r="G483" s="2">
        <v>715800000</v>
      </c>
      <c r="H483" s="2" t="s">
        <v>24</v>
      </c>
      <c r="I483" s="2" t="s">
        <v>24</v>
      </c>
      <c r="J483" s="2" t="s">
        <v>25</v>
      </c>
      <c r="K483" s="2">
        <v>189600000</v>
      </c>
      <c r="L483" t="s">
        <v>26</v>
      </c>
      <c r="M483" t="s">
        <v>341</v>
      </c>
      <c r="N483" t="s">
        <v>28</v>
      </c>
      <c r="O483" t="s">
        <v>28</v>
      </c>
      <c r="P483" t="s">
        <v>28</v>
      </c>
      <c r="R483" t="s">
        <v>28</v>
      </c>
      <c r="S483" s="3" t="s">
        <v>25</v>
      </c>
      <c r="T483" t="s">
        <v>28</v>
      </c>
      <c r="U483" s="3" t="s">
        <v>28</v>
      </c>
    </row>
    <row r="484" spans="1:21" hidden="1" x14ac:dyDescent="0.3">
      <c r="A484">
        <v>1647</v>
      </c>
      <c r="B484" t="s">
        <v>740</v>
      </c>
      <c r="C484" t="s">
        <v>29</v>
      </c>
      <c r="D484" t="s">
        <v>33</v>
      </c>
      <c r="E484" s="1">
        <v>2312512000</v>
      </c>
      <c r="F484" s="2">
        <v>953611000</v>
      </c>
      <c r="G484" s="2">
        <v>169270000</v>
      </c>
      <c r="H484" s="2" t="s">
        <v>24</v>
      </c>
      <c r="I484" s="2" t="s">
        <v>24</v>
      </c>
      <c r="J484" s="2" t="s">
        <v>25</v>
      </c>
      <c r="K484" s="2">
        <v>481303000</v>
      </c>
      <c r="L484" t="s">
        <v>117</v>
      </c>
      <c r="M484" t="s">
        <v>118</v>
      </c>
      <c r="N484" t="s">
        <v>28</v>
      </c>
      <c r="O484" t="s">
        <v>28</v>
      </c>
      <c r="P484" t="s">
        <v>28</v>
      </c>
      <c r="R484" t="s">
        <v>28</v>
      </c>
      <c r="S484" s="3" t="s">
        <v>25</v>
      </c>
      <c r="T484" t="s">
        <v>28</v>
      </c>
      <c r="U484" s="3" t="s">
        <v>28</v>
      </c>
    </row>
    <row r="485" spans="1:21" hidden="1" x14ac:dyDescent="0.3">
      <c r="A485">
        <v>425</v>
      </c>
      <c r="B485" t="s">
        <v>312</v>
      </c>
      <c r="C485" t="s">
        <v>29</v>
      </c>
      <c r="D485" t="s">
        <v>30</v>
      </c>
      <c r="E485" s="1">
        <v>2319919000</v>
      </c>
      <c r="F485" s="2">
        <v>455436000</v>
      </c>
      <c r="G485" s="2">
        <v>169815000</v>
      </c>
      <c r="H485" s="2" t="s">
        <v>24</v>
      </c>
      <c r="I485" s="2" t="s">
        <v>24</v>
      </c>
      <c r="J485" s="2" t="s">
        <v>25</v>
      </c>
      <c r="K485" s="2">
        <v>778655000</v>
      </c>
      <c r="L485" t="s">
        <v>153</v>
      </c>
      <c r="M485" t="s">
        <v>154</v>
      </c>
      <c r="N485" t="s">
        <v>28</v>
      </c>
      <c r="O485" t="s">
        <v>28</v>
      </c>
      <c r="P485" t="s">
        <v>28</v>
      </c>
      <c r="R485" t="s">
        <v>28</v>
      </c>
      <c r="S485" s="3" t="s">
        <v>25</v>
      </c>
      <c r="T485" t="s">
        <v>28</v>
      </c>
      <c r="U485" s="3" t="s">
        <v>25</v>
      </c>
    </row>
    <row r="486" spans="1:21" hidden="1" x14ac:dyDescent="0.3">
      <c r="A486">
        <v>1571</v>
      </c>
      <c r="B486" t="s">
        <v>722</v>
      </c>
      <c r="C486" t="s">
        <v>29</v>
      </c>
      <c r="D486" t="s">
        <v>30</v>
      </c>
      <c r="E486" s="1">
        <v>2332051000</v>
      </c>
      <c r="F486" s="2">
        <v>1195381000</v>
      </c>
      <c r="G486" s="2">
        <v>871572000</v>
      </c>
      <c r="H486" s="2" t="s">
        <v>24</v>
      </c>
      <c r="I486" s="2" t="s">
        <v>24</v>
      </c>
      <c r="J486" s="2" t="s">
        <v>25</v>
      </c>
      <c r="K486" s="2" t="s">
        <v>24</v>
      </c>
      <c r="L486" t="s">
        <v>40</v>
      </c>
      <c r="M486" t="s">
        <v>428</v>
      </c>
      <c r="N486" t="s">
        <v>28</v>
      </c>
      <c r="O486" t="s">
        <v>28</v>
      </c>
      <c r="P486" t="s">
        <v>28</v>
      </c>
      <c r="R486" t="s">
        <v>28</v>
      </c>
      <c r="S486" s="3" t="s">
        <v>25</v>
      </c>
      <c r="T486" t="s">
        <v>28</v>
      </c>
      <c r="U486" s="3" t="s">
        <v>28</v>
      </c>
    </row>
    <row r="487" spans="1:21" hidden="1" x14ac:dyDescent="0.3">
      <c r="A487">
        <v>1575</v>
      </c>
      <c r="B487" t="s">
        <v>723</v>
      </c>
      <c r="C487" t="s">
        <v>29</v>
      </c>
      <c r="D487" t="s">
        <v>30</v>
      </c>
      <c r="E487" s="1">
        <v>2332051000</v>
      </c>
      <c r="F487" s="2">
        <v>1195381000</v>
      </c>
      <c r="G487" s="2">
        <v>871572000</v>
      </c>
      <c r="H487" s="2" t="s">
        <v>24</v>
      </c>
      <c r="I487" s="2" t="s">
        <v>24</v>
      </c>
      <c r="J487" s="2" t="s">
        <v>25</v>
      </c>
      <c r="K487" s="2" t="s">
        <v>24</v>
      </c>
      <c r="L487" t="s">
        <v>40</v>
      </c>
      <c r="M487" t="s">
        <v>428</v>
      </c>
      <c r="N487" t="s">
        <v>28</v>
      </c>
      <c r="O487" t="s">
        <v>28</v>
      </c>
      <c r="P487" t="s">
        <v>28</v>
      </c>
      <c r="R487" t="s">
        <v>28</v>
      </c>
      <c r="S487" s="3" t="s">
        <v>25</v>
      </c>
      <c r="T487" t="s">
        <v>28</v>
      </c>
      <c r="U487" s="3" t="s">
        <v>28</v>
      </c>
    </row>
    <row r="488" spans="1:21" x14ac:dyDescent="0.3">
      <c r="A488">
        <v>1507</v>
      </c>
      <c r="B488" t="s">
        <v>701</v>
      </c>
      <c r="C488" t="s">
        <v>29</v>
      </c>
      <c r="D488" t="s">
        <v>69</v>
      </c>
      <c r="E488" s="1">
        <v>2372906000</v>
      </c>
      <c r="F488" s="2">
        <v>1105032000</v>
      </c>
      <c r="G488" s="2">
        <v>276446000</v>
      </c>
      <c r="H488" s="2" t="s">
        <v>24</v>
      </c>
      <c r="I488" s="2" t="s">
        <v>24</v>
      </c>
      <c r="J488" s="2" t="s">
        <v>25</v>
      </c>
      <c r="K488" s="2">
        <v>63608000</v>
      </c>
      <c r="L488" t="s">
        <v>26</v>
      </c>
      <c r="M488" t="s">
        <v>161</v>
      </c>
      <c r="N488" t="s">
        <v>28</v>
      </c>
      <c r="O488" t="s">
        <v>28</v>
      </c>
      <c r="P488" t="s">
        <v>28</v>
      </c>
      <c r="R488" t="s">
        <v>28</v>
      </c>
      <c r="S488" s="3" t="s">
        <v>25</v>
      </c>
      <c r="T488" t="s">
        <v>28</v>
      </c>
      <c r="U488" s="3" t="s">
        <v>28</v>
      </c>
    </row>
    <row r="489" spans="1:21" hidden="1" x14ac:dyDescent="0.3">
      <c r="A489">
        <v>1742</v>
      </c>
      <c r="B489" t="s">
        <v>765</v>
      </c>
      <c r="C489" t="s">
        <v>29</v>
      </c>
      <c r="D489" t="s">
        <v>507</v>
      </c>
      <c r="E489" s="1">
        <v>2382531000</v>
      </c>
      <c r="F489" s="2">
        <v>743253000</v>
      </c>
      <c r="G489" s="2">
        <v>378607000</v>
      </c>
      <c r="H489" s="2">
        <v>492447000</v>
      </c>
      <c r="I489" s="2">
        <v>492447000</v>
      </c>
      <c r="J489" s="2">
        <v>492447000</v>
      </c>
      <c r="K489" s="2">
        <v>9887000</v>
      </c>
      <c r="L489" t="s">
        <v>51</v>
      </c>
      <c r="M489" t="s">
        <v>92</v>
      </c>
      <c r="N489" t="s">
        <v>28</v>
      </c>
      <c r="O489" t="s">
        <v>28</v>
      </c>
      <c r="P489" t="s">
        <v>28</v>
      </c>
      <c r="R489" t="s">
        <v>28</v>
      </c>
      <c r="S489" s="3">
        <v>492447000</v>
      </c>
      <c r="T489" t="s">
        <v>28</v>
      </c>
      <c r="U489" s="3" t="s">
        <v>28</v>
      </c>
    </row>
    <row r="490" spans="1:21" hidden="1" x14ac:dyDescent="0.3">
      <c r="A490">
        <v>561</v>
      </c>
      <c r="B490" t="s">
        <v>364</v>
      </c>
      <c r="C490" t="s">
        <v>29</v>
      </c>
      <c r="D490" t="s">
        <v>30</v>
      </c>
      <c r="E490" s="1">
        <v>2387702000</v>
      </c>
      <c r="F490" s="2">
        <v>834228000</v>
      </c>
      <c r="G490" s="2">
        <v>62179000</v>
      </c>
      <c r="H490" s="2" t="s">
        <v>24</v>
      </c>
      <c r="I490" s="2" t="s">
        <v>24</v>
      </c>
      <c r="J490" s="2" t="s">
        <v>25</v>
      </c>
      <c r="K490" s="2">
        <v>978973000</v>
      </c>
      <c r="L490" t="s">
        <v>117</v>
      </c>
      <c r="M490" t="s">
        <v>118</v>
      </c>
      <c r="N490" t="s">
        <v>28</v>
      </c>
      <c r="O490" t="s">
        <v>28</v>
      </c>
      <c r="P490" t="s">
        <v>28</v>
      </c>
      <c r="R490" t="s">
        <v>28</v>
      </c>
      <c r="S490" s="3" t="s">
        <v>25</v>
      </c>
      <c r="T490" t="s">
        <v>28</v>
      </c>
      <c r="U490" s="3" t="s">
        <v>28</v>
      </c>
    </row>
    <row r="491" spans="1:21" hidden="1" x14ac:dyDescent="0.3">
      <c r="A491">
        <v>565</v>
      </c>
      <c r="B491" t="s">
        <v>365</v>
      </c>
      <c r="C491" t="s">
        <v>29</v>
      </c>
      <c r="D491" t="s">
        <v>33</v>
      </c>
      <c r="E491" s="1">
        <v>2388768000</v>
      </c>
      <c r="F491" s="2">
        <v>443974000</v>
      </c>
      <c r="G491" s="2">
        <v>238134000</v>
      </c>
      <c r="H491" s="2" t="s">
        <v>24</v>
      </c>
      <c r="I491" s="2" t="s">
        <v>24</v>
      </c>
      <c r="J491" s="2" t="s">
        <v>25</v>
      </c>
      <c r="K491" s="2">
        <v>679298000</v>
      </c>
      <c r="L491" t="s">
        <v>153</v>
      </c>
      <c r="M491" t="s">
        <v>154</v>
      </c>
      <c r="N491" t="s">
        <v>28</v>
      </c>
      <c r="O491" t="s">
        <v>28</v>
      </c>
      <c r="P491" t="s">
        <v>28</v>
      </c>
      <c r="R491" t="s">
        <v>28</v>
      </c>
      <c r="S491" s="3" t="s">
        <v>25</v>
      </c>
      <c r="T491" t="s">
        <v>28</v>
      </c>
      <c r="U491" s="3" t="s">
        <v>28</v>
      </c>
    </row>
    <row r="492" spans="1:21" x14ac:dyDescent="0.3">
      <c r="A492">
        <v>179</v>
      </c>
      <c r="B492" t="s">
        <v>172</v>
      </c>
      <c r="C492" t="s">
        <v>29</v>
      </c>
      <c r="D492" t="s">
        <v>174</v>
      </c>
      <c r="E492" s="1">
        <v>2393500000</v>
      </c>
      <c r="F492" s="2">
        <v>1414300000</v>
      </c>
      <c r="G492" s="2">
        <v>680300000</v>
      </c>
      <c r="H492" s="2" t="s">
        <v>24</v>
      </c>
      <c r="I492" s="2" t="s">
        <v>24</v>
      </c>
      <c r="J492" s="2" t="s">
        <v>25</v>
      </c>
      <c r="K492" s="2" t="s">
        <v>24</v>
      </c>
      <c r="L492" t="s">
        <v>26</v>
      </c>
      <c r="M492" t="s">
        <v>140</v>
      </c>
      <c r="N492" t="s">
        <v>28</v>
      </c>
      <c r="O492" t="s">
        <v>28</v>
      </c>
      <c r="P492" t="s">
        <v>28</v>
      </c>
      <c r="R492" t="s">
        <v>28</v>
      </c>
      <c r="S492" s="3" t="s">
        <v>25</v>
      </c>
      <c r="T492" t="s">
        <v>28</v>
      </c>
      <c r="U492" s="3" t="s">
        <v>25</v>
      </c>
    </row>
    <row r="493" spans="1:21" hidden="1" x14ac:dyDescent="0.3">
      <c r="A493">
        <v>77</v>
      </c>
      <c r="B493" t="s">
        <v>124</v>
      </c>
      <c r="C493" t="s">
        <v>29</v>
      </c>
      <c r="D493" t="s">
        <v>30</v>
      </c>
      <c r="E493" s="1">
        <v>2394270000</v>
      </c>
      <c r="F493" s="2">
        <v>1543799000</v>
      </c>
      <c r="G493" s="2">
        <v>158189000</v>
      </c>
      <c r="H493" s="2">
        <v>82246000</v>
      </c>
      <c r="I493" s="2">
        <v>82246000</v>
      </c>
      <c r="J493" s="2">
        <v>82246000</v>
      </c>
      <c r="K493" s="2" t="s">
        <v>24</v>
      </c>
      <c r="L493" t="s">
        <v>125</v>
      </c>
      <c r="M493" t="s">
        <v>126</v>
      </c>
      <c r="N493" t="s">
        <v>28</v>
      </c>
      <c r="O493" t="s">
        <v>28</v>
      </c>
      <c r="P493" t="s">
        <v>28</v>
      </c>
      <c r="R493" t="s">
        <v>28</v>
      </c>
      <c r="S493" s="3">
        <v>82246000</v>
      </c>
      <c r="T493" t="s">
        <v>28</v>
      </c>
      <c r="U493" s="3">
        <v>82246000</v>
      </c>
    </row>
    <row r="494" spans="1:21" hidden="1" x14ac:dyDescent="0.3">
      <c r="A494">
        <v>1615</v>
      </c>
      <c r="B494" t="s">
        <v>732</v>
      </c>
      <c r="C494" t="s">
        <v>29</v>
      </c>
      <c r="D494" t="s">
        <v>474</v>
      </c>
      <c r="E494" s="1">
        <v>2473500000</v>
      </c>
      <c r="F494" s="2">
        <v>1595700000</v>
      </c>
      <c r="G494" s="2">
        <v>460300000</v>
      </c>
      <c r="H494" s="2">
        <v>61800000</v>
      </c>
      <c r="I494" s="2">
        <v>61800000</v>
      </c>
      <c r="J494" s="2">
        <v>61800000</v>
      </c>
      <c r="K494" s="2" t="s">
        <v>24</v>
      </c>
      <c r="L494" t="s">
        <v>112</v>
      </c>
      <c r="M494" t="s">
        <v>183</v>
      </c>
      <c r="N494" t="s">
        <v>28</v>
      </c>
      <c r="O494" t="s">
        <v>28</v>
      </c>
      <c r="P494" t="s">
        <v>28</v>
      </c>
      <c r="R494" t="s">
        <v>28</v>
      </c>
      <c r="S494" s="3">
        <v>61800000</v>
      </c>
      <c r="T494" t="s">
        <v>28</v>
      </c>
      <c r="U494" s="3" t="s">
        <v>28</v>
      </c>
    </row>
    <row r="495" spans="1:21" hidden="1" x14ac:dyDescent="0.3">
      <c r="A495">
        <v>1116</v>
      </c>
      <c r="B495" t="s">
        <v>571</v>
      </c>
      <c r="C495" t="s">
        <v>29</v>
      </c>
      <c r="D495" t="s">
        <v>33</v>
      </c>
      <c r="E495" s="1">
        <v>2485983000</v>
      </c>
      <c r="F495" s="2">
        <v>1127233000</v>
      </c>
      <c r="G495" s="2">
        <v>728582000</v>
      </c>
      <c r="H495" s="2">
        <v>123297000</v>
      </c>
      <c r="I495" s="2">
        <v>123297000</v>
      </c>
      <c r="J495" s="2">
        <v>123297000</v>
      </c>
      <c r="K495" s="2">
        <v>29185000</v>
      </c>
      <c r="L495" t="s">
        <v>61</v>
      </c>
      <c r="M495" t="s">
        <v>468</v>
      </c>
      <c r="N495" t="s">
        <v>28</v>
      </c>
      <c r="O495" t="s">
        <v>28</v>
      </c>
      <c r="P495" t="s">
        <v>28</v>
      </c>
      <c r="R495" t="s">
        <v>28</v>
      </c>
      <c r="S495" s="3">
        <v>123297000</v>
      </c>
      <c r="T495" t="s">
        <v>28</v>
      </c>
      <c r="U495" s="3" t="s">
        <v>28</v>
      </c>
    </row>
    <row r="496" spans="1:21" hidden="1" x14ac:dyDescent="0.3">
      <c r="A496">
        <v>685</v>
      </c>
      <c r="B496" t="s">
        <v>403</v>
      </c>
      <c r="C496" t="s">
        <v>29</v>
      </c>
      <c r="D496" t="s">
        <v>30</v>
      </c>
      <c r="E496" s="1">
        <v>2486017000</v>
      </c>
      <c r="F496" s="2">
        <v>815095000</v>
      </c>
      <c r="G496" s="2">
        <v>76864000</v>
      </c>
      <c r="H496" s="2" t="s">
        <v>24</v>
      </c>
      <c r="I496" s="2" t="s">
        <v>24</v>
      </c>
      <c r="J496" s="2" t="s">
        <v>25</v>
      </c>
      <c r="K496" s="2">
        <v>749722000</v>
      </c>
      <c r="L496" t="s">
        <v>117</v>
      </c>
      <c r="M496" t="s">
        <v>399</v>
      </c>
      <c r="N496" t="s">
        <v>28</v>
      </c>
      <c r="O496" t="s">
        <v>28</v>
      </c>
      <c r="P496" t="s">
        <v>28</v>
      </c>
      <c r="R496" t="s">
        <v>28</v>
      </c>
      <c r="S496" s="3" t="s">
        <v>25</v>
      </c>
      <c r="T496" t="s">
        <v>28</v>
      </c>
      <c r="U496" s="3" t="s">
        <v>28</v>
      </c>
    </row>
    <row r="497" spans="1:21" hidden="1" x14ac:dyDescent="0.3">
      <c r="A497">
        <v>777</v>
      </c>
      <c r="B497" t="s">
        <v>441</v>
      </c>
      <c r="C497" t="s">
        <v>29</v>
      </c>
      <c r="D497" t="s">
        <v>54</v>
      </c>
      <c r="E497" s="1">
        <v>2530700000</v>
      </c>
      <c r="F497" s="2">
        <v>1285200000</v>
      </c>
      <c r="G497" s="2">
        <v>591500000</v>
      </c>
      <c r="H497" s="2">
        <v>203200000</v>
      </c>
      <c r="I497" s="2">
        <v>203200000</v>
      </c>
      <c r="J497" s="2">
        <v>203200000</v>
      </c>
      <c r="K497" s="2">
        <v>113800000</v>
      </c>
      <c r="L497" t="s">
        <v>61</v>
      </c>
      <c r="M497" t="s">
        <v>76</v>
      </c>
      <c r="N497" t="s">
        <v>28</v>
      </c>
      <c r="O497" t="s">
        <v>28</v>
      </c>
      <c r="P497" t="s">
        <v>28</v>
      </c>
      <c r="R497" t="s">
        <v>28</v>
      </c>
      <c r="S497" s="3">
        <v>203200000</v>
      </c>
      <c r="T497" t="s">
        <v>28</v>
      </c>
      <c r="U497" s="3" t="s">
        <v>28</v>
      </c>
    </row>
    <row r="498" spans="1:21" hidden="1" x14ac:dyDescent="0.3">
      <c r="A498">
        <v>1423</v>
      </c>
      <c r="B498" t="s">
        <v>671</v>
      </c>
      <c r="C498" t="s">
        <v>29</v>
      </c>
      <c r="D498" t="s">
        <v>30</v>
      </c>
      <c r="E498" s="1">
        <v>2530809000</v>
      </c>
      <c r="F498" s="2">
        <v>699294000</v>
      </c>
      <c r="G498" s="2">
        <v>729055000</v>
      </c>
      <c r="H498" s="2" t="s">
        <v>24</v>
      </c>
      <c r="I498" s="2" t="s">
        <v>24</v>
      </c>
      <c r="J498" s="2" t="s">
        <v>25</v>
      </c>
      <c r="K498" s="2">
        <v>117580000</v>
      </c>
      <c r="L498" t="s">
        <v>40</v>
      </c>
      <c r="M498" t="s">
        <v>331</v>
      </c>
      <c r="N498" t="s">
        <v>28</v>
      </c>
      <c r="O498" t="s">
        <v>28</v>
      </c>
      <c r="P498" t="s">
        <v>28</v>
      </c>
      <c r="R498" t="s">
        <v>28</v>
      </c>
      <c r="S498" s="3" t="s">
        <v>25</v>
      </c>
      <c r="T498" t="s">
        <v>28</v>
      </c>
      <c r="U498" s="3" t="s">
        <v>28</v>
      </c>
    </row>
    <row r="499" spans="1:21" hidden="1" x14ac:dyDescent="0.3">
      <c r="A499">
        <v>709</v>
      </c>
      <c r="B499" t="s">
        <v>409</v>
      </c>
      <c r="C499" t="s">
        <v>29</v>
      </c>
      <c r="D499" t="s">
        <v>302</v>
      </c>
      <c r="E499" s="1">
        <v>2554236000</v>
      </c>
      <c r="F499" s="2">
        <v>952225000</v>
      </c>
      <c r="G499" s="2">
        <v>1196512000</v>
      </c>
      <c r="H499" s="2" t="s">
        <v>24</v>
      </c>
      <c r="I499" s="2" t="s">
        <v>24</v>
      </c>
      <c r="J499" s="2" t="s">
        <v>25</v>
      </c>
      <c r="K499" s="2" t="s">
        <v>24</v>
      </c>
      <c r="L499" t="s">
        <v>51</v>
      </c>
      <c r="M499" t="s">
        <v>100</v>
      </c>
      <c r="N499" t="s">
        <v>28</v>
      </c>
      <c r="O499" t="s">
        <v>28</v>
      </c>
      <c r="P499" t="s">
        <v>28</v>
      </c>
      <c r="R499" t="s">
        <v>28</v>
      </c>
      <c r="S499" s="3" t="s">
        <v>25</v>
      </c>
      <c r="T499" t="s">
        <v>28</v>
      </c>
      <c r="U499" s="3" t="s">
        <v>28</v>
      </c>
    </row>
    <row r="500" spans="1:21" x14ac:dyDescent="0.3">
      <c r="A500">
        <v>936</v>
      </c>
      <c r="B500" t="s">
        <v>513</v>
      </c>
      <c r="C500" t="s">
        <v>29</v>
      </c>
      <c r="D500" t="s">
        <v>33</v>
      </c>
      <c r="E500" s="1">
        <v>2577100000</v>
      </c>
      <c r="F500" s="2">
        <v>877900000</v>
      </c>
      <c r="G500" s="2">
        <v>632000000</v>
      </c>
      <c r="H500" s="2" t="s">
        <v>24</v>
      </c>
      <c r="I500" s="2" t="s">
        <v>24</v>
      </c>
      <c r="J500" s="2" t="s">
        <v>25</v>
      </c>
      <c r="K500" s="2">
        <v>258100000</v>
      </c>
      <c r="L500" t="s">
        <v>26</v>
      </c>
      <c r="M500" t="s">
        <v>295</v>
      </c>
      <c r="N500" t="s">
        <v>28</v>
      </c>
      <c r="O500" t="s">
        <v>28</v>
      </c>
      <c r="P500" t="s">
        <v>28</v>
      </c>
      <c r="R500" t="s">
        <v>28</v>
      </c>
      <c r="S500" s="3" t="s">
        <v>25</v>
      </c>
      <c r="T500" t="s">
        <v>28</v>
      </c>
      <c r="U500" s="3" t="s">
        <v>28</v>
      </c>
    </row>
    <row r="501" spans="1:21" hidden="1" x14ac:dyDescent="0.3">
      <c r="A501">
        <v>331</v>
      </c>
      <c r="B501" t="s">
        <v>250</v>
      </c>
      <c r="C501" t="s">
        <v>29</v>
      </c>
      <c r="D501" t="s">
        <v>33</v>
      </c>
      <c r="E501" s="1">
        <v>2607000000</v>
      </c>
      <c r="F501" s="2">
        <v>45000000</v>
      </c>
      <c r="G501" s="2">
        <v>1611000000</v>
      </c>
      <c r="H501" s="2" t="s">
        <v>24</v>
      </c>
      <c r="I501" s="2" t="s">
        <v>24</v>
      </c>
      <c r="J501" s="2" t="s">
        <v>25</v>
      </c>
      <c r="K501" s="2">
        <v>27000000</v>
      </c>
      <c r="L501" t="s">
        <v>112</v>
      </c>
      <c r="M501" t="s">
        <v>237</v>
      </c>
      <c r="N501" t="s">
        <v>28</v>
      </c>
      <c r="O501" t="s">
        <v>28</v>
      </c>
      <c r="P501" t="s">
        <v>28</v>
      </c>
      <c r="R501" t="s">
        <v>28</v>
      </c>
      <c r="S501" s="3" t="s">
        <v>25</v>
      </c>
      <c r="T501" t="s">
        <v>28</v>
      </c>
      <c r="U501" s="3" t="s">
        <v>25</v>
      </c>
    </row>
    <row r="502" spans="1:21" hidden="1" x14ac:dyDescent="0.3">
      <c r="A502">
        <v>717</v>
      </c>
      <c r="B502" t="s">
        <v>411</v>
      </c>
      <c r="C502" t="s">
        <v>29</v>
      </c>
      <c r="D502" t="s">
        <v>43</v>
      </c>
      <c r="E502" s="1">
        <v>2631851000</v>
      </c>
      <c r="F502" s="2">
        <v>1224551000</v>
      </c>
      <c r="G502" s="2">
        <v>468345000</v>
      </c>
      <c r="H502" s="2">
        <v>364923000</v>
      </c>
      <c r="I502" s="2">
        <v>364923000</v>
      </c>
      <c r="J502" s="2">
        <v>364923000</v>
      </c>
      <c r="K502" s="2" t="s">
        <v>24</v>
      </c>
      <c r="L502" t="s">
        <v>40</v>
      </c>
      <c r="M502" t="s">
        <v>412</v>
      </c>
      <c r="N502" t="s">
        <v>28</v>
      </c>
      <c r="O502" t="s">
        <v>28</v>
      </c>
      <c r="P502" t="s">
        <v>28</v>
      </c>
      <c r="R502" t="s">
        <v>28</v>
      </c>
      <c r="S502" s="3">
        <v>364923000</v>
      </c>
      <c r="T502" t="s">
        <v>28</v>
      </c>
      <c r="U502" s="3" t="s">
        <v>28</v>
      </c>
    </row>
    <row r="503" spans="1:21" hidden="1" x14ac:dyDescent="0.3">
      <c r="A503">
        <v>1591</v>
      </c>
      <c r="B503" t="s">
        <v>726</v>
      </c>
      <c r="C503" t="s">
        <v>29</v>
      </c>
      <c r="D503" t="s">
        <v>435</v>
      </c>
      <c r="E503" s="1">
        <v>2670573000</v>
      </c>
      <c r="F503" s="2">
        <v>1729325000</v>
      </c>
      <c r="G503" s="2">
        <v>596390000</v>
      </c>
      <c r="H503" s="2" t="s">
        <v>24</v>
      </c>
      <c r="I503" s="2" t="s">
        <v>24</v>
      </c>
      <c r="J503" s="2" t="s">
        <v>25</v>
      </c>
      <c r="K503" s="2" t="s">
        <v>24</v>
      </c>
      <c r="L503" t="s">
        <v>40</v>
      </c>
      <c r="M503" t="s">
        <v>149</v>
      </c>
      <c r="N503" t="s">
        <v>28</v>
      </c>
      <c r="O503" t="s">
        <v>28</v>
      </c>
      <c r="P503" t="s">
        <v>28</v>
      </c>
      <c r="R503" t="s">
        <v>28</v>
      </c>
      <c r="S503" s="3" t="s">
        <v>25</v>
      </c>
      <c r="T503" t="s">
        <v>28</v>
      </c>
      <c r="U503" s="3" t="s">
        <v>28</v>
      </c>
    </row>
    <row r="504" spans="1:21" hidden="1" x14ac:dyDescent="0.3">
      <c r="A504">
        <v>1503</v>
      </c>
      <c r="B504" t="s">
        <v>700</v>
      </c>
      <c r="C504" t="s">
        <v>29</v>
      </c>
      <c r="D504" t="s">
        <v>30</v>
      </c>
      <c r="E504" s="1">
        <v>2692000000</v>
      </c>
      <c r="F504" s="2">
        <v>1219000000</v>
      </c>
      <c r="G504" s="2">
        <v>757000000</v>
      </c>
      <c r="H504" s="2">
        <v>184000000</v>
      </c>
      <c r="I504" s="2">
        <v>184000000</v>
      </c>
      <c r="J504" s="2">
        <v>184000000</v>
      </c>
      <c r="K504" s="2" t="s">
        <v>24</v>
      </c>
      <c r="L504" t="s">
        <v>51</v>
      </c>
      <c r="M504" t="s">
        <v>82</v>
      </c>
      <c r="N504" t="s">
        <v>28</v>
      </c>
      <c r="O504" t="s">
        <v>28</v>
      </c>
      <c r="P504" t="s">
        <v>28</v>
      </c>
      <c r="R504" t="s">
        <v>28</v>
      </c>
      <c r="S504" s="3">
        <v>184000000</v>
      </c>
      <c r="T504" t="s">
        <v>28</v>
      </c>
      <c r="U504" s="3" t="s">
        <v>28</v>
      </c>
    </row>
    <row r="505" spans="1:21" hidden="1" x14ac:dyDescent="0.3">
      <c r="A505">
        <v>1643</v>
      </c>
      <c r="B505" t="s">
        <v>739</v>
      </c>
      <c r="C505" t="s">
        <v>29</v>
      </c>
      <c r="D505" t="s">
        <v>30</v>
      </c>
      <c r="E505" s="1">
        <v>2770709000</v>
      </c>
      <c r="F505" s="2">
        <v>2343829000</v>
      </c>
      <c r="G505" s="2">
        <v>274217000</v>
      </c>
      <c r="H505" s="2" t="s">
        <v>24</v>
      </c>
      <c r="I505" s="2" t="s">
        <v>24</v>
      </c>
      <c r="J505" s="2" t="s">
        <v>25</v>
      </c>
      <c r="K505" s="2" t="s">
        <v>24</v>
      </c>
      <c r="L505" t="s">
        <v>125</v>
      </c>
      <c r="M505" t="s">
        <v>556</v>
      </c>
      <c r="N505" t="s">
        <v>28</v>
      </c>
      <c r="O505" t="s">
        <v>28</v>
      </c>
      <c r="P505" t="s">
        <v>28</v>
      </c>
      <c r="R505" t="s">
        <v>28</v>
      </c>
      <c r="S505" s="3" t="s">
        <v>25</v>
      </c>
      <c r="T505" t="s">
        <v>28</v>
      </c>
      <c r="U505" s="3" t="s">
        <v>28</v>
      </c>
    </row>
    <row r="506" spans="1:21" hidden="1" x14ac:dyDescent="0.3">
      <c r="A506">
        <v>1663</v>
      </c>
      <c r="B506" t="s">
        <v>744</v>
      </c>
      <c r="C506" t="s">
        <v>29</v>
      </c>
      <c r="D506" t="s">
        <v>33</v>
      </c>
      <c r="E506" s="1">
        <v>2772550000</v>
      </c>
      <c r="F506" s="2">
        <v>1212480000</v>
      </c>
      <c r="G506" s="2">
        <v>147481000</v>
      </c>
      <c r="H506" s="2" t="s">
        <v>24</v>
      </c>
      <c r="I506" s="2" t="s">
        <v>24</v>
      </c>
      <c r="J506" s="2" t="s">
        <v>25</v>
      </c>
      <c r="K506" s="2">
        <v>725216000</v>
      </c>
      <c r="L506" t="s">
        <v>117</v>
      </c>
      <c r="M506" t="s">
        <v>118</v>
      </c>
      <c r="N506" t="s">
        <v>28</v>
      </c>
      <c r="O506" t="s">
        <v>28</v>
      </c>
      <c r="P506" t="s">
        <v>28</v>
      </c>
      <c r="R506" t="s">
        <v>28</v>
      </c>
      <c r="S506" s="3" t="s">
        <v>25</v>
      </c>
      <c r="T506" t="s">
        <v>28</v>
      </c>
      <c r="U506" s="3" t="s">
        <v>28</v>
      </c>
    </row>
    <row r="507" spans="1:21" hidden="1" x14ac:dyDescent="0.3">
      <c r="A507">
        <v>1265</v>
      </c>
      <c r="B507" t="s">
        <v>623</v>
      </c>
      <c r="C507" t="s">
        <v>29</v>
      </c>
      <c r="D507" t="s">
        <v>33</v>
      </c>
      <c r="E507" s="1">
        <v>2819557000</v>
      </c>
      <c r="F507" s="2">
        <v>205018000</v>
      </c>
      <c r="G507" s="2">
        <v>519267000</v>
      </c>
      <c r="H507" s="2">
        <v>1271353000</v>
      </c>
      <c r="I507" s="2">
        <v>1271353000</v>
      </c>
      <c r="J507" s="2">
        <v>1271353000</v>
      </c>
      <c r="K507" s="2" t="s">
        <v>24</v>
      </c>
      <c r="L507" t="s">
        <v>97</v>
      </c>
      <c r="M507" t="s">
        <v>274</v>
      </c>
      <c r="N507" t="s">
        <v>28</v>
      </c>
      <c r="O507" t="s">
        <v>28</v>
      </c>
      <c r="P507" t="s">
        <v>28</v>
      </c>
      <c r="R507" t="s">
        <v>28</v>
      </c>
      <c r="S507" s="3">
        <v>1271353000</v>
      </c>
      <c r="T507" t="s">
        <v>28</v>
      </c>
      <c r="U507" s="3" t="s">
        <v>28</v>
      </c>
    </row>
    <row r="508" spans="1:21" hidden="1" x14ac:dyDescent="0.3">
      <c r="A508">
        <v>1347</v>
      </c>
      <c r="B508" t="s">
        <v>648</v>
      </c>
      <c r="C508" t="s">
        <v>29</v>
      </c>
      <c r="D508" t="s">
        <v>33</v>
      </c>
      <c r="E508" s="1">
        <v>2819557000</v>
      </c>
      <c r="F508" s="2">
        <v>205018000</v>
      </c>
      <c r="G508" s="2">
        <v>519267000</v>
      </c>
      <c r="H508" s="2">
        <v>1271353000</v>
      </c>
      <c r="I508" s="2">
        <v>1271353000</v>
      </c>
      <c r="J508" s="2">
        <v>1271353000</v>
      </c>
      <c r="K508" s="2" t="s">
        <v>24</v>
      </c>
      <c r="L508" t="s">
        <v>61</v>
      </c>
      <c r="M508" t="s">
        <v>132</v>
      </c>
      <c r="N508" t="s">
        <v>28</v>
      </c>
      <c r="O508" t="s">
        <v>28</v>
      </c>
      <c r="P508" t="s">
        <v>28</v>
      </c>
      <c r="R508" t="s">
        <v>28</v>
      </c>
      <c r="S508" s="3">
        <v>1271353000</v>
      </c>
      <c r="T508" t="s">
        <v>28</v>
      </c>
      <c r="U508" s="3" t="s">
        <v>28</v>
      </c>
    </row>
    <row r="509" spans="1:21" hidden="1" x14ac:dyDescent="0.3">
      <c r="A509">
        <v>753</v>
      </c>
      <c r="B509" t="s">
        <v>430</v>
      </c>
      <c r="C509" t="s">
        <v>29</v>
      </c>
      <c r="D509" t="s">
        <v>30</v>
      </c>
      <c r="E509" s="1">
        <v>2847945000</v>
      </c>
      <c r="F509" s="2">
        <v>1206813000</v>
      </c>
      <c r="G509" s="2">
        <v>241719000</v>
      </c>
      <c r="H509" s="2" t="s">
        <v>24</v>
      </c>
      <c r="I509" s="2" t="s">
        <v>24</v>
      </c>
      <c r="J509" s="2" t="s">
        <v>25</v>
      </c>
      <c r="K509" s="2">
        <v>865800000</v>
      </c>
      <c r="L509" t="s">
        <v>117</v>
      </c>
      <c r="M509" t="s">
        <v>118</v>
      </c>
      <c r="N509" t="s">
        <v>28</v>
      </c>
      <c r="O509" t="s">
        <v>28</v>
      </c>
      <c r="P509" t="s">
        <v>28</v>
      </c>
      <c r="R509" t="s">
        <v>28</v>
      </c>
      <c r="S509" s="3" t="s">
        <v>25</v>
      </c>
      <c r="T509" t="s">
        <v>28</v>
      </c>
      <c r="U509" s="3" t="s">
        <v>28</v>
      </c>
    </row>
    <row r="510" spans="1:21" hidden="1" x14ac:dyDescent="0.3">
      <c r="A510">
        <v>29</v>
      </c>
      <c r="B510" t="s">
        <v>90</v>
      </c>
      <c r="C510" t="s">
        <v>29</v>
      </c>
      <c r="D510" t="s">
        <v>93</v>
      </c>
      <c r="E510" s="1">
        <v>2864773000</v>
      </c>
      <c r="F510" s="2">
        <v>1034585000</v>
      </c>
      <c r="G510" s="2">
        <v>454676000</v>
      </c>
      <c r="H510" s="2">
        <v>559686000</v>
      </c>
      <c r="I510" s="2">
        <v>559686000</v>
      </c>
      <c r="J510" s="2">
        <v>559686000</v>
      </c>
      <c r="K510" s="2">
        <v>26020000</v>
      </c>
      <c r="L510" t="s">
        <v>51</v>
      </c>
      <c r="M510" t="s">
        <v>92</v>
      </c>
      <c r="N510" t="s">
        <v>28</v>
      </c>
      <c r="O510" t="s">
        <v>28</v>
      </c>
      <c r="P510" t="s">
        <v>28</v>
      </c>
      <c r="R510" t="s">
        <v>28</v>
      </c>
      <c r="S510" s="3">
        <v>559686000</v>
      </c>
      <c r="T510" t="s">
        <v>28</v>
      </c>
      <c r="U510" s="3">
        <v>559686000</v>
      </c>
    </row>
    <row r="511" spans="1:21" hidden="1" x14ac:dyDescent="0.3">
      <c r="A511">
        <v>275</v>
      </c>
      <c r="B511" t="s">
        <v>224</v>
      </c>
      <c r="C511" t="s">
        <v>29</v>
      </c>
      <c r="D511" t="s">
        <v>30</v>
      </c>
      <c r="E511" s="1">
        <v>2865751000</v>
      </c>
      <c r="F511" s="2">
        <v>991017000</v>
      </c>
      <c r="G511" s="2">
        <v>213519000</v>
      </c>
      <c r="H511" s="2" t="s">
        <v>24</v>
      </c>
      <c r="I511" s="2" t="s">
        <v>24</v>
      </c>
      <c r="J511" s="2" t="s">
        <v>25</v>
      </c>
      <c r="K511" s="2">
        <v>741342000</v>
      </c>
      <c r="L511" t="s">
        <v>117</v>
      </c>
      <c r="M511" t="s">
        <v>118</v>
      </c>
      <c r="N511" t="s">
        <v>28</v>
      </c>
      <c r="O511" t="s">
        <v>28</v>
      </c>
      <c r="P511" t="s">
        <v>28</v>
      </c>
      <c r="R511" t="s">
        <v>28</v>
      </c>
      <c r="S511" s="3" t="s">
        <v>25</v>
      </c>
      <c r="T511" t="s">
        <v>28</v>
      </c>
      <c r="U511" s="3" t="s">
        <v>25</v>
      </c>
    </row>
    <row r="512" spans="1:21" hidden="1" x14ac:dyDescent="0.3">
      <c r="A512">
        <v>741</v>
      </c>
      <c r="B512" t="s">
        <v>426</v>
      </c>
      <c r="C512" t="s">
        <v>29</v>
      </c>
      <c r="D512" t="s">
        <v>30</v>
      </c>
      <c r="E512" s="1">
        <v>2872833000</v>
      </c>
      <c r="F512" s="2">
        <v>116241000</v>
      </c>
      <c r="G512" s="2">
        <v>1716639000</v>
      </c>
      <c r="H512" s="2" t="s">
        <v>24</v>
      </c>
      <c r="I512" s="2" t="s">
        <v>24</v>
      </c>
      <c r="J512" s="2" t="s">
        <v>25</v>
      </c>
      <c r="K512" s="2">
        <v>131409000</v>
      </c>
      <c r="L512" t="s">
        <v>112</v>
      </c>
      <c r="M512" t="s">
        <v>183</v>
      </c>
      <c r="N512" t="s">
        <v>28</v>
      </c>
      <c r="O512" t="s">
        <v>28</v>
      </c>
      <c r="P512" t="s">
        <v>28</v>
      </c>
      <c r="R512" t="s">
        <v>28</v>
      </c>
      <c r="S512" s="3" t="s">
        <v>25</v>
      </c>
      <c r="T512" t="s">
        <v>28</v>
      </c>
      <c r="U512" s="3" t="s">
        <v>28</v>
      </c>
    </row>
    <row r="513" spans="1:21" hidden="1" x14ac:dyDescent="0.3">
      <c r="A513">
        <v>171</v>
      </c>
      <c r="B513" t="s">
        <v>168</v>
      </c>
      <c r="C513" t="s">
        <v>29</v>
      </c>
      <c r="D513" t="s">
        <v>30</v>
      </c>
      <c r="E513" s="1">
        <v>2879000000</v>
      </c>
      <c r="F513" s="2">
        <v>1289000000</v>
      </c>
      <c r="G513" s="2">
        <v>234000000</v>
      </c>
      <c r="H513" s="2" t="s">
        <v>24</v>
      </c>
      <c r="I513" s="2" t="s">
        <v>24</v>
      </c>
      <c r="J513" s="2" t="s">
        <v>25</v>
      </c>
      <c r="K513" s="2">
        <v>407000000</v>
      </c>
      <c r="L513" t="s">
        <v>107</v>
      </c>
      <c r="M513" t="s">
        <v>169</v>
      </c>
      <c r="N513" t="s">
        <v>28</v>
      </c>
      <c r="O513" t="s">
        <v>28</v>
      </c>
      <c r="P513" t="s">
        <v>28</v>
      </c>
      <c r="R513" t="s">
        <v>28</v>
      </c>
      <c r="S513" s="3" t="s">
        <v>25</v>
      </c>
      <c r="T513" t="s">
        <v>28</v>
      </c>
      <c r="U513" s="3" t="s">
        <v>25</v>
      </c>
    </row>
    <row r="514" spans="1:21" hidden="1" x14ac:dyDescent="0.3">
      <c r="A514">
        <v>904</v>
      </c>
      <c r="B514" t="s">
        <v>496</v>
      </c>
      <c r="C514" t="s">
        <v>29</v>
      </c>
      <c r="D514" t="s">
        <v>216</v>
      </c>
      <c r="E514" s="1">
        <v>2929408000</v>
      </c>
      <c r="F514" s="2">
        <v>1232962000</v>
      </c>
      <c r="G514" s="2">
        <v>384907000</v>
      </c>
      <c r="H514" s="2">
        <v>539469000</v>
      </c>
      <c r="I514" s="2">
        <v>539469000</v>
      </c>
      <c r="J514" s="2">
        <v>539469000</v>
      </c>
      <c r="K514" s="2" t="s">
        <v>24</v>
      </c>
      <c r="L514" t="s">
        <v>51</v>
      </c>
      <c r="M514" t="s">
        <v>135</v>
      </c>
      <c r="N514" t="s">
        <v>28</v>
      </c>
      <c r="O514" t="s">
        <v>28</v>
      </c>
      <c r="P514" t="s">
        <v>28</v>
      </c>
      <c r="R514" t="s">
        <v>28</v>
      </c>
      <c r="S514" s="3">
        <v>539469000</v>
      </c>
      <c r="T514" t="s">
        <v>28</v>
      </c>
      <c r="U514" s="3" t="s">
        <v>28</v>
      </c>
    </row>
    <row r="515" spans="1:21" hidden="1" x14ac:dyDescent="0.3">
      <c r="A515">
        <v>1750</v>
      </c>
      <c r="B515" t="s">
        <v>767</v>
      </c>
      <c r="C515" t="s">
        <v>29</v>
      </c>
      <c r="D515" t="s">
        <v>30</v>
      </c>
      <c r="E515" s="1">
        <v>2950800000</v>
      </c>
      <c r="F515" s="2">
        <v>1373400000</v>
      </c>
      <c r="G515" s="2">
        <v>1144800000</v>
      </c>
      <c r="H515" s="2" t="s">
        <v>24</v>
      </c>
      <c r="I515" s="2" t="s">
        <v>24</v>
      </c>
      <c r="J515" s="2" t="s">
        <v>25</v>
      </c>
      <c r="K515" s="2" t="s">
        <v>24</v>
      </c>
      <c r="L515" t="s">
        <v>61</v>
      </c>
      <c r="M515" t="s">
        <v>264</v>
      </c>
      <c r="N515" t="s">
        <v>28</v>
      </c>
      <c r="O515" t="s">
        <v>28</v>
      </c>
      <c r="P515" t="s">
        <v>28</v>
      </c>
      <c r="R515" t="s">
        <v>28</v>
      </c>
      <c r="S515" s="3" t="s">
        <v>25</v>
      </c>
      <c r="T515" t="s">
        <v>28</v>
      </c>
      <c r="U515" s="3" t="s">
        <v>28</v>
      </c>
    </row>
    <row r="516" spans="1:21" hidden="1" x14ac:dyDescent="0.3">
      <c r="A516">
        <v>832</v>
      </c>
      <c r="B516" t="s">
        <v>466</v>
      </c>
      <c r="C516" t="s">
        <v>29</v>
      </c>
      <c r="D516" t="s">
        <v>30</v>
      </c>
      <c r="E516" s="1">
        <v>2952896000</v>
      </c>
      <c r="F516" s="2">
        <v>1668691000</v>
      </c>
      <c r="G516" s="2">
        <v>505877000</v>
      </c>
      <c r="H516" s="2">
        <v>259838000</v>
      </c>
      <c r="I516" s="2">
        <v>259838000</v>
      </c>
      <c r="J516" s="2">
        <v>259838000</v>
      </c>
      <c r="K516" s="2" t="s">
        <v>24</v>
      </c>
      <c r="L516" t="s">
        <v>125</v>
      </c>
      <c r="M516" t="s">
        <v>126</v>
      </c>
      <c r="N516" t="s">
        <v>28</v>
      </c>
      <c r="O516" t="s">
        <v>28</v>
      </c>
      <c r="P516" t="s">
        <v>28</v>
      </c>
      <c r="R516" t="s">
        <v>28</v>
      </c>
      <c r="S516" s="3">
        <v>259838000</v>
      </c>
      <c r="T516" t="s">
        <v>28</v>
      </c>
      <c r="U516" s="3" t="s">
        <v>28</v>
      </c>
    </row>
    <row r="517" spans="1:21" hidden="1" x14ac:dyDescent="0.3">
      <c r="A517">
        <v>1044</v>
      </c>
      <c r="B517" t="s">
        <v>547</v>
      </c>
      <c r="C517" t="s">
        <v>29</v>
      </c>
      <c r="D517" t="s">
        <v>30</v>
      </c>
      <c r="E517" s="1">
        <v>2972500000</v>
      </c>
      <c r="F517" s="2">
        <v>822400000</v>
      </c>
      <c r="G517" s="2">
        <v>822100000</v>
      </c>
      <c r="H517" s="2" t="s">
        <v>24</v>
      </c>
      <c r="I517" s="2" t="s">
        <v>24</v>
      </c>
      <c r="J517" s="2" t="s">
        <v>25</v>
      </c>
      <c r="K517" s="2">
        <v>93400000</v>
      </c>
      <c r="L517" t="s">
        <v>112</v>
      </c>
      <c r="M517" t="s">
        <v>548</v>
      </c>
      <c r="N517" t="s">
        <v>28</v>
      </c>
      <c r="O517" t="s">
        <v>28</v>
      </c>
      <c r="P517" t="s">
        <v>28</v>
      </c>
      <c r="R517" t="s">
        <v>28</v>
      </c>
      <c r="S517" s="3" t="s">
        <v>25</v>
      </c>
      <c r="T517" t="s">
        <v>28</v>
      </c>
      <c r="U517" s="3" t="s">
        <v>28</v>
      </c>
    </row>
    <row r="518" spans="1:21" hidden="1" x14ac:dyDescent="0.3">
      <c r="A518">
        <v>796</v>
      </c>
      <c r="B518" t="s">
        <v>448</v>
      </c>
      <c r="C518" t="s">
        <v>29</v>
      </c>
      <c r="D518" t="s">
        <v>450</v>
      </c>
      <c r="E518" s="1">
        <v>3024295000</v>
      </c>
      <c r="F518" s="2">
        <v>1179405000</v>
      </c>
      <c r="G518" s="2">
        <v>830789000</v>
      </c>
      <c r="H518" s="2" t="s">
        <v>24</v>
      </c>
      <c r="I518" s="2" t="s">
        <v>24</v>
      </c>
      <c r="J518" s="2" t="s">
        <v>25</v>
      </c>
      <c r="K518" s="2">
        <v>115604000</v>
      </c>
      <c r="L518" t="s">
        <v>112</v>
      </c>
      <c r="M518" t="s">
        <v>171</v>
      </c>
      <c r="N518" t="s">
        <v>28</v>
      </c>
      <c r="O518" t="s">
        <v>28</v>
      </c>
      <c r="P518" t="s">
        <v>28</v>
      </c>
      <c r="R518" t="s">
        <v>28</v>
      </c>
      <c r="S518" s="3" t="s">
        <v>25</v>
      </c>
      <c r="T518" t="s">
        <v>28</v>
      </c>
      <c r="U518" s="3" t="s">
        <v>28</v>
      </c>
    </row>
    <row r="519" spans="1:21" hidden="1" x14ac:dyDescent="0.3">
      <c r="A519">
        <v>856</v>
      </c>
      <c r="B519" t="s">
        <v>479</v>
      </c>
      <c r="C519" t="s">
        <v>29</v>
      </c>
      <c r="D519" t="s">
        <v>30</v>
      </c>
      <c r="E519" s="1">
        <v>3024623000</v>
      </c>
      <c r="F519" s="2">
        <v>1288878000</v>
      </c>
      <c r="G519" s="2">
        <v>924031000</v>
      </c>
      <c r="H519" s="2" t="s">
        <v>24</v>
      </c>
      <c r="I519" s="2" t="s">
        <v>24</v>
      </c>
      <c r="J519" s="2" t="s">
        <v>25</v>
      </c>
      <c r="K519" s="2">
        <v>322037000</v>
      </c>
      <c r="L519" t="s">
        <v>117</v>
      </c>
      <c r="M519" t="s">
        <v>118</v>
      </c>
      <c r="N519" t="s">
        <v>28</v>
      </c>
      <c r="O519" t="s">
        <v>28</v>
      </c>
      <c r="P519" t="s">
        <v>28</v>
      </c>
      <c r="R519" t="s">
        <v>28</v>
      </c>
      <c r="S519" s="3" t="s">
        <v>25</v>
      </c>
      <c r="T519" t="s">
        <v>28</v>
      </c>
      <c r="U519" s="3" t="s">
        <v>28</v>
      </c>
    </row>
    <row r="520" spans="1:21" hidden="1" x14ac:dyDescent="0.3">
      <c r="A520">
        <v>1627</v>
      </c>
      <c r="B520" t="s">
        <v>735</v>
      </c>
      <c r="C520" t="s">
        <v>29</v>
      </c>
      <c r="D520" t="s">
        <v>487</v>
      </c>
      <c r="E520" s="1">
        <v>3049800000</v>
      </c>
      <c r="F520" s="2">
        <v>1748100000</v>
      </c>
      <c r="G520" s="2">
        <v>470600000</v>
      </c>
      <c r="H520" s="2">
        <v>234800000</v>
      </c>
      <c r="I520" s="2">
        <v>234800000</v>
      </c>
      <c r="J520" s="2">
        <v>234800000</v>
      </c>
      <c r="K520" s="2" t="s">
        <v>24</v>
      </c>
      <c r="L520" t="s">
        <v>61</v>
      </c>
      <c r="M520" t="s">
        <v>76</v>
      </c>
      <c r="N520" t="s">
        <v>28</v>
      </c>
      <c r="O520" t="s">
        <v>28</v>
      </c>
      <c r="P520" t="s">
        <v>28</v>
      </c>
      <c r="R520" t="s">
        <v>28</v>
      </c>
      <c r="S520" s="3">
        <v>234800000</v>
      </c>
      <c r="T520" t="s">
        <v>28</v>
      </c>
      <c r="U520" s="3" t="s">
        <v>28</v>
      </c>
    </row>
    <row r="521" spans="1:21" hidden="1" x14ac:dyDescent="0.3">
      <c r="A521">
        <v>1611</v>
      </c>
      <c r="B521" t="s">
        <v>731</v>
      </c>
      <c r="C521" t="s">
        <v>29</v>
      </c>
      <c r="D521" t="s">
        <v>103</v>
      </c>
      <c r="E521" s="1">
        <v>3086608000</v>
      </c>
      <c r="F521" s="2">
        <v>1925266000</v>
      </c>
      <c r="G521" s="2">
        <v>734511000</v>
      </c>
      <c r="H521" s="2" t="s">
        <v>24</v>
      </c>
      <c r="I521" s="2" t="s">
        <v>24</v>
      </c>
      <c r="J521" s="2" t="s">
        <v>25</v>
      </c>
      <c r="K521" s="2" t="s">
        <v>24</v>
      </c>
      <c r="L521" t="s">
        <v>40</v>
      </c>
      <c r="M521" t="s">
        <v>391</v>
      </c>
      <c r="N521" t="s">
        <v>28</v>
      </c>
      <c r="O521" t="s">
        <v>28</v>
      </c>
      <c r="P521" t="s">
        <v>28</v>
      </c>
      <c r="R521" t="s">
        <v>28</v>
      </c>
      <c r="S521" s="3" t="s">
        <v>25</v>
      </c>
      <c r="T521" t="s">
        <v>28</v>
      </c>
      <c r="U521" s="3" t="s">
        <v>28</v>
      </c>
    </row>
    <row r="522" spans="1:21" hidden="1" x14ac:dyDescent="0.3">
      <c r="A522">
        <v>1137</v>
      </c>
      <c r="B522" t="s">
        <v>580</v>
      </c>
      <c r="C522" t="s">
        <v>29</v>
      </c>
      <c r="D522" t="s">
        <v>30</v>
      </c>
      <c r="E522" s="1">
        <v>3100000000</v>
      </c>
      <c r="F522" s="2">
        <v>1316000000</v>
      </c>
      <c r="G522" s="2">
        <v>1054000000</v>
      </c>
      <c r="H522" s="2" t="s">
        <v>24</v>
      </c>
      <c r="I522" s="2" t="s">
        <v>24</v>
      </c>
      <c r="J522" s="2" t="s">
        <v>25</v>
      </c>
      <c r="K522" s="2">
        <v>122000000</v>
      </c>
      <c r="L522" t="s">
        <v>112</v>
      </c>
      <c r="M522" t="s">
        <v>548</v>
      </c>
      <c r="N522" t="s">
        <v>28</v>
      </c>
      <c r="O522" t="s">
        <v>28</v>
      </c>
      <c r="P522" t="s">
        <v>28</v>
      </c>
      <c r="R522" t="s">
        <v>28</v>
      </c>
      <c r="S522" s="3" t="s">
        <v>25</v>
      </c>
      <c r="T522" t="s">
        <v>28</v>
      </c>
      <c r="U522" s="3" t="s">
        <v>28</v>
      </c>
    </row>
    <row r="523" spans="1:21" hidden="1" x14ac:dyDescent="0.3">
      <c r="A523">
        <v>665</v>
      </c>
      <c r="B523" t="s">
        <v>397</v>
      </c>
      <c r="C523" t="s">
        <v>29</v>
      </c>
      <c r="D523" t="s">
        <v>30</v>
      </c>
      <c r="E523" s="1">
        <v>3130700000</v>
      </c>
      <c r="F523" s="2">
        <v>1929800000</v>
      </c>
      <c r="G523" s="2">
        <v>496100000</v>
      </c>
      <c r="H523" s="2">
        <v>115600000</v>
      </c>
      <c r="I523" s="2">
        <v>115600000</v>
      </c>
      <c r="J523" s="2">
        <v>115600000</v>
      </c>
      <c r="K523" s="2" t="s">
        <v>24</v>
      </c>
      <c r="L523" t="s">
        <v>125</v>
      </c>
      <c r="M523" t="s">
        <v>316</v>
      </c>
      <c r="N523" t="s">
        <v>28</v>
      </c>
      <c r="O523" t="s">
        <v>28</v>
      </c>
      <c r="P523" t="s">
        <v>28</v>
      </c>
      <c r="R523" t="s">
        <v>28</v>
      </c>
      <c r="S523" s="3">
        <v>115600000</v>
      </c>
      <c r="T523" t="s">
        <v>28</v>
      </c>
      <c r="U523" s="3" t="s">
        <v>28</v>
      </c>
    </row>
    <row r="524" spans="1:21" hidden="1" x14ac:dyDescent="0.3">
      <c r="A524">
        <v>413</v>
      </c>
      <c r="B524" t="s">
        <v>308</v>
      </c>
      <c r="C524" t="s">
        <v>29</v>
      </c>
      <c r="D524" t="s">
        <v>33</v>
      </c>
      <c r="E524" s="1">
        <v>3142856000</v>
      </c>
      <c r="F524" s="2">
        <v>620219000</v>
      </c>
      <c r="G524" s="2">
        <v>1600187000</v>
      </c>
      <c r="H524" s="2">
        <v>553817000</v>
      </c>
      <c r="I524" s="2">
        <v>553817000</v>
      </c>
      <c r="J524" s="2">
        <v>553817000</v>
      </c>
      <c r="K524" s="2">
        <v>39577000</v>
      </c>
      <c r="L524" t="s">
        <v>51</v>
      </c>
      <c r="M524" t="s">
        <v>123</v>
      </c>
      <c r="N524" t="s">
        <v>28</v>
      </c>
      <c r="O524" t="s">
        <v>28</v>
      </c>
      <c r="P524" t="s">
        <v>28</v>
      </c>
      <c r="R524" t="s">
        <v>28</v>
      </c>
      <c r="S524" s="3">
        <v>553817000</v>
      </c>
      <c r="T524" t="s">
        <v>28</v>
      </c>
      <c r="U524" s="3">
        <v>553817000</v>
      </c>
    </row>
    <row r="525" spans="1:21" hidden="1" x14ac:dyDescent="0.3">
      <c r="A525">
        <v>299</v>
      </c>
      <c r="B525" t="s">
        <v>238</v>
      </c>
      <c r="C525" t="s">
        <v>29</v>
      </c>
      <c r="D525" t="s">
        <v>30</v>
      </c>
      <c r="E525" s="1">
        <v>3194300000</v>
      </c>
      <c r="F525" s="2">
        <v>1756300000</v>
      </c>
      <c r="G525" s="2">
        <v>815800000</v>
      </c>
      <c r="H525" s="2" t="s">
        <v>24</v>
      </c>
      <c r="I525" s="2" t="s">
        <v>24</v>
      </c>
      <c r="J525" s="2" t="s">
        <v>25</v>
      </c>
      <c r="K525" s="2" t="s">
        <v>24</v>
      </c>
      <c r="L525" t="s">
        <v>97</v>
      </c>
      <c r="M525" t="s">
        <v>239</v>
      </c>
      <c r="N525" t="s">
        <v>28</v>
      </c>
      <c r="O525" t="s">
        <v>28</v>
      </c>
      <c r="P525" t="s">
        <v>28</v>
      </c>
      <c r="R525" t="s">
        <v>28</v>
      </c>
      <c r="S525" s="3" t="s">
        <v>25</v>
      </c>
      <c r="T525" t="s">
        <v>28</v>
      </c>
      <c r="U525" s="3" t="s">
        <v>25</v>
      </c>
    </row>
    <row r="526" spans="1:21" x14ac:dyDescent="0.3">
      <c r="A526">
        <v>1367</v>
      </c>
      <c r="B526" t="s">
        <v>654</v>
      </c>
      <c r="C526" t="s">
        <v>29</v>
      </c>
      <c r="D526" t="s">
        <v>30</v>
      </c>
      <c r="E526" s="1">
        <v>3238128000</v>
      </c>
      <c r="F526" s="2">
        <v>1355200000</v>
      </c>
      <c r="G526" s="2">
        <v>1040567000</v>
      </c>
      <c r="H526" s="2" t="s">
        <v>24</v>
      </c>
      <c r="I526" s="2" t="s">
        <v>24</v>
      </c>
      <c r="J526" s="2" t="s">
        <v>25</v>
      </c>
      <c r="K526" s="2" t="s">
        <v>24</v>
      </c>
      <c r="L526" t="s">
        <v>26</v>
      </c>
      <c r="M526" t="s">
        <v>261</v>
      </c>
      <c r="N526" t="s">
        <v>28</v>
      </c>
      <c r="O526" t="s">
        <v>28</v>
      </c>
      <c r="P526" t="s">
        <v>28</v>
      </c>
      <c r="R526" t="s">
        <v>28</v>
      </c>
      <c r="S526" s="3" t="s">
        <v>25</v>
      </c>
      <c r="T526" t="s">
        <v>28</v>
      </c>
      <c r="U526" s="3" t="s">
        <v>28</v>
      </c>
    </row>
    <row r="527" spans="1:21" hidden="1" x14ac:dyDescent="0.3">
      <c r="A527">
        <v>976</v>
      </c>
      <c r="B527" t="s">
        <v>527</v>
      </c>
      <c r="C527" t="s">
        <v>29</v>
      </c>
      <c r="D527" t="s">
        <v>30</v>
      </c>
      <c r="E527" s="1">
        <v>3276800000</v>
      </c>
      <c r="F527" s="2">
        <v>2272400000</v>
      </c>
      <c r="G527" s="2">
        <v>99600000</v>
      </c>
      <c r="H527" s="2" t="s">
        <v>24</v>
      </c>
      <c r="I527" s="2" t="s">
        <v>24</v>
      </c>
      <c r="J527" s="2" t="s">
        <v>25</v>
      </c>
      <c r="K527" s="2">
        <v>370900000</v>
      </c>
      <c r="L527" t="s">
        <v>107</v>
      </c>
      <c r="M527" t="s">
        <v>110</v>
      </c>
      <c r="N527" t="s">
        <v>28</v>
      </c>
      <c r="O527" t="s">
        <v>28</v>
      </c>
      <c r="P527" t="s">
        <v>28</v>
      </c>
      <c r="R527" t="s">
        <v>28</v>
      </c>
      <c r="S527" s="3" t="s">
        <v>25</v>
      </c>
      <c r="T527" t="s">
        <v>28</v>
      </c>
      <c r="U527" s="3" t="s">
        <v>28</v>
      </c>
    </row>
    <row r="528" spans="1:21" hidden="1" x14ac:dyDescent="0.3">
      <c r="A528">
        <v>673</v>
      </c>
      <c r="B528" t="s">
        <v>400</v>
      </c>
      <c r="C528" t="s">
        <v>29</v>
      </c>
      <c r="D528" t="s">
        <v>30</v>
      </c>
      <c r="E528" s="1">
        <v>3309616000</v>
      </c>
      <c r="F528" s="2">
        <v>2444984000</v>
      </c>
      <c r="G528" s="2">
        <v>270261000</v>
      </c>
      <c r="H528" s="2">
        <v>134300000</v>
      </c>
      <c r="I528" s="2">
        <v>134300000</v>
      </c>
      <c r="J528" s="2">
        <v>134300000</v>
      </c>
      <c r="K528" s="2" t="s">
        <v>24</v>
      </c>
      <c r="L528" t="s">
        <v>51</v>
      </c>
      <c r="M528" t="s">
        <v>92</v>
      </c>
      <c r="N528" t="s">
        <v>28</v>
      </c>
      <c r="O528" t="s">
        <v>28</v>
      </c>
      <c r="P528" t="s">
        <v>28</v>
      </c>
      <c r="R528" t="s">
        <v>28</v>
      </c>
      <c r="S528" s="3">
        <v>134300000</v>
      </c>
      <c r="T528" t="s">
        <v>28</v>
      </c>
      <c r="U528" s="3" t="s">
        <v>28</v>
      </c>
    </row>
    <row r="529" spans="1:21" hidden="1" x14ac:dyDescent="0.3">
      <c r="A529">
        <v>924</v>
      </c>
      <c r="B529" t="s">
        <v>505</v>
      </c>
      <c r="C529" t="s">
        <v>29</v>
      </c>
      <c r="D529" t="s">
        <v>507</v>
      </c>
      <c r="E529" s="1">
        <v>3310800000</v>
      </c>
      <c r="F529" s="2">
        <v>1294700000</v>
      </c>
      <c r="G529" s="2">
        <v>926900000</v>
      </c>
      <c r="H529" s="2" t="s">
        <v>24</v>
      </c>
      <c r="I529" s="2" t="s">
        <v>24</v>
      </c>
      <c r="J529" s="2" t="s">
        <v>25</v>
      </c>
      <c r="K529" s="2">
        <v>79700000</v>
      </c>
      <c r="L529" t="s">
        <v>40</v>
      </c>
      <c r="M529" t="s">
        <v>428</v>
      </c>
      <c r="N529" t="s">
        <v>28</v>
      </c>
      <c r="O529" t="s">
        <v>28</v>
      </c>
      <c r="P529" t="s">
        <v>28</v>
      </c>
      <c r="R529" t="s">
        <v>28</v>
      </c>
      <c r="S529" s="3" t="s">
        <v>25</v>
      </c>
      <c r="T529" t="s">
        <v>28</v>
      </c>
      <c r="U529" s="3" t="s">
        <v>28</v>
      </c>
    </row>
    <row r="530" spans="1:21" hidden="1" x14ac:dyDescent="0.3">
      <c r="A530">
        <v>211</v>
      </c>
      <c r="B530" t="s">
        <v>196</v>
      </c>
      <c r="C530" t="s">
        <v>29</v>
      </c>
      <c r="D530" t="s">
        <v>33</v>
      </c>
      <c r="E530" s="1">
        <v>3323600000</v>
      </c>
      <c r="F530" s="2">
        <v>1258600000</v>
      </c>
      <c r="G530" s="2">
        <v>981500000</v>
      </c>
      <c r="H530" s="2">
        <v>302000000</v>
      </c>
      <c r="I530" s="2">
        <v>302000000</v>
      </c>
      <c r="J530" s="2">
        <v>302000000</v>
      </c>
      <c r="K530" s="2" t="s">
        <v>24</v>
      </c>
      <c r="L530" t="s">
        <v>61</v>
      </c>
      <c r="M530" t="s">
        <v>76</v>
      </c>
      <c r="N530" t="s">
        <v>28</v>
      </c>
      <c r="O530" t="s">
        <v>28</v>
      </c>
      <c r="P530" t="s">
        <v>28</v>
      </c>
      <c r="R530" t="s">
        <v>28</v>
      </c>
      <c r="S530" s="3">
        <v>302000000</v>
      </c>
      <c r="T530" t="s">
        <v>28</v>
      </c>
      <c r="U530" s="3">
        <v>302000000</v>
      </c>
    </row>
    <row r="531" spans="1:21" hidden="1" x14ac:dyDescent="0.3">
      <c r="A531">
        <v>117</v>
      </c>
      <c r="B531" t="s">
        <v>144</v>
      </c>
      <c r="C531" t="s">
        <v>29</v>
      </c>
      <c r="D531" t="s">
        <v>30</v>
      </c>
      <c r="E531" s="1">
        <v>3361407000</v>
      </c>
      <c r="F531" s="2">
        <v>859873000</v>
      </c>
      <c r="G531" s="2">
        <v>487084000</v>
      </c>
      <c r="H531" s="2" t="s">
        <v>24</v>
      </c>
      <c r="I531" s="2" t="s">
        <v>24</v>
      </c>
      <c r="J531" s="2" t="s">
        <v>25</v>
      </c>
      <c r="K531" s="2">
        <v>800145000</v>
      </c>
      <c r="L531" t="s">
        <v>117</v>
      </c>
      <c r="M531" t="s">
        <v>145</v>
      </c>
      <c r="N531" t="s">
        <v>28</v>
      </c>
      <c r="O531" t="s">
        <v>28</v>
      </c>
      <c r="P531" t="s">
        <v>28</v>
      </c>
      <c r="R531" t="s">
        <v>28</v>
      </c>
      <c r="S531" s="3" t="s">
        <v>25</v>
      </c>
      <c r="T531" t="s">
        <v>28</v>
      </c>
      <c r="U531" s="3" t="s">
        <v>25</v>
      </c>
    </row>
    <row r="532" spans="1:21" hidden="1" x14ac:dyDescent="0.3">
      <c r="A532">
        <v>1475</v>
      </c>
      <c r="B532" t="s">
        <v>685</v>
      </c>
      <c r="C532" t="s">
        <v>29</v>
      </c>
      <c r="D532" t="s">
        <v>30</v>
      </c>
      <c r="E532" s="1">
        <v>3371000000</v>
      </c>
      <c r="F532" s="2">
        <v>328000000</v>
      </c>
      <c r="G532" s="2">
        <v>1052000000</v>
      </c>
      <c r="H532" s="2" t="s">
        <v>24</v>
      </c>
      <c r="I532" s="2" t="s">
        <v>24</v>
      </c>
      <c r="J532" s="2" t="s">
        <v>25</v>
      </c>
      <c r="K532" s="2">
        <v>787000000</v>
      </c>
      <c r="L532" t="s">
        <v>153</v>
      </c>
      <c r="M532" t="s">
        <v>154</v>
      </c>
      <c r="N532" t="s">
        <v>28</v>
      </c>
      <c r="O532" t="s">
        <v>28</v>
      </c>
      <c r="P532" t="s">
        <v>28</v>
      </c>
      <c r="R532" t="s">
        <v>28</v>
      </c>
      <c r="S532" s="3" t="s">
        <v>25</v>
      </c>
      <c r="T532" t="s">
        <v>28</v>
      </c>
      <c r="U532" s="3" t="s">
        <v>28</v>
      </c>
    </row>
    <row r="533" spans="1:21" hidden="1" x14ac:dyDescent="0.3">
      <c r="A533">
        <v>287</v>
      </c>
      <c r="B533" t="s">
        <v>232</v>
      </c>
      <c r="C533" t="s">
        <v>29</v>
      </c>
      <c r="D533" t="s">
        <v>45</v>
      </c>
      <c r="E533" s="1">
        <v>3402703000</v>
      </c>
      <c r="F533" s="2">
        <v>604377000</v>
      </c>
      <c r="G533" s="2">
        <v>1628961000</v>
      </c>
      <c r="H533" s="2">
        <v>392805000</v>
      </c>
      <c r="I533" s="2">
        <v>392805000</v>
      </c>
      <c r="J533" s="2">
        <v>392805000</v>
      </c>
      <c r="K533" s="2">
        <v>13476000</v>
      </c>
      <c r="L533" t="s">
        <v>61</v>
      </c>
      <c r="M533" t="s">
        <v>233</v>
      </c>
      <c r="N533" t="s">
        <v>28</v>
      </c>
      <c r="O533" t="s">
        <v>28</v>
      </c>
      <c r="P533" t="s">
        <v>28</v>
      </c>
      <c r="R533" t="s">
        <v>28</v>
      </c>
      <c r="S533" s="3">
        <v>392805000</v>
      </c>
      <c r="T533" t="s">
        <v>28</v>
      </c>
      <c r="U533" s="3">
        <v>392805000</v>
      </c>
    </row>
    <row r="534" spans="1:21" hidden="1" x14ac:dyDescent="0.3">
      <c r="A534">
        <v>1297</v>
      </c>
      <c r="B534" t="s">
        <v>632</v>
      </c>
      <c r="C534" t="s">
        <v>29</v>
      </c>
      <c r="D534" t="s">
        <v>30</v>
      </c>
      <c r="E534" s="1">
        <v>3454628000</v>
      </c>
      <c r="F534" s="2">
        <v>2020436000</v>
      </c>
      <c r="G534" s="2">
        <v>172161000</v>
      </c>
      <c r="H534" s="2" t="s">
        <v>24</v>
      </c>
      <c r="I534" s="2" t="s">
        <v>24</v>
      </c>
      <c r="J534" s="2" t="s">
        <v>25</v>
      </c>
      <c r="K534" s="2">
        <v>415708000</v>
      </c>
      <c r="L534" t="s">
        <v>107</v>
      </c>
      <c r="M534" t="s">
        <v>108</v>
      </c>
      <c r="N534" t="s">
        <v>28</v>
      </c>
      <c r="O534" t="s">
        <v>28</v>
      </c>
      <c r="P534" t="s">
        <v>28</v>
      </c>
      <c r="R534" t="s">
        <v>28</v>
      </c>
      <c r="S534" s="3" t="s">
        <v>25</v>
      </c>
      <c r="T534" t="s">
        <v>28</v>
      </c>
      <c r="U534" s="3" t="s">
        <v>28</v>
      </c>
    </row>
    <row r="535" spans="1:21" x14ac:dyDescent="0.3">
      <c r="A535">
        <v>944</v>
      </c>
      <c r="B535" t="s">
        <v>515</v>
      </c>
      <c r="C535" t="s">
        <v>29</v>
      </c>
      <c r="D535" t="s">
        <v>30</v>
      </c>
      <c r="E535" s="1">
        <v>3477200000</v>
      </c>
      <c r="F535" s="2">
        <v>2767300000</v>
      </c>
      <c r="G535" s="2">
        <v>346900000</v>
      </c>
      <c r="H535" s="2" t="s">
        <v>24</v>
      </c>
      <c r="I535" s="2" t="s">
        <v>24</v>
      </c>
      <c r="J535" s="2" t="s">
        <v>25</v>
      </c>
      <c r="K535" s="2">
        <v>25400000</v>
      </c>
      <c r="L535" t="s">
        <v>26</v>
      </c>
      <c r="M535" t="s">
        <v>261</v>
      </c>
      <c r="N535" t="s">
        <v>28</v>
      </c>
      <c r="O535" t="s">
        <v>28</v>
      </c>
      <c r="P535" t="s">
        <v>28</v>
      </c>
      <c r="R535" t="s">
        <v>28</v>
      </c>
      <c r="S535" s="3" t="s">
        <v>25</v>
      </c>
      <c r="T535" t="s">
        <v>28</v>
      </c>
      <c r="U535" s="3" t="s">
        <v>28</v>
      </c>
    </row>
    <row r="536" spans="1:21" hidden="1" x14ac:dyDescent="0.3">
      <c r="A536">
        <v>1419</v>
      </c>
      <c r="B536" t="s">
        <v>669</v>
      </c>
      <c r="C536" t="s">
        <v>29</v>
      </c>
      <c r="D536" t="s">
        <v>45</v>
      </c>
      <c r="E536" s="1">
        <v>3492600000</v>
      </c>
      <c r="F536" s="2">
        <v>1759200000</v>
      </c>
      <c r="G536" s="2">
        <v>1048700000</v>
      </c>
      <c r="H536" s="2" t="s">
        <v>24</v>
      </c>
      <c r="I536" s="2" t="s">
        <v>24</v>
      </c>
      <c r="J536" s="2" t="s">
        <v>25</v>
      </c>
      <c r="K536" s="2" t="s">
        <v>24</v>
      </c>
      <c r="L536" t="s">
        <v>40</v>
      </c>
      <c r="M536" t="s">
        <v>670</v>
      </c>
      <c r="N536" t="s">
        <v>28</v>
      </c>
      <c r="O536" t="s">
        <v>28</v>
      </c>
      <c r="P536" t="s">
        <v>28</v>
      </c>
      <c r="R536" t="s">
        <v>28</v>
      </c>
      <c r="S536" s="3" t="s">
        <v>25</v>
      </c>
      <c r="T536" t="s">
        <v>28</v>
      </c>
      <c r="U536" s="3" t="s">
        <v>28</v>
      </c>
    </row>
    <row r="537" spans="1:21" hidden="1" x14ac:dyDescent="0.3">
      <c r="A537">
        <v>1531</v>
      </c>
      <c r="B537" t="s">
        <v>710</v>
      </c>
      <c r="C537" t="s">
        <v>29</v>
      </c>
      <c r="D537" t="s">
        <v>30</v>
      </c>
      <c r="E537" s="1">
        <v>3494253000</v>
      </c>
      <c r="F537" s="2">
        <v>1838766000</v>
      </c>
      <c r="G537" s="2" t="s">
        <v>24</v>
      </c>
      <c r="H537" s="2" t="s">
        <v>24</v>
      </c>
      <c r="I537" s="2" t="s">
        <v>24</v>
      </c>
      <c r="J537" s="2" t="s">
        <v>25</v>
      </c>
      <c r="K537" s="2">
        <v>819711000</v>
      </c>
      <c r="L537" t="s">
        <v>112</v>
      </c>
      <c r="M537" t="s">
        <v>113</v>
      </c>
      <c r="N537" t="s">
        <v>28</v>
      </c>
      <c r="O537" t="s">
        <v>28</v>
      </c>
      <c r="P537" t="s">
        <v>28</v>
      </c>
      <c r="R537" t="s">
        <v>28</v>
      </c>
      <c r="S537" s="3" t="s">
        <v>25</v>
      </c>
      <c r="T537" t="s">
        <v>28</v>
      </c>
      <c r="U537" s="3" t="s">
        <v>28</v>
      </c>
    </row>
    <row r="538" spans="1:21" hidden="1" x14ac:dyDescent="0.3">
      <c r="A538">
        <v>517</v>
      </c>
      <c r="B538" t="s">
        <v>349</v>
      </c>
      <c r="C538" t="s">
        <v>29</v>
      </c>
      <c r="D538" t="s">
        <v>351</v>
      </c>
      <c r="E538" s="1">
        <v>3575000000</v>
      </c>
      <c r="F538" s="2">
        <v>1347000000</v>
      </c>
      <c r="G538" s="2">
        <v>1055000000</v>
      </c>
      <c r="H538" s="2">
        <v>1125000000</v>
      </c>
      <c r="I538" s="2">
        <v>1125000000</v>
      </c>
      <c r="J538" s="2">
        <v>1125000000</v>
      </c>
      <c r="K538" s="2">
        <v>16000000</v>
      </c>
      <c r="L538" t="s">
        <v>51</v>
      </c>
      <c r="M538" t="s">
        <v>163</v>
      </c>
      <c r="N538" t="s">
        <v>28</v>
      </c>
      <c r="O538" t="s">
        <v>28</v>
      </c>
      <c r="P538" t="s">
        <v>28</v>
      </c>
      <c r="R538" t="s">
        <v>28</v>
      </c>
      <c r="S538" s="3">
        <v>1125000000</v>
      </c>
      <c r="T538" t="s">
        <v>28</v>
      </c>
      <c r="U538" s="3" t="s">
        <v>28</v>
      </c>
    </row>
    <row r="539" spans="1:21" hidden="1" x14ac:dyDescent="0.3">
      <c r="A539">
        <v>1245</v>
      </c>
      <c r="B539" t="s">
        <v>615</v>
      </c>
      <c r="C539" t="s">
        <v>29</v>
      </c>
      <c r="D539" t="s">
        <v>617</v>
      </c>
      <c r="E539" s="1">
        <v>3585141000</v>
      </c>
      <c r="F539" s="2">
        <v>2566444000</v>
      </c>
      <c r="G539" s="2" t="s">
        <v>24</v>
      </c>
      <c r="H539" s="2" t="s">
        <v>24</v>
      </c>
      <c r="I539" s="2" t="s">
        <v>24</v>
      </c>
      <c r="J539" s="2" t="s">
        <v>25</v>
      </c>
      <c r="K539" s="2" t="s">
        <v>24</v>
      </c>
      <c r="L539" t="s">
        <v>61</v>
      </c>
      <c r="M539" t="s">
        <v>264</v>
      </c>
      <c r="N539" t="s">
        <v>28</v>
      </c>
      <c r="O539" t="s">
        <v>28</v>
      </c>
      <c r="P539" t="s">
        <v>28</v>
      </c>
      <c r="R539" t="s">
        <v>28</v>
      </c>
      <c r="S539" s="3" t="s">
        <v>25</v>
      </c>
      <c r="T539" t="s">
        <v>28</v>
      </c>
      <c r="U539" s="3" t="s">
        <v>28</v>
      </c>
    </row>
    <row r="540" spans="1:21" x14ac:dyDescent="0.3">
      <c r="A540">
        <v>101</v>
      </c>
      <c r="B540" t="s">
        <v>139</v>
      </c>
      <c r="C540" t="s">
        <v>29</v>
      </c>
      <c r="D540" t="s">
        <v>30</v>
      </c>
      <c r="E540" s="1">
        <v>3594136000</v>
      </c>
      <c r="F540" s="2">
        <v>2323642000</v>
      </c>
      <c r="G540" s="2">
        <v>398177000</v>
      </c>
      <c r="H540" s="2" t="s">
        <v>24</v>
      </c>
      <c r="I540" s="2" t="s">
        <v>24</v>
      </c>
      <c r="J540" s="2" t="s">
        <v>25</v>
      </c>
      <c r="K540" s="2">
        <v>57238000</v>
      </c>
      <c r="L540" t="s">
        <v>26</v>
      </c>
      <c r="M540" t="s">
        <v>140</v>
      </c>
      <c r="N540" t="s">
        <v>28</v>
      </c>
      <c r="O540" t="s">
        <v>28</v>
      </c>
      <c r="P540" t="s">
        <v>28</v>
      </c>
      <c r="R540" t="s">
        <v>28</v>
      </c>
      <c r="S540" s="3" t="s">
        <v>25</v>
      </c>
      <c r="T540" t="s">
        <v>28</v>
      </c>
      <c r="U540" s="3" t="s">
        <v>25</v>
      </c>
    </row>
    <row r="541" spans="1:21" x14ac:dyDescent="0.3">
      <c r="A541">
        <v>621</v>
      </c>
      <c r="B541" t="s">
        <v>382</v>
      </c>
      <c r="C541" t="s">
        <v>29</v>
      </c>
      <c r="D541" t="s">
        <v>30</v>
      </c>
      <c r="E541" s="1">
        <v>3703600000</v>
      </c>
      <c r="F541" s="2">
        <v>2408500000</v>
      </c>
      <c r="G541" s="2">
        <v>938700000</v>
      </c>
      <c r="H541" s="2" t="s">
        <v>24</v>
      </c>
      <c r="I541" s="2" t="s">
        <v>24</v>
      </c>
      <c r="J541" s="2" t="s">
        <v>25</v>
      </c>
      <c r="K541" s="2">
        <v>9400000</v>
      </c>
      <c r="L541" t="s">
        <v>26</v>
      </c>
      <c r="M541" t="s">
        <v>130</v>
      </c>
      <c r="N541" t="s">
        <v>28</v>
      </c>
      <c r="O541" t="s">
        <v>28</v>
      </c>
      <c r="P541" t="s">
        <v>28</v>
      </c>
      <c r="R541" t="s">
        <v>28</v>
      </c>
      <c r="S541" s="3" t="s">
        <v>25</v>
      </c>
      <c r="T541" t="s">
        <v>28</v>
      </c>
      <c r="U541" s="3" t="s">
        <v>28</v>
      </c>
    </row>
    <row r="542" spans="1:21" hidden="1" x14ac:dyDescent="0.3">
      <c r="A542">
        <v>785</v>
      </c>
      <c r="B542" t="s">
        <v>443</v>
      </c>
      <c r="C542" t="s">
        <v>29</v>
      </c>
      <c r="D542" t="s">
        <v>69</v>
      </c>
      <c r="E542" s="1">
        <v>3715968000</v>
      </c>
      <c r="F542" s="2">
        <v>2006715000</v>
      </c>
      <c r="G542" s="2">
        <v>116190000</v>
      </c>
      <c r="H542" s="2">
        <v>15905000</v>
      </c>
      <c r="I542" s="2">
        <v>15905000</v>
      </c>
      <c r="J542" s="2">
        <v>15905000</v>
      </c>
      <c r="K542" s="2">
        <v>523984000</v>
      </c>
      <c r="L542" t="s">
        <v>153</v>
      </c>
      <c r="M542" t="s">
        <v>444</v>
      </c>
      <c r="N542" t="s">
        <v>28</v>
      </c>
      <c r="O542" t="s">
        <v>28</v>
      </c>
      <c r="P542" t="s">
        <v>28</v>
      </c>
      <c r="R542" t="s">
        <v>28</v>
      </c>
      <c r="S542" s="3">
        <v>15905000</v>
      </c>
      <c r="T542" t="s">
        <v>28</v>
      </c>
      <c r="U542" s="3" t="s">
        <v>28</v>
      </c>
    </row>
    <row r="543" spans="1:21" x14ac:dyDescent="0.3">
      <c r="A543">
        <v>613</v>
      </c>
      <c r="B543" t="s">
        <v>380</v>
      </c>
      <c r="C543" t="s">
        <v>29</v>
      </c>
      <c r="D543" t="s">
        <v>33</v>
      </c>
      <c r="E543" s="1">
        <v>3733507000</v>
      </c>
      <c r="F543" s="2">
        <v>1836105000</v>
      </c>
      <c r="G543" s="2">
        <v>1110776000</v>
      </c>
      <c r="H543" s="2" t="s">
        <v>24</v>
      </c>
      <c r="I543" s="2" t="s">
        <v>24</v>
      </c>
      <c r="J543" s="2" t="s">
        <v>25</v>
      </c>
      <c r="K543" s="2" t="s">
        <v>24</v>
      </c>
      <c r="L543" t="s">
        <v>26</v>
      </c>
      <c r="M543" t="s">
        <v>130</v>
      </c>
      <c r="N543" t="s">
        <v>28</v>
      </c>
      <c r="O543" t="s">
        <v>28</v>
      </c>
      <c r="P543" t="s">
        <v>28</v>
      </c>
      <c r="R543" t="s">
        <v>28</v>
      </c>
      <c r="S543" s="3" t="s">
        <v>25</v>
      </c>
      <c r="T543" t="s">
        <v>28</v>
      </c>
      <c r="U543" s="3" t="s">
        <v>28</v>
      </c>
    </row>
    <row r="544" spans="1:21" x14ac:dyDescent="0.3">
      <c r="A544">
        <v>1229</v>
      </c>
      <c r="B544" t="s">
        <v>610</v>
      </c>
      <c r="C544" t="s">
        <v>29</v>
      </c>
      <c r="D544" t="s">
        <v>30</v>
      </c>
      <c r="E544" s="1">
        <v>3791335000</v>
      </c>
      <c r="F544" s="2">
        <v>1650622000</v>
      </c>
      <c r="G544" s="2">
        <v>1420096000</v>
      </c>
      <c r="H544" s="2">
        <v>110412000</v>
      </c>
      <c r="I544" s="2">
        <v>110412000</v>
      </c>
      <c r="J544" s="2">
        <v>110412000</v>
      </c>
      <c r="K544" s="2" t="s">
        <v>24</v>
      </c>
      <c r="L544" t="s">
        <v>26</v>
      </c>
      <c r="M544" t="s">
        <v>611</v>
      </c>
      <c r="N544" t="s">
        <v>28</v>
      </c>
      <c r="O544" t="s">
        <v>28</v>
      </c>
      <c r="P544" t="s">
        <v>28</v>
      </c>
      <c r="R544" t="s">
        <v>28</v>
      </c>
      <c r="S544" s="3">
        <v>110412000</v>
      </c>
      <c r="T544" t="s">
        <v>28</v>
      </c>
      <c r="U544" s="3" t="s">
        <v>28</v>
      </c>
    </row>
    <row r="545" spans="1:21" x14ac:dyDescent="0.3">
      <c r="A545">
        <v>1758</v>
      </c>
      <c r="B545" t="s">
        <v>769</v>
      </c>
      <c r="C545" t="s">
        <v>29</v>
      </c>
      <c r="D545" t="s">
        <v>30</v>
      </c>
      <c r="E545" s="1">
        <v>3837000000</v>
      </c>
      <c r="F545" s="2">
        <v>2338000000</v>
      </c>
      <c r="G545" s="2">
        <v>990000000</v>
      </c>
      <c r="H545" s="2">
        <v>104000000</v>
      </c>
      <c r="I545" s="2">
        <v>104000000</v>
      </c>
      <c r="J545" s="2">
        <v>104000000</v>
      </c>
      <c r="K545" s="2" t="s">
        <v>24</v>
      </c>
      <c r="L545" t="s">
        <v>26</v>
      </c>
      <c r="M545" t="s">
        <v>261</v>
      </c>
      <c r="N545" t="s">
        <v>28</v>
      </c>
      <c r="O545" t="s">
        <v>28</v>
      </c>
      <c r="P545" t="s">
        <v>28</v>
      </c>
      <c r="R545" t="s">
        <v>28</v>
      </c>
      <c r="S545" s="3">
        <v>104000000</v>
      </c>
      <c r="T545" t="s">
        <v>28</v>
      </c>
      <c r="U545" s="3" t="s">
        <v>28</v>
      </c>
    </row>
    <row r="546" spans="1:21" hidden="1" x14ac:dyDescent="0.3">
      <c r="A546">
        <v>1523</v>
      </c>
      <c r="B546" t="s">
        <v>708</v>
      </c>
      <c r="C546" t="s">
        <v>29</v>
      </c>
      <c r="D546" t="s">
        <v>103</v>
      </c>
      <c r="E546" s="1">
        <v>4031100000</v>
      </c>
      <c r="F546" s="2">
        <v>1690700000</v>
      </c>
      <c r="G546" s="2">
        <v>2036100000</v>
      </c>
      <c r="H546" s="2" t="s">
        <v>24</v>
      </c>
      <c r="I546" s="2" t="s">
        <v>24</v>
      </c>
      <c r="J546" s="2" t="s">
        <v>25</v>
      </c>
      <c r="K546" s="2" t="s">
        <v>24</v>
      </c>
      <c r="L546" t="s">
        <v>40</v>
      </c>
      <c r="M546" t="s">
        <v>428</v>
      </c>
      <c r="N546" t="s">
        <v>28</v>
      </c>
      <c r="O546" t="s">
        <v>28</v>
      </c>
      <c r="P546" t="s">
        <v>28</v>
      </c>
      <c r="R546" t="s">
        <v>28</v>
      </c>
      <c r="S546" s="3" t="s">
        <v>25</v>
      </c>
      <c r="T546" t="s">
        <v>28</v>
      </c>
      <c r="U546" s="3" t="s">
        <v>28</v>
      </c>
    </row>
    <row r="547" spans="1:21" hidden="1" x14ac:dyDescent="0.3">
      <c r="A547">
        <v>387</v>
      </c>
      <c r="B547" t="s">
        <v>283</v>
      </c>
      <c r="C547" t="s">
        <v>29</v>
      </c>
      <c r="D547" t="s">
        <v>103</v>
      </c>
      <c r="E547" s="1">
        <v>4071003000</v>
      </c>
      <c r="F547" s="2">
        <v>968428000</v>
      </c>
      <c r="G547" s="2">
        <v>2764851000</v>
      </c>
      <c r="H547" s="2">
        <v>623798000</v>
      </c>
      <c r="I547" s="2">
        <v>623798000</v>
      </c>
      <c r="J547" s="2">
        <v>623798000</v>
      </c>
      <c r="K547" s="2" t="s">
        <v>24</v>
      </c>
      <c r="L547" t="s">
        <v>51</v>
      </c>
      <c r="M547" t="s">
        <v>123</v>
      </c>
      <c r="N547" t="s">
        <v>28</v>
      </c>
      <c r="O547" t="s">
        <v>28</v>
      </c>
      <c r="P547" t="s">
        <v>28</v>
      </c>
      <c r="R547" t="s">
        <v>28</v>
      </c>
      <c r="S547" s="3">
        <v>623798000</v>
      </c>
      <c r="T547" t="s">
        <v>28</v>
      </c>
      <c r="U547" s="3">
        <v>623798000</v>
      </c>
    </row>
    <row r="548" spans="1:21" hidden="1" x14ac:dyDescent="0.3">
      <c r="A548">
        <v>737</v>
      </c>
      <c r="B548" t="s">
        <v>421</v>
      </c>
      <c r="C548" t="s">
        <v>29</v>
      </c>
      <c r="D548" t="s">
        <v>423</v>
      </c>
      <c r="E548" s="1">
        <v>4082157000</v>
      </c>
      <c r="F548" s="2">
        <v>1672901000</v>
      </c>
      <c r="G548" s="2">
        <v>1269777000</v>
      </c>
      <c r="H548" s="2">
        <v>207591000</v>
      </c>
      <c r="I548" s="2">
        <v>207591000</v>
      </c>
      <c r="J548" s="2">
        <v>207591000</v>
      </c>
      <c r="K548" s="2">
        <v>125876000</v>
      </c>
      <c r="L548" t="s">
        <v>40</v>
      </c>
      <c r="M548" t="s">
        <v>422</v>
      </c>
      <c r="N548" t="s">
        <v>28</v>
      </c>
      <c r="O548" t="s">
        <v>28</v>
      </c>
      <c r="P548" t="s">
        <v>28</v>
      </c>
      <c r="R548" t="s">
        <v>28</v>
      </c>
      <c r="S548" s="3">
        <v>207591000</v>
      </c>
      <c r="T548" t="s">
        <v>28</v>
      </c>
      <c r="U548" s="3" t="s">
        <v>28</v>
      </c>
    </row>
    <row r="549" spans="1:21" hidden="1" x14ac:dyDescent="0.3">
      <c r="A549">
        <v>339</v>
      </c>
      <c r="B549" t="s">
        <v>251</v>
      </c>
      <c r="C549" t="s">
        <v>29</v>
      </c>
      <c r="D549" t="s">
        <v>33</v>
      </c>
      <c r="E549" s="1">
        <v>4108269000</v>
      </c>
      <c r="F549" s="2">
        <v>2990513000</v>
      </c>
      <c r="G549" s="2">
        <v>273897000</v>
      </c>
      <c r="H549" s="2" t="s">
        <v>24</v>
      </c>
      <c r="I549" s="2" t="s">
        <v>24</v>
      </c>
      <c r="J549" s="2" t="s">
        <v>25</v>
      </c>
      <c r="K549" s="2">
        <v>110474000</v>
      </c>
      <c r="L549" t="s">
        <v>40</v>
      </c>
      <c r="M549" t="s">
        <v>252</v>
      </c>
      <c r="N549" t="s">
        <v>28</v>
      </c>
      <c r="O549" t="s">
        <v>28</v>
      </c>
      <c r="P549" t="s">
        <v>28</v>
      </c>
      <c r="R549" t="s">
        <v>28</v>
      </c>
      <c r="S549" s="3" t="s">
        <v>25</v>
      </c>
      <c r="T549" t="s">
        <v>28</v>
      </c>
      <c r="U549" s="3" t="s">
        <v>25</v>
      </c>
    </row>
    <row r="550" spans="1:21" hidden="1" x14ac:dyDescent="0.3">
      <c r="A550">
        <v>1185</v>
      </c>
      <c r="B550" t="s">
        <v>597</v>
      </c>
      <c r="C550" t="s">
        <v>29</v>
      </c>
      <c r="D550" t="s">
        <v>599</v>
      </c>
      <c r="E550" s="1">
        <v>4130000000</v>
      </c>
      <c r="F550" s="2">
        <v>1862000000</v>
      </c>
      <c r="G550" s="2">
        <v>436000000</v>
      </c>
      <c r="H550" s="2">
        <v>1336000000</v>
      </c>
      <c r="I550" s="2">
        <v>1336000000</v>
      </c>
      <c r="J550" s="2">
        <v>1336000000</v>
      </c>
      <c r="K550" s="2" t="s">
        <v>24</v>
      </c>
      <c r="L550" t="s">
        <v>51</v>
      </c>
      <c r="M550" t="s">
        <v>92</v>
      </c>
      <c r="N550" t="s">
        <v>28</v>
      </c>
      <c r="O550" t="s">
        <v>28</v>
      </c>
      <c r="P550" t="s">
        <v>28</v>
      </c>
      <c r="R550" t="s">
        <v>28</v>
      </c>
      <c r="S550" s="3">
        <v>1336000000</v>
      </c>
      <c r="T550" t="s">
        <v>28</v>
      </c>
      <c r="U550" s="3" t="s">
        <v>28</v>
      </c>
    </row>
    <row r="551" spans="1:21" hidden="1" x14ac:dyDescent="0.3">
      <c r="A551">
        <v>1499</v>
      </c>
      <c r="B551" t="s">
        <v>698</v>
      </c>
      <c r="C551" t="s">
        <v>29</v>
      </c>
      <c r="D551" t="s">
        <v>33</v>
      </c>
      <c r="E551" s="1">
        <v>4146300000</v>
      </c>
      <c r="F551" s="2">
        <v>2493300000</v>
      </c>
      <c r="G551" s="2">
        <v>1163900000</v>
      </c>
      <c r="H551" s="2" t="s">
        <v>24</v>
      </c>
      <c r="I551" s="2" t="s">
        <v>24</v>
      </c>
      <c r="J551" s="2" t="s">
        <v>25</v>
      </c>
      <c r="K551" s="2" t="s">
        <v>24</v>
      </c>
      <c r="L551" t="s">
        <v>97</v>
      </c>
      <c r="M551" t="s">
        <v>699</v>
      </c>
      <c r="N551" t="s">
        <v>28</v>
      </c>
      <c r="O551" t="s">
        <v>28</v>
      </c>
      <c r="P551" t="s">
        <v>28</v>
      </c>
      <c r="R551" t="s">
        <v>28</v>
      </c>
      <c r="S551" s="3" t="s">
        <v>25</v>
      </c>
      <c r="T551" t="s">
        <v>28</v>
      </c>
      <c r="U551" s="3" t="s">
        <v>28</v>
      </c>
    </row>
    <row r="552" spans="1:21" hidden="1" x14ac:dyDescent="0.3">
      <c r="A552">
        <v>25</v>
      </c>
      <c r="B552" t="s">
        <v>80</v>
      </c>
      <c r="C552" t="s">
        <v>29</v>
      </c>
      <c r="D552" t="s">
        <v>84</v>
      </c>
      <c r="E552" s="1">
        <v>4147065000</v>
      </c>
      <c r="F552" s="2">
        <v>622080000</v>
      </c>
      <c r="G552" s="2">
        <v>2195640000</v>
      </c>
      <c r="H552" s="2">
        <v>844353000</v>
      </c>
      <c r="I552" s="2">
        <v>844353000</v>
      </c>
      <c r="J552" s="2">
        <v>844353000</v>
      </c>
      <c r="K552" s="2">
        <v>52424000</v>
      </c>
      <c r="L552" t="s">
        <v>51</v>
      </c>
      <c r="M552" t="s">
        <v>82</v>
      </c>
      <c r="N552" t="s">
        <v>28</v>
      </c>
      <c r="O552" t="s">
        <v>28</v>
      </c>
      <c r="P552" t="s">
        <v>85</v>
      </c>
      <c r="R552" t="s">
        <v>28</v>
      </c>
      <c r="S552" s="3">
        <v>844353000</v>
      </c>
      <c r="T552" t="s">
        <v>28</v>
      </c>
      <c r="U552" s="3">
        <v>844353000</v>
      </c>
    </row>
    <row r="553" spans="1:21" hidden="1" x14ac:dyDescent="0.3">
      <c r="A553">
        <v>1487</v>
      </c>
      <c r="B553" t="s">
        <v>688</v>
      </c>
      <c r="C553" t="s">
        <v>29</v>
      </c>
      <c r="D553" t="s">
        <v>690</v>
      </c>
      <c r="E553" s="1">
        <v>4183000000</v>
      </c>
      <c r="F553" s="2">
        <v>791000000</v>
      </c>
      <c r="G553" s="2">
        <v>2186000000</v>
      </c>
      <c r="H553" s="2">
        <v>722000000</v>
      </c>
      <c r="I553" s="2">
        <v>722000000</v>
      </c>
      <c r="J553" s="2">
        <v>722000000</v>
      </c>
      <c r="K553" s="2">
        <v>93000000</v>
      </c>
      <c r="L553" t="s">
        <v>51</v>
      </c>
      <c r="M553" t="s">
        <v>82</v>
      </c>
      <c r="N553" t="s">
        <v>28</v>
      </c>
      <c r="O553" t="s">
        <v>28</v>
      </c>
      <c r="P553" t="s">
        <v>28</v>
      </c>
      <c r="R553" t="s">
        <v>28</v>
      </c>
      <c r="S553" s="3">
        <v>722000000</v>
      </c>
      <c r="T553" t="s">
        <v>28</v>
      </c>
      <c r="U553" s="3" t="s">
        <v>28</v>
      </c>
    </row>
    <row r="554" spans="1:21" x14ac:dyDescent="0.3">
      <c r="A554">
        <v>401</v>
      </c>
      <c r="B554" t="s">
        <v>299</v>
      </c>
      <c r="C554" t="s">
        <v>29</v>
      </c>
      <c r="D554" t="s">
        <v>302</v>
      </c>
      <c r="E554" s="1">
        <v>4193844000</v>
      </c>
      <c r="F554" s="2">
        <v>2444085000</v>
      </c>
      <c r="G554" s="2">
        <v>1147039000</v>
      </c>
      <c r="H554" s="2" t="s">
        <v>24</v>
      </c>
      <c r="I554" s="2" t="s">
        <v>24</v>
      </c>
      <c r="J554" s="2" t="s">
        <v>25</v>
      </c>
      <c r="K554" s="2" t="s">
        <v>24</v>
      </c>
      <c r="L554" t="s">
        <v>26</v>
      </c>
      <c r="M554" t="s">
        <v>301</v>
      </c>
      <c r="N554" t="s">
        <v>28</v>
      </c>
      <c r="O554" t="s">
        <v>28</v>
      </c>
      <c r="P554" t="s">
        <v>28</v>
      </c>
      <c r="R554" t="s">
        <v>28</v>
      </c>
      <c r="S554" s="3" t="s">
        <v>25</v>
      </c>
      <c r="T554" t="s">
        <v>28</v>
      </c>
      <c r="U554" s="3" t="s">
        <v>25</v>
      </c>
    </row>
    <row r="555" spans="1:21" hidden="1" x14ac:dyDescent="0.3">
      <c r="A555">
        <v>1060</v>
      </c>
      <c r="B555" t="s">
        <v>553</v>
      </c>
      <c r="C555" t="s">
        <v>29</v>
      </c>
      <c r="D555" t="s">
        <v>30</v>
      </c>
      <c r="E555" s="1">
        <v>4200700000</v>
      </c>
      <c r="F555" s="2">
        <v>1528500000</v>
      </c>
      <c r="G555" s="2">
        <v>1548600000</v>
      </c>
      <c r="H555" s="2">
        <v>100200000</v>
      </c>
      <c r="I555" s="2">
        <v>100200000</v>
      </c>
      <c r="J555" s="2">
        <v>100200000</v>
      </c>
      <c r="K555" s="2" t="s">
        <v>24</v>
      </c>
      <c r="L555" t="s">
        <v>97</v>
      </c>
      <c r="M555" t="s">
        <v>210</v>
      </c>
      <c r="N555" t="s">
        <v>28</v>
      </c>
      <c r="O555" t="s">
        <v>28</v>
      </c>
      <c r="P555" t="s">
        <v>28</v>
      </c>
      <c r="R555" t="s">
        <v>28</v>
      </c>
      <c r="S555" s="3">
        <v>100200000</v>
      </c>
      <c r="T555" t="s">
        <v>28</v>
      </c>
      <c r="U555" s="3" t="s">
        <v>28</v>
      </c>
    </row>
    <row r="556" spans="1:21" hidden="1" x14ac:dyDescent="0.3">
      <c r="A556">
        <v>1407</v>
      </c>
      <c r="B556" t="s">
        <v>664</v>
      </c>
      <c r="C556" t="s">
        <v>29</v>
      </c>
      <c r="D556" t="s">
        <v>194</v>
      </c>
      <c r="E556" s="1">
        <v>4209200000</v>
      </c>
      <c r="F556" s="2">
        <v>2628700000</v>
      </c>
      <c r="G556" s="2">
        <v>1010000000</v>
      </c>
      <c r="H556" s="2" t="s">
        <v>24</v>
      </c>
      <c r="I556" s="2" t="s">
        <v>24</v>
      </c>
      <c r="J556" s="2" t="s">
        <v>25</v>
      </c>
      <c r="K556" s="2" t="s">
        <v>24</v>
      </c>
      <c r="L556" t="s">
        <v>40</v>
      </c>
      <c r="M556" t="s">
        <v>149</v>
      </c>
      <c r="N556" t="s">
        <v>28</v>
      </c>
      <c r="O556" t="s">
        <v>28</v>
      </c>
      <c r="P556" t="s">
        <v>28</v>
      </c>
      <c r="R556" t="s">
        <v>28</v>
      </c>
      <c r="S556" s="3" t="s">
        <v>25</v>
      </c>
      <c r="T556" t="s">
        <v>28</v>
      </c>
      <c r="U556" s="3" t="s">
        <v>28</v>
      </c>
    </row>
    <row r="557" spans="1:21" hidden="1" x14ac:dyDescent="0.3">
      <c r="A557">
        <v>844</v>
      </c>
      <c r="B557" t="s">
        <v>472</v>
      </c>
      <c r="C557" t="s">
        <v>29</v>
      </c>
      <c r="D557" t="s">
        <v>474</v>
      </c>
      <c r="E557" s="1">
        <v>4243000000</v>
      </c>
      <c r="F557" s="2">
        <v>603000000</v>
      </c>
      <c r="G557" s="2">
        <v>1601000000</v>
      </c>
      <c r="H557" s="2">
        <v>714000000</v>
      </c>
      <c r="I557" s="2">
        <v>714000000</v>
      </c>
      <c r="J557" s="2">
        <v>714000000</v>
      </c>
      <c r="K557" s="2">
        <v>25000000</v>
      </c>
      <c r="L557" t="s">
        <v>51</v>
      </c>
      <c r="M557" t="s">
        <v>123</v>
      </c>
      <c r="N557" t="s">
        <v>28</v>
      </c>
      <c r="O557" t="s">
        <v>28</v>
      </c>
      <c r="P557" t="s">
        <v>28</v>
      </c>
      <c r="R557" t="s">
        <v>28</v>
      </c>
      <c r="S557" s="3">
        <v>714000000</v>
      </c>
      <c r="T557" t="s">
        <v>28</v>
      </c>
      <c r="U557" s="3" t="s">
        <v>28</v>
      </c>
    </row>
    <row r="558" spans="1:21" hidden="1" x14ac:dyDescent="0.3">
      <c r="A558">
        <v>1064</v>
      </c>
      <c r="B558" t="s">
        <v>554</v>
      </c>
      <c r="C558" t="s">
        <v>29</v>
      </c>
      <c r="D558" t="s">
        <v>228</v>
      </c>
      <c r="E558" s="1">
        <v>4243200000</v>
      </c>
      <c r="F558" s="2">
        <v>2513000000</v>
      </c>
      <c r="G558" s="2">
        <v>1122000000</v>
      </c>
      <c r="H558" s="2" t="s">
        <v>24</v>
      </c>
      <c r="I558" s="2" t="s">
        <v>24</v>
      </c>
      <c r="J558" s="2" t="s">
        <v>25</v>
      </c>
      <c r="K558" s="2" t="s">
        <v>24</v>
      </c>
      <c r="L558" t="s">
        <v>97</v>
      </c>
      <c r="M558" t="s">
        <v>210</v>
      </c>
      <c r="N558" t="s">
        <v>28</v>
      </c>
      <c r="O558" t="s">
        <v>28</v>
      </c>
      <c r="P558" t="s">
        <v>28</v>
      </c>
      <c r="R558" t="s">
        <v>28</v>
      </c>
      <c r="S558" s="3" t="s">
        <v>25</v>
      </c>
      <c r="T558" t="s">
        <v>28</v>
      </c>
      <c r="U558" s="3" t="s">
        <v>28</v>
      </c>
    </row>
    <row r="559" spans="1:21" hidden="1" x14ac:dyDescent="0.3">
      <c r="A559">
        <v>395</v>
      </c>
      <c r="B559" t="s">
        <v>290</v>
      </c>
      <c r="C559" t="s">
        <v>29</v>
      </c>
      <c r="D559" t="s">
        <v>293</v>
      </c>
      <c r="E559" s="1">
        <v>4250447000</v>
      </c>
      <c r="F559" s="2">
        <v>3575631000</v>
      </c>
      <c r="G559" s="2">
        <v>187244000</v>
      </c>
      <c r="H559" s="2" t="s">
        <v>24</v>
      </c>
      <c r="I559" s="2" t="s">
        <v>24</v>
      </c>
      <c r="J559" s="2" t="s">
        <v>25</v>
      </c>
      <c r="K559" s="2">
        <v>182242000</v>
      </c>
      <c r="L559" t="s">
        <v>51</v>
      </c>
      <c r="M559" t="s">
        <v>292</v>
      </c>
      <c r="N559" t="s">
        <v>28</v>
      </c>
      <c r="O559" t="s">
        <v>28</v>
      </c>
      <c r="P559" t="s">
        <v>28</v>
      </c>
      <c r="R559" t="s">
        <v>28</v>
      </c>
      <c r="S559" s="3" t="s">
        <v>25</v>
      </c>
      <c r="T559" t="s">
        <v>28</v>
      </c>
      <c r="U559" s="3" t="s">
        <v>25</v>
      </c>
    </row>
    <row r="560" spans="1:21" hidden="1" x14ac:dyDescent="0.3">
      <c r="A560">
        <v>37</v>
      </c>
      <c r="B560" t="s">
        <v>99</v>
      </c>
      <c r="C560" t="s">
        <v>29</v>
      </c>
      <c r="D560" t="s">
        <v>30</v>
      </c>
      <c r="E560" s="1">
        <v>4319063000</v>
      </c>
      <c r="F560" s="2">
        <v>2894917000</v>
      </c>
      <c r="G560" s="2">
        <v>109115000</v>
      </c>
      <c r="H560" s="2" t="s">
        <v>24</v>
      </c>
      <c r="I560" s="2" t="s">
        <v>24</v>
      </c>
      <c r="J560" s="2" t="s">
        <v>25</v>
      </c>
      <c r="K560" s="2">
        <v>216119000</v>
      </c>
      <c r="L560" t="s">
        <v>51</v>
      </c>
      <c r="M560" t="s">
        <v>100</v>
      </c>
      <c r="N560" t="s">
        <v>28</v>
      </c>
      <c r="O560" t="s">
        <v>28</v>
      </c>
      <c r="P560" t="s">
        <v>28</v>
      </c>
      <c r="R560" t="s">
        <v>28</v>
      </c>
      <c r="S560" s="3" t="s">
        <v>25</v>
      </c>
      <c r="T560" t="s">
        <v>28</v>
      </c>
      <c r="U560" s="3" t="s">
        <v>25</v>
      </c>
    </row>
    <row r="561" spans="1:21" hidden="1" x14ac:dyDescent="0.3">
      <c r="A561">
        <v>1387</v>
      </c>
      <c r="B561" t="s">
        <v>660</v>
      </c>
      <c r="C561" t="s">
        <v>29</v>
      </c>
      <c r="D561" t="s">
        <v>30</v>
      </c>
      <c r="E561" s="1">
        <v>4495000000</v>
      </c>
      <c r="F561" s="2">
        <v>2987000000</v>
      </c>
      <c r="G561" s="2">
        <v>220000000</v>
      </c>
      <c r="H561" s="2" t="s">
        <v>24</v>
      </c>
      <c r="I561" s="2" t="s">
        <v>24</v>
      </c>
      <c r="J561" s="2" t="s">
        <v>25</v>
      </c>
      <c r="K561" s="2">
        <v>378000000</v>
      </c>
      <c r="L561" t="s">
        <v>107</v>
      </c>
      <c r="M561" t="s">
        <v>108</v>
      </c>
      <c r="N561" t="s">
        <v>28</v>
      </c>
      <c r="O561" t="s">
        <v>28</v>
      </c>
      <c r="P561" t="s">
        <v>28</v>
      </c>
      <c r="R561" t="s">
        <v>28</v>
      </c>
      <c r="S561" s="3" t="s">
        <v>25</v>
      </c>
      <c r="T561" t="s">
        <v>28</v>
      </c>
      <c r="U561" s="3" t="s">
        <v>28</v>
      </c>
    </row>
    <row r="562" spans="1:21" hidden="1" x14ac:dyDescent="0.3">
      <c r="A562">
        <v>1679</v>
      </c>
      <c r="B562" t="s">
        <v>748</v>
      </c>
      <c r="C562" t="s">
        <v>29</v>
      </c>
      <c r="D562" t="s">
        <v>30</v>
      </c>
      <c r="E562" s="1">
        <v>4519000000</v>
      </c>
      <c r="F562" s="2">
        <v>2982100000</v>
      </c>
      <c r="G562" s="2">
        <v>116700000</v>
      </c>
      <c r="H562" s="2" t="s">
        <v>24</v>
      </c>
      <c r="I562" s="2" t="s">
        <v>24</v>
      </c>
      <c r="J562" s="2" t="s">
        <v>25</v>
      </c>
      <c r="K562" s="2">
        <v>340100000</v>
      </c>
      <c r="L562" t="s">
        <v>107</v>
      </c>
      <c r="M562" t="s">
        <v>110</v>
      </c>
      <c r="N562" t="s">
        <v>28</v>
      </c>
      <c r="O562" t="s">
        <v>28</v>
      </c>
      <c r="P562" t="s">
        <v>28</v>
      </c>
      <c r="R562" t="s">
        <v>28</v>
      </c>
      <c r="S562" s="3" t="s">
        <v>25</v>
      </c>
      <c r="T562" t="s">
        <v>28</v>
      </c>
      <c r="U562" s="3" t="s">
        <v>28</v>
      </c>
    </row>
    <row r="563" spans="1:21" hidden="1" x14ac:dyDescent="0.3">
      <c r="A563">
        <v>319</v>
      </c>
      <c r="B563" t="s">
        <v>247</v>
      </c>
      <c r="C563" t="s">
        <v>29</v>
      </c>
      <c r="D563" t="s">
        <v>30</v>
      </c>
      <c r="E563" s="1">
        <v>4531000000</v>
      </c>
      <c r="F563" s="2">
        <v>3748000000</v>
      </c>
      <c r="G563" s="2" t="s">
        <v>24</v>
      </c>
      <c r="H563" s="2" t="s">
        <v>24</v>
      </c>
      <c r="I563" s="2" t="s">
        <v>24</v>
      </c>
      <c r="J563" s="2" t="s">
        <v>25</v>
      </c>
      <c r="K563" s="2">
        <v>15000000</v>
      </c>
      <c r="L563" t="s">
        <v>112</v>
      </c>
      <c r="M563" t="s">
        <v>115</v>
      </c>
      <c r="N563" t="s">
        <v>28</v>
      </c>
      <c r="O563" t="s">
        <v>28</v>
      </c>
      <c r="P563" t="s">
        <v>28</v>
      </c>
      <c r="R563" t="s">
        <v>28</v>
      </c>
      <c r="S563" s="3" t="s">
        <v>25</v>
      </c>
      <c r="T563" t="s">
        <v>28</v>
      </c>
      <c r="U563" s="3" t="s">
        <v>25</v>
      </c>
    </row>
    <row r="564" spans="1:21" hidden="1" x14ac:dyDescent="0.3">
      <c r="A564">
        <v>1431</v>
      </c>
      <c r="B564" t="s">
        <v>673</v>
      </c>
      <c r="C564" t="s">
        <v>29</v>
      </c>
      <c r="D564" t="s">
        <v>30</v>
      </c>
      <c r="E564" s="1">
        <v>4543849000</v>
      </c>
      <c r="F564" s="2">
        <v>837946000</v>
      </c>
      <c r="G564" s="2">
        <v>402369000</v>
      </c>
      <c r="H564" s="2" t="s">
        <v>24</v>
      </c>
      <c r="I564" s="2" t="s">
        <v>24</v>
      </c>
      <c r="J564" s="2" t="s">
        <v>25</v>
      </c>
      <c r="K564" s="2">
        <v>1107700000</v>
      </c>
      <c r="L564" t="s">
        <v>117</v>
      </c>
      <c r="M564" t="s">
        <v>118</v>
      </c>
      <c r="N564" t="s">
        <v>28</v>
      </c>
      <c r="O564" t="s">
        <v>28</v>
      </c>
      <c r="P564" t="s">
        <v>28</v>
      </c>
      <c r="R564" t="s">
        <v>28</v>
      </c>
      <c r="S564" s="3" t="s">
        <v>25</v>
      </c>
      <c r="T564" t="s">
        <v>28</v>
      </c>
      <c r="U564" s="3" t="s">
        <v>28</v>
      </c>
    </row>
    <row r="565" spans="1:21" hidden="1" x14ac:dyDescent="0.3">
      <c r="A565">
        <v>157</v>
      </c>
      <c r="B565" t="s">
        <v>162</v>
      </c>
      <c r="C565" t="s">
        <v>29</v>
      </c>
      <c r="D565" t="s">
        <v>30</v>
      </c>
      <c r="E565" s="1">
        <v>4583000000</v>
      </c>
      <c r="F565" s="2">
        <v>1531000000</v>
      </c>
      <c r="G565" s="2">
        <v>1096000000</v>
      </c>
      <c r="H565" s="2">
        <v>584000000</v>
      </c>
      <c r="I565" s="2">
        <v>584000000</v>
      </c>
      <c r="J565" s="2">
        <v>584000000</v>
      </c>
      <c r="K565" s="2" t="s">
        <v>24</v>
      </c>
      <c r="L565" t="s">
        <v>51</v>
      </c>
      <c r="M565" t="s">
        <v>163</v>
      </c>
      <c r="N565" t="s">
        <v>28</v>
      </c>
      <c r="O565" t="s">
        <v>28</v>
      </c>
      <c r="P565" t="s">
        <v>28</v>
      </c>
      <c r="R565" t="s">
        <v>28</v>
      </c>
      <c r="S565" s="3">
        <v>584000000</v>
      </c>
      <c r="T565" t="s">
        <v>28</v>
      </c>
      <c r="U565" s="3">
        <v>584000000</v>
      </c>
    </row>
    <row r="566" spans="1:21" hidden="1" x14ac:dyDescent="0.3">
      <c r="A566">
        <v>984</v>
      </c>
      <c r="B566" t="s">
        <v>529</v>
      </c>
      <c r="C566" t="s">
        <v>29</v>
      </c>
      <c r="D566" t="s">
        <v>522</v>
      </c>
      <c r="E566" s="1">
        <v>4607309000</v>
      </c>
      <c r="F566" s="2">
        <v>2599828000</v>
      </c>
      <c r="G566" s="2">
        <v>613341000</v>
      </c>
      <c r="H566" s="2">
        <v>716471000</v>
      </c>
      <c r="I566" s="2">
        <v>716471000</v>
      </c>
      <c r="J566" s="2">
        <v>716471000</v>
      </c>
      <c r="K566" s="2" t="s">
        <v>24</v>
      </c>
      <c r="L566" t="s">
        <v>51</v>
      </c>
      <c r="M566" t="s">
        <v>135</v>
      </c>
      <c r="N566" t="s">
        <v>28</v>
      </c>
      <c r="O566" t="s">
        <v>28</v>
      </c>
      <c r="P566" t="s">
        <v>28</v>
      </c>
      <c r="R566" t="s">
        <v>28</v>
      </c>
      <c r="S566" s="3">
        <v>716471000</v>
      </c>
      <c r="T566" t="s">
        <v>28</v>
      </c>
      <c r="U566" s="3" t="s">
        <v>28</v>
      </c>
    </row>
    <row r="567" spans="1:21" hidden="1" x14ac:dyDescent="0.3">
      <c r="A567">
        <v>149</v>
      </c>
      <c r="B567" t="s">
        <v>158</v>
      </c>
      <c r="C567" t="s">
        <v>29</v>
      </c>
      <c r="D567" t="s">
        <v>30</v>
      </c>
      <c r="E567" s="1">
        <v>4614700000</v>
      </c>
      <c r="F567" s="2">
        <v>3163900000</v>
      </c>
      <c r="G567" s="2">
        <v>548000000</v>
      </c>
      <c r="H567" s="2" t="s">
        <v>24</v>
      </c>
      <c r="I567" s="2" t="s">
        <v>24</v>
      </c>
      <c r="J567" s="2" t="s">
        <v>25</v>
      </c>
      <c r="K567" s="2" t="s">
        <v>24</v>
      </c>
      <c r="L567" t="s">
        <v>51</v>
      </c>
      <c r="M567" t="s">
        <v>159</v>
      </c>
      <c r="N567" t="s">
        <v>28</v>
      </c>
      <c r="O567" t="s">
        <v>28</v>
      </c>
      <c r="P567" t="s">
        <v>28</v>
      </c>
      <c r="R567" t="s">
        <v>28</v>
      </c>
      <c r="S567" s="3" t="s">
        <v>25</v>
      </c>
      <c r="T567" t="s">
        <v>28</v>
      </c>
      <c r="U567" s="3" t="s">
        <v>25</v>
      </c>
    </row>
    <row r="568" spans="1:21" hidden="1" x14ac:dyDescent="0.3">
      <c r="A568">
        <v>1770</v>
      </c>
      <c r="B568" t="s">
        <v>772</v>
      </c>
      <c r="C568" t="s">
        <v>29</v>
      </c>
      <c r="D568" t="s">
        <v>30</v>
      </c>
      <c r="E568" s="1">
        <v>4623400000</v>
      </c>
      <c r="F568" s="2">
        <v>1266700000</v>
      </c>
      <c r="G568" s="2">
        <v>1796300000</v>
      </c>
      <c r="H568" s="2">
        <v>203000000</v>
      </c>
      <c r="I568" s="2">
        <v>203000000</v>
      </c>
      <c r="J568" s="2">
        <v>203000000</v>
      </c>
      <c r="K568" s="2">
        <v>78500000</v>
      </c>
      <c r="L568" t="s">
        <v>61</v>
      </c>
      <c r="M568" t="s">
        <v>76</v>
      </c>
      <c r="N568" t="s">
        <v>28</v>
      </c>
      <c r="O568" t="s">
        <v>28</v>
      </c>
      <c r="P568" t="s">
        <v>28</v>
      </c>
      <c r="R568" t="s">
        <v>28</v>
      </c>
      <c r="S568" s="3">
        <v>203000000</v>
      </c>
      <c r="T568" t="s">
        <v>28</v>
      </c>
      <c r="U568" s="3" t="s">
        <v>28</v>
      </c>
    </row>
    <row r="569" spans="1:21" hidden="1" x14ac:dyDescent="0.3">
      <c r="A569">
        <v>868</v>
      </c>
      <c r="B569" t="s">
        <v>482</v>
      </c>
      <c r="C569" t="s">
        <v>29</v>
      </c>
      <c r="D569" t="s">
        <v>30</v>
      </c>
      <c r="E569" s="1">
        <v>4644600000</v>
      </c>
      <c r="F569" s="2" t="s">
        <v>24</v>
      </c>
      <c r="G569" s="2">
        <v>3524400000</v>
      </c>
      <c r="H569" s="2" t="s">
        <v>24</v>
      </c>
      <c r="I569" s="2" t="s">
        <v>24</v>
      </c>
      <c r="J569" s="2" t="s">
        <v>25</v>
      </c>
      <c r="K569" s="2" t="s">
        <v>24</v>
      </c>
      <c r="L569" t="s">
        <v>112</v>
      </c>
      <c r="M569" t="s">
        <v>143</v>
      </c>
      <c r="N569" t="s">
        <v>28</v>
      </c>
      <c r="O569" t="s">
        <v>28</v>
      </c>
      <c r="P569" t="s">
        <v>28</v>
      </c>
      <c r="R569" t="s">
        <v>28</v>
      </c>
      <c r="S569" s="3" t="s">
        <v>25</v>
      </c>
      <c r="T569" t="s">
        <v>28</v>
      </c>
      <c r="U569" s="3" t="s">
        <v>28</v>
      </c>
    </row>
    <row r="570" spans="1:21" hidden="1" x14ac:dyDescent="0.3">
      <c r="A570">
        <v>880</v>
      </c>
      <c r="B570" t="s">
        <v>489</v>
      </c>
      <c r="C570" t="s">
        <v>29</v>
      </c>
      <c r="D570" t="s">
        <v>30</v>
      </c>
      <c r="E570" s="1">
        <v>4669100000</v>
      </c>
      <c r="F570" s="2">
        <v>1727700000</v>
      </c>
      <c r="G570" s="2">
        <v>1293200000</v>
      </c>
      <c r="H570" s="2">
        <v>1043200000</v>
      </c>
      <c r="I570" s="2">
        <v>1043200000</v>
      </c>
      <c r="J570" s="2">
        <v>1043200000</v>
      </c>
      <c r="K570" s="2" t="s">
        <v>24</v>
      </c>
      <c r="L570" t="s">
        <v>51</v>
      </c>
      <c r="M570" t="s">
        <v>286</v>
      </c>
      <c r="N570" t="s">
        <v>28</v>
      </c>
      <c r="O570" t="s">
        <v>28</v>
      </c>
      <c r="P570" t="s">
        <v>28</v>
      </c>
      <c r="R570" t="s">
        <v>28</v>
      </c>
      <c r="S570" s="3">
        <v>1043200000</v>
      </c>
      <c r="T570" t="s">
        <v>28</v>
      </c>
      <c r="U570" s="3" t="s">
        <v>28</v>
      </c>
    </row>
    <row r="571" spans="1:21" hidden="1" x14ac:dyDescent="0.3">
      <c r="A571">
        <v>1762</v>
      </c>
      <c r="B571" t="s">
        <v>770</v>
      </c>
      <c r="C571" t="s">
        <v>29</v>
      </c>
      <c r="D571" t="s">
        <v>30</v>
      </c>
      <c r="E571" s="1">
        <v>4680380000</v>
      </c>
      <c r="F571" s="2">
        <v>1349380000</v>
      </c>
      <c r="G571" s="2">
        <v>1751275000</v>
      </c>
      <c r="H571" s="2">
        <v>957587000</v>
      </c>
      <c r="I571" s="2">
        <v>957587000</v>
      </c>
      <c r="J571" s="2">
        <v>957587000</v>
      </c>
      <c r="K571" s="2">
        <v>44841000</v>
      </c>
      <c r="L571" t="s">
        <v>51</v>
      </c>
      <c r="M571" t="s">
        <v>123</v>
      </c>
      <c r="N571" t="s">
        <v>28</v>
      </c>
      <c r="O571" t="s">
        <v>28</v>
      </c>
      <c r="P571" t="s">
        <v>28</v>
      </c>
      <c r="R571" t="s">
        <v>28</v>
      </c>
      <c r="S571" s="3">
        <v>957587000</v>
      </c>
      <c r="T571" t="s">
        <v>28</v>
      </c>
      <c r="U571" s="3" t="s">
        <v>28</v>
      </c>
    </row>
    <row r="572" spans="1:21" x14ac:dyDescent="0.3">
      <c r="A572">
        <v>1351</v>
      </c>
      <c r="B572" t="s">
        <v>649</v>
      </c>
      <c r="C572" t="s">
        <v>29</v>
      </c>
      <c r="D572" t="s">
        <v>33</v>
      </c>
      <c r="E572" s="1">
        <v>4695014000</v>
      </c>
      <c r="F572" s="2">
        <v>2772098000</v>
      </c>
      <c r="G572" s="2">
        <v>1425734000</v>
      </c>
      <c r="H572" s="2" t="s">
        <v>24</v>
      </c>
      <c r="I572" s="2" t="s">
        <v>24</v>
      </c>
      <c r="J572" s="2" t="s">
        <v>25</v>
      </c>
      <c r="K572" s="2">
        <v>557000</v>
      </c>
      <c r="L572" t="s">
        <v>26</v>
      </c>
      <c r="M572" t="s">
        <v>650</v>
      </c>
      <c r="N572" t="s">
        <v>28</v>
      </c>
      <c r="O572" t="s">
        <v>28</v>
      </c>
      <c r="P572" t="s">
        <v>28</v>
      </c>
      <c r="R572" t="s">
        <v>28</v>
      </c>
      <c r="S572" s="3" t="s">
        <v>25</v>
      </c>
      <c r="T572" t="s">
        <v>28</v>
      </c>
      <c r="U572" s="3" t="s">
        <v>28</v>
      </c>
    </row>
    <row r="573" spans="1:21" hidden="1" x14ac:dyDescent="0.3">
      <c r="A573">
        <v>677</v>
      </c>
      <c r="B573" t="s">
        <v>401</v>
      </c>
      <c r="C573" t="s">
        <v>29</v>
      </c>
      <c r="D573" t="s">
        <v>30</v>
      </c>
      <c r="E573" s="1">
        <v>4762000000</v>
      </c>
      <c r="F573" s="2" t="s">
        <v>24</v>
      </c>
      <c r="G573" s="2">
        <v>2616000000</v>
      </c>
      <c r="H573" s="2" t="s">
        <v>24</v>
      </c>
      <c r="I573" s="2" t="s">
        <v>24</v>
      </c>
      <c r="J573" s="2" t="s">
        <v>25</v>
      </c>
      <c r="K573" s="2">
        <v>1170000000</v>
      </c>
      <c r="L573" t="s">
        <v>305</v>
      </c>
      <c r="M573" t="s">
        <v>306</v>
      </c>
      <c r="N573" t="s">
        <v>28</v>
      </c>
      <c r="O573" t="s">
        <v>28</v>
      </c>
      <c r="P573" t="s">
        <v>28</v>
      </c>
      <c r="R573" t="s">
        <v>28</v>
      </c>
      <c r="S573" s="3" t="s">
        <v>25</v>
      </c>
      <c r="T573" t="s">
        <v>28</v>
      </c>
      <c r="U573" s="3" t="s">
        <v>28</v>
      </c>
    </row>
    <row r="574" spans="1:21" hidden="1" x14ac:dyDescent="0.3">
      <c r="A574">
        <v>1778</v>
      </c>
      <c r="B574" t="s">
        <v>774</v>
      </c>
      <c r="C574" t="s">
        <v>29</v>
      </c>
      <c r="D574" t="s">
        <v>33</v>
      </c>
      <c r="E574" s="1">
        <v>4785000000</v>
      </c>
      <c r="F574" s="2">
        <v>1717000000</v>
      </c>
      <c r="G574" s="2">
        <v>1643000000</v>
      </c>
      <c r="H574" s="2">
        <v>396000000</v>
      </c>
      <c r="I574" s="2">
        <v>396000000</v>
      </c>
      <c r="J574" s="2">
        <v>396000000</v>
      </c>
      <c r="K574" s="2">
        <v>60000000</v>
      </c>
      <c r="L574" t="s">
        <v>61</v>
      </c>
      <c r="M574" t="s">
        <v>62</v>
      </c>
      <c r="N574" t="s">
        <v>28</v>
      </c>
      <c r="O574" t="s">
        <v>28</v>
      </c>
      <c r="P574" t="s">
        <v>28</v>
      </c>
      <c r="R574" t="s">
        <v>28</v>
      </c>
      <c r="S574" s="3">
        <v>396000000</v>
      </c>
      <c r="T574" t="s">
        <v>28</v>
      </c>
      <c r="U574" s="3" t="s">
        <v>28</v>
      </c>
    </row>
    <row r="575" spans="1:21" hidden="1" x14ac:dyDescent="0.3">
      <c r="A575">
        <v>645</v>
      </c>
      <c r="B575" t="s">
        <v>389</v>
      </c>
      <c r="C575" t="s">
        <v>29</v>
      </c>
      <c r="D575" t="s">
        <v>30</v>
      </c>
      <c r="E575" s="1">
        <v>4814000000</v>
      </c>
      <c r="F575" s="2">
        <v>2776000000</v>
      </c>
      <c r="G575" s="2">
        <v>977000000</v>
      </c>
      <c r="H575" s="2" t="s">
        <v>24</v>
      </c>
      <c r="I575" s="2" t="s">
        <v>24</v>
      </c>
      <c r="J575" s="2" t="s">
        <v>25</v>
      </c>
      <c r="K575" s="2" t="s">
        <v>24</v>
      </c>
      <c r="L575" t="s">
        <v>51</v>
      </c>
      <c r="M575" t="s">
        <v>123</v>
      </c>
      <c r="N575" t="s">
        <v>28</v>
      </c>
      <c r="O575" t="s">
        <v>28</v>
      </c>
      <c r="P575" t="s">
        <v>28</v>
      </c>
      <c r="R575" t="s">
        <v>28</v>
      </c>
      <c r="S575" s="3" t="s">
        <v>25</v>
      </c>
      <c r="T575" t="s">
        <v>28</v>
      </c>
      <c r="U575" s="3" t="s">
        <v>28</v>
      </c>
    </row>
    <row r="576" spans="1:21" hidden="1" x14ac:dyDescent="0.3">
      <c r="A576">
        <v>1112</v>
      </c>
      <c r="B576" t="s">
        <v>570</v>
      </c>
      <c r="C576" t="s">
        <v>29</v>
      </c>
      <c r="D576" t="s">
        <v>30</v>
      </c>
      <c r="E576" s="1">
        <v>4822539000</v>
      </c>
      <c r="F576" s="2">
        <v>83692000</v>
      </c>
      <c r="G576" s="2">
        <v>2540954000</v>
      </c>
      <c r="H576" s="2" t="s">
        <v>24</v>
      </c>
      <c r="I576" s="2" t="s">
        <v>24</v>
      </c>
      <c r="J576" s="2" t="s">
        <v>25</v>
      </c>
      <c r="K576" s="2">
        <v>231912000</v>
      </c>
      <c r="L576" t="s">
        <v>112</v>
      </c>
      <c r="M576" t="s">
        <v>183</v>
      </c>
      <c r="N576" t="s">
        <v>28</v>
      </c>
      <c r="O576" t="s">
        <v>28</v>
      </c>
      <c r="P576" t="s">
        <v>28</v>
      </c>
      <c r="R576" t="s">
        <v>28</v>
      </c>
      <c r="S576" s="3" t="s">
        <v>25</v>
      </c>
      <c r="T576" t="s">
        <v>28</v>
      </c>
      <c r="U576" s="3" t="s">
        <v>28</v>
      </c>
    </row>
    <row r="577" spans="1:21" hidden="1" x14ac:dyDescent="0.3">
      <c r="A577">
        <v>1463</v>
      </c>
      <c r="B577" t="s">
        <v>680</v>
      </c>
      <c r="C577" t="s">
        <v>29</v>
      </c>
      <c r="D577" t="s">
        <v>502</v>
      </c>
      <c r="E577" s="1">
        <v>4867700000</v>
      </c>
      <c r="F577" s="2">
        <v>2876000000</v>
      </c>
      <c r="G577" s="2">
        <v>895100000</v>
      </c>
      <c r="H577" s="2" t="s">
        <v>24</v>
      </c>
      <c r="I577" s="2" t="s">
        <v>24</v>
      </c>
      <c r="J577" s="2" t="s">
        <v>25</v>
      </c>
      <c r="K577" s="2" t="s">
        <v>24</v>
      </c>
      <c r="L577" t="s">
        <v>97</v>
      </c>
      <c r="M577" t="s">
        <v>681</v>
      </c>
      <c r="N577" t="s">
        <v>28</v>
      </c>
      <c r="O577" t="s">
        <v>28</v>
      </c>
      <c r="P577" t="s">
        <v>28</v>
      </c>
      <c r="R577" t="s">
        <v>28</v>
      </c>
      <c r="S577" s="3" t="s">
        <v>25</v>
      </c>
      <c r="T577" t="s">
        <v>28</v>
      </c>
      <c r="U577" s="3" t="s">
        <v>28</v>
      </c>
    </row>
    <row r="578" spans="1:21" x14ac:dyDescent="0.3">
      <c r="A578">
        <v>661</v>
      </c>
      <c r="B578" t="s">
        <v>396</v>
      </c>
      <c r="C578" t="s">
        <v>29</v>
      </c>
      <c r="D578" t="s">
        <v>33</v>
      </c>
      <c r="E578" s="1">
        <v>4877885000</v>
      </c>
      <c r="F578" s="2">
        <v>3163268000</v>
      </c>
      <c r="G578" s="2">
        <v>936900000</v>
      </c>
      <c r="H578" s="2" t="s">
        <v>24</v>
      </c>
      <c r="I578" s="2" t="s">
        <v>24</v>
      </c>
      <c r="J578" s="2" t="s">
        <v>25</v>
      </c>
      <c r="K578" s="2" t="s">
        <v>24</v>
      </c>
      <c r="L578" t="s">
        <v>26</v>
      </c>
      <c r="M578" t="s">
        <v>254</v>
      </c>
      <c r="N578" t="s">
        <v>28</v>
      </c>
      <c r="O578" t="s">
        <v>28</v>
      </c>
      <c r="P578" t="s">
        <v>28</v>
      </c>
      <c r="R578" t="s">
        <v>28</v>
      </c>
      <c r="S578" s="3" t="s">
        <v>25</v>
      </c>
      <c r="T578" t="s">
        <v>28</v>
      </c>
      <c r="U578" s="3" t="s">
        <v>28</v>
      </c>
    </row>
    <row r="579" spans="1:21" x14ac:dyDescent="0.3">
      <c r="A579">
        <v>367</v>
      </c>
      <c r="B579" t="s">
        <v>260</v>
      </c>
      <c r="C579" t="s">
        <v>29</v>
      </c>
      <c r="D579" t="s">
        <v>69</v>
      </c>
      <c r="E579" s="1">
        <v>4979000000</v>
      </c>
      <c r="F579" s="2">
        <v>3469000000</v>
      </c>
      <c r="G579" s="2">
        <v>594000000</v>
      </c>
      <c r="H579" s="2" t="s">
        <v>24</v>
      </c>
      <c r="I579" s="2" t="s">
        <v>24</v>
      </c>
      <c r="J579" s="2" t="s">
        <v>25</v>
      </c>
      <c r="K579" s="2" t="s">
        <v>24</v>
      </c>
      <c r="L579" t="s">
        <v>26</v>
      </c>
      <c r="M579" t="s">
        <v>261</v>
      </c>
      <c r="N579" t="s">
        <v>28</v>
      </c>
      <c r="O579" t="s">
        <v>28</v>
      </c>
      <c r="P579" t="s">
        <v>28</v>
      </c>
      <c r="R579" t="s">
        <v>28</v>
      </c>
      <c r="S579" s="3" t="s">
        <v>25</v>
      </c>
      <c r="T579" t="s">
        <v>28</v>
      </c>
      <c r="U579" s="3" t="s">
        <v>25</v>
      </c>
    </row>
    <row r="580" spans="1:21" hidden="1" x14ac:dyDescent="0.3">
      <c r="A580">
        <v>1722</v>
      </c>
      <c r="B580" t="s">
        <v>759</v>
      </c>
      <c r="C580" t="s">
        <v>29</v>
      </c>
      <c r="D580" t="s">
        <v>30</v>
      </c>
      <c r="E580" s="1">
        <v>5009000000</v>
      </c>
      <c r="F580" s="2">
        <v>2394000000</v>
      </c>
      <c r="G580" s="2">
        <v>1471000000</v>
      </c>
      <c r="H580" s="2" t="s">
        <v>24</v>
      </c>
      <c r="I580" s="2" t="s">
        <v>24</v>
      </c>
      <c r="J580" s="2" t="s">
        <v>25</v>
      </c>
      <c r="K580" s="2">
        <v>216000000</v>
      </c>
      <c r="L580" t="s">
        <v>40</v>
      </c>
      <c r="M580" t="s">
        <v>227</v>
      </c>
      <c r="N580" t="s">
        <v>28</v>
      </c>
      <c r="O580" t="s">
        <v>28</v>
      </c>
      <c r="P580" t="s">
        <v>28</v>
      </c>
      <c r="R580" t="s">
        <v>28</v>
      </c>
      <c r="S580" s="3" t="s">
        <v>25</v>
      </c>
      <c r="T580" t="s">
        <v>28</v>
      </c>
      <c r="U580" s="3" t="s">
        <v>28</v>
      </c>
    </row>
    <row r="581" spans="1:21" hidden="1" x14ac:dyDescent="0.3">
      <c r="A581">
        <v>804</v>
      </c>
      <c r="B581" t="s">
        <v>454</v>
      </c>
      <c r="C581" t="s">
        <v>29</v>
      </c>
      <c r="D581" t="s">
        <v>457</v>
      </c>
      <c r="E581" s="1">
        <v>5012000000</v>
      </c>
      <c r="F581" s="2">
        <v>3310000000</v>
      </c>
      <c r="G581" s="2">
        <v>820000000</v>
      </c>
      <c r="H581" s="2" t="s">
        <v>24</v>
      </c>
      <c r="I581" s="2" t="s">
        <v>24</v>
      </c>
      <c r="J581" s="2" t="s">
        <v>25</v>
      </c>
      <c r="K581" s="2" t="s">
        <v>24</v>
      </c>
      <c r="L581" t="s">
        <v>51</v>
      </c>
      <c r="M581" t="s">
        <v>456</v>
      </c>
      <c r="N581" t="s">
        <v>28</v>
      </c>
      <c r="O581" t="s">
        <v>28</v>
      </c>
      <c r="P581" t="s">
        <v>28</v>
      </c>
      <c r="R581" t="s">
        <v>28</v>
      </c>
      <c r="S581" s="3" t="s">
        <v>25</v>
      </c>
      <c r="T581" t="s">
        <v>28</v>
      </c>
      <c r="U581" s="3" t="s">
        <v>28</v>
      </c>
    </row>
    <row r="582" spans="1:21" hidden="1" x14ac:dyDescent="0.3">
      <c r="A582">
        <v>956</v>
      </c>
      <c r="B582" t="s">
        <v>518</v>
      </c>
      <c r="C582" t="s">
        <v>29</v>
      </c>
      <c r="D582" t="s">
        <v>30</v>
      </c>
      <c r="E582" s="1">
        <v>5062528000</v>
      </c>
      <c r="F582" s="2">
        <v>2987126000</v>
      </c>
      <c r="G582" s="2">
        <v>1454080000</v>
      </c>
      <c r="H582" s="2" t="s">
        <v>24</v>
      </c>
      <c r="I582" s="2" t="s">
        <v>24</v>
      </c>
      <c r="J582" s="2" t="s">
        <v>25</v>
      </c>
      <c r="K582" s="2">
        <v>80969000</v>
      </c>
      <c r="L582" t="s">
        <v>40</v>
      </c>
      <c r="M582" t="s">
        <v>519</v>
      </c>
      <c r="N582" t="s">
        <v>28</v>
      </c>
      <c r="O582" t="s">
        <v>28</v>
      </c>
      <c r="P582" t="s">
        <v>28</v>
      </c>
      <c r="R582" t="s">
        <v>28</v>
      </c>
      <c r="S582" s="3" t="s">
        <v>25</v>
      </c>
      <c r="T582" t="s">
        <v>28</v>
      </c>
      <c r="U582" s="3" t="s">
        <v>28</v>
      </c>
    </row>
    <row r="583" spans="1:21" hidden="1" x14ac:dyDescent="0.3">
      <c r="A583">
        <v>1133</v>
      </c>
      <c r="B583" t="s">
        <v>579</v>
      </c>
      <c r="C583" t="s">
        <v>29</v>
      </c>
      <c r="D583" t="s">
        <v>33</v>
      </c>
      <c r="E583" s="1">
        <v>5115000000</v>
      </c>
      <c r="F583" s="2">
        <v>945000000</v>
      </c>
      <c r="G583" s="2">
        <v>495000000</v>
      </c>
      <c r="H583" s="2" t="s">
        <v>24</v>
      </c>
      <c r="I583" s="2" t="s">
        <v>24</v>
      </c>
      <c r="J583" s="2" t="s">
        <v>25</v>
      </c>
      <c r="K583" s="2">
        <v>1759000000</v>
      </c>
      <c r="L583" t="s">
        <v>153</v>
      </c>
      <c r="M583" t="s">
        <v>154</v>
      </c>
      <c r="N583" t="s">
        <v>28</v>
      </c>
      <c r="O583" t="s">
        <v>28</v>
      </c>
      <c r="P583" t="s">
        <v>28</v>
      </c>
      <c r="R583" t="s">
        <v>28</v>
      </c>
      <c r="S583" s="3" t="s">
        <v>25</v>
      </c>
      <c r="T583" t="s">
        <v>28</v>
      </c>
      <c r="U583" s="3" t="s">
        <v>28</v>
      </c>
    </row>
    <row r="584" spans="1:21" hidden="1" x14ac:dyDescent="0.3">
      <c r="A584">
        <v>295</v>
      </c>
      <c r="B584" t="s">
        <v>236</v>
      </c>
      <c r="C584" t="s">
        <v>29</v>
      </c>
      <c r="D584" t="s">
        <v>30</v>
      </c>
      <c r="E584" s="1">
        <v>5133000000</v>
      </c>
      <c r="F584" s="2">
        <v>216000000</v>
      </c>
      <c r="G584" s="2">
        <v>3142000000</v>
      </c>
      <c r="H584" s="2" t="s">
        <v>24</v>
      </c>
      <c r="I584" s="2" t="s">
        <v>24</v>
      </c>
      <c r="J584" s="2" t="s">
        <v>25</v>
      </c>
      <c r="K584" s="2">
        <v>581000000</v>
      </c>
      <c r="L584" t="s">
        <v>112</v>
      </c>
      <c r="M584" t="s">
        <v>237</v>
      </c>
      <c r="N584" t="s">
        <v>28</v>
      </c>
      <c r="O584" t="s">
        <v>28</v>
      </c>
      <c r="P584" t="s">
        <v>28</v>
      </c>
      <c r="R584" t="s">
        <v>28</v>
      </c>
      <c r="S584" s="3" t="s">
        <v>25</v>
      </c>
      <c r="T584" t="s">
        <v>28</v>
      </c>
      <c r="U584" s="3" t="s">
        <v>25</v>
      </c>
    </row>
    <row r="585" spans="1:21" x14ac:dyDescent="0.3">
      <c r="A585">
        <v>81</v>
      </c>
      <c r="B585" t="s">
        <v>127</v>
      </c>
      <c r="C585" t="s">
        <v>29</v>
      </c>
      <c r="D585" t="s">
        <v>30</v>
      </c>
      <c r="E585" s="1">
        <v>5156000000</v>
      </c>
      <c r="F585" s="2">
        <v>2355000000</v>
      </c>
      <c r="G585" s="2">
        <v>1693000000</v>
      </c>
      <c r="H585" s="2" t="s">
        <v>24</v>
      </c>
      <c r="I585" s="2" t="s">
        <v>24</v>
      </c>
      <c r="J585" s="2" t="s">
        <v>25</v>
      </c>
      <c r="K585" s="2">
        <v>270000000</v>
      </c>
      <c r="L585" t="s">
        <v>26</v>
      </c>
      <c r="M585" t="s">
        <v>27</v>
      </c>
      <c r="N585" t="s">
        <v>28</v>
      </c>
      <c r="O585" t="s">
        <v>28</v>
      </c>
      <c r="P585" t="s">
        <v>28</v>
      </c>
      <c r="R585" t="s">
        <v>28</v>
      </c>
      <c r="S585" s="3" t="s">
        <v>25</v>
      </c>
      <c r="T585" t="s">
        <v>28</v>
      </c>
      <c r="U585" s="3" t="s">
        <v>25</v>
      </c>
    </row>
    <row r="586" spans="1:21" hidden="1" x14ac:dyDescent="0.3">
      <c r="A586">
        <v>1547</v>
      </c>
      <c r="B586" t="s">
        <v>714</v>
      </c>
      <c r="C586" t="s">
        <v>29</v>
      </c>
      <c r="D586" t="s">
        <v>43</v>
      </c>
      <c r="E586" s="1">
        <v>5164784000</v>
      </c>
      <c r="F586" s="2">
        <v>3411175000</v>
      </c>
      <c r="G586" s="2">
        <v>1138934000</v>
      </c>
      <c r="H586" s="2" t="s">
        <v>24</v>
      </c>
      <c r="I586" s="2" t="s">
        <v>24</v>
      </c>
      <c r="J586" s="2" t="s">
        <v>25</v>
      </c>
      <c r="K586" s="2">
        <v>100025000</v>
      </c>
      <c r="L586" t="s">
        <v>40</v>
      </c>
      <c r="M586" t="s">
        <v>715</v>
      </c>
      <c r="N586" t="s">
        <v>28</v>
      </c>
      <c r="O586" t="s">
        <v>28</v>
      </c>
      <c r="P586" t="s">
        <v>28</v>
      </c>
      <c r="R586" t="s">
        <v>28</v>
      </c>
      <c r="S586" s="3" t="s">
        <v>25</v>
      </c>
      <c r="T586" t="s">
        <v>28</v>
      </c>
      <c r="U586" s="3" t="s">
        <v>28</v>
      </c>
    </row>
    <row r="587" spans="1:21" hidden="1" x14ac:dyDescent="0.3">
      <c r="A587">
        <v>812</v>
      </c>
      <c r="B587" t="s">
        <v>461</v>
      </c>
      <c r="C587" t="s">
        <v>29</v>
      </c>
      <c r="D587" t="s">
        <v>30</v>
      </c>
      <c r="E587" s="1">
        <v>5166000000</v>
      </c>
      <c r="F587" s="2">
        <v>1989000000</v>
      </c>
      <c r="G587" s="2">
        <v>1968000000</v>
      </c>
      <c r="H587" s="2" t="s">
        <v>24</v>
      </c>
      <c r="I587" s="2" t="s">
        <v>24</v>
      </c>
      <c r="J587" s="2" t="s">
        <v>25</v>
      </c>
      <c r="K587" s="2">
        <v>697000000</v>
      </c>
      <c r="L587" t="s">
        <v>117</v>
      </c>
      <c r="M587" t="s">
        <v>118</v>
      </c>
      <c r="N587" t="s">
        <v>28</v>
      </c>
      <c r="O587" t="s">
        <v>28</v>
      </c>
      <c r="P587" t="s">
        <v>28</v>
      </c>
      <c r="R587" t="s">
        <v>28</v>
      </c>
      <c r="S587" s="3" t="s">
        <v>25</v>
      </c>
      <c r="T587" t="s">
        <v>28</v>
      </c>
      <c r="U587" s="3" t="s">
        <v>28</v>
      </c>
    </row>
    <row r="588" spans="1:21" hidden="1" x14ac:dyDescent="0.3">
      <c r="A588">
        <v>1124</v>
      </c>
      <c r="B588" t="s">
        <v>577</v>
      </c>
      <c r="C588" t="s">
        <v>29</v>
      </c>
      <c r="D588" t="s">
        <v>30</v>
      </c>
      <c r="E588" s="1">
        <v>5312686000</v>
      </c>
      <c r="F588" s="2">
        <v>1252812000</v>
      </c>
      <c r="G588" s="2">
        <v>466498000</v>
      </c>
      <c r="H588" s="2" t="s">
        <v>24</v>
      </c>
      <c r="I588" s="2" t="s">
        <v>24</v>
      </c>
      <c r="J588" s="2" t="s">
        <v>25</v>
      </c>
      <c r="K588" s="2">
        <v>1602390000</v>
      </c>
      <c r="L588" t="s">
        <v>153</v>
      </c>
      <c r="M588" t="s">
        <v>241</v>
      </c>
      <c r="N588" t="s">
        <v>28</v>
      </c>
      <c r="O588" t="s">
        <v>28</v>
      </c>
      <c r="P588" t="s">
        <v>28</v>
      </c>
      <c r="R588" t="s">
        <v>28</v>
      </c>
      <c r="S588" s="3" t="s">
        <v>25</v>
      </c>
      <c r="T588" t="s">
        <v>28</v>
      </c>
      <c r="U588" s="3" t="s">
        <v>28</v>
      </c>
    </row>
    <row r="589" spans="1:21" hidden="1" x14ac:dyDescent="0.3">
      <c r="A589">
        <v>745</v>
      </c>
      <c r="B589" t="s">
        <v>427</v>
      </c>
      <c r="C589" t="s">
        <v>29</v>
      </c>
      <c r="D589" t="s">
        <v>45</v>
      </c>
      <c r="E589" s="1">
        <v>5324746000</v>
      </c>
      <c r="F589" s="2">
        <v>3420339000</v>
      </c>
      <c r="G589" s="2">
        <v>1340453000</v>
      </c>
      <c r="H589" s="2" t="s">
        <v>24</v>
      </c>
      <c r="I589" s="2" t="s">
        <v>24</v>
      </c>
      <c r="J589" s="2" t="s">
        <v>25</v>
      </c>
      <c r="K589" s="2" t="s">
        <v>24</v>
      </c>
      <c r="L589" t="s">
        <v>40</v>
      </c>
      <c r="M589" t="s">
        <v>428</v>
      </c>
      <c r="N589" t="s">
        <v>28</v>
      </c>
      <c r="O589" t="s">
        <v>28</v>
      </c>
      <c r="P589" t="s">
        <v>28</v>
      </c>
      <c r="R589" t="s">
        <v>28</v>
      </c>
      <c r="S589" s="3" t="s">
        <v>25</v>
      </c>
      <c r="T589" t="s">
        <v>28</v>
      </c>
      <c r="U589" s="3" t="s">
        <v>28</v>
      </c>
    </row>
    <row r="590" spans="1:21" hidden="1" x14ac:dyDescent="0.3">
      <c r="A590">
        <v>733</v>
      </c>
      <c r="B590" t="s">
        <v>420</v>
      </c>
      <c r="C590" t="s">
        <v>29</v>
      </c>
      <c r="D590" t="s">
        <v>216</v>
      </c>
      <c r="E590" s="1">
        <v>5348483000</v>
      </c>
      <c r="F590" s="2">
        <v>3891816000</v>
      </c>
      <c r="G590" s="2">
        <v>1126940000</v>
      </c>
      <c r="H590" s="2" t="s">
        <v>24</v>
      </c>
      <c r="I590" s="2" t="s">
        <v>24</v>
      </c>
      <c r="J590" s="2" t="s">
        <v>25</v>
      </c>
      <c r="K590" s="2" t="s">
        <v>24</v>
      </c>
      <c r="L590" t="s">
        <v>40</v>
      </c>
      <c r="M590" t="s">
        <v>412</v>
      </c>
      <c r="N590" t="s">
        <v>28</v>
      </c>
      <c r="O590" t="s">
        <v>28</v>
      </c>
      <c r="P590" t="s">
        <v>28</v>
      </c>
      <c r="R590" t="s">
        <v>28</v>
      </c>
      <c r="S590" s="3" t="s">
        <v>25</v>
      </c>
      <c r="T590" t="s">
        <v>28</v>
      </c>
      <c r="U590" s="3" t="s">
        <v>28</v>
      </c>
    </row>
    <row r="591" spans="1:21" hidden="1" x14ac:dyDescent="0.3">
      <c r="A591">
        <v>291</v>
      </c>
      <c r="B591" t="s">
        <v>234</v>
      </c>
      <c r="C591" t="s">
        <v>29</v>
      </c>
      <c r="D591" t="s">
        <v>30</v>
      </c>
      <c r="E591" s="1">
        <v>5474700000</v>
      </c>
      <c r="F591" s="2">
        <v>2954500000</v>
      </c>
      <c r="G591" s="2">
        <v>150200000</v>
      </c>
      <c r="H591" s="2" t="s">
        <v>24</v>
      </c>
      <c r="I591" s="2" t="s">
        <v>24</v>
      </c>
      <c r="J591" s="2" t="s">
        <v>25</v>
      </c>
      <c r="K591" s="2" t="s">
        <v>24</v>
      </c>
      <c r="L591" t="s">
        <v>125</v>
      </c>
      <c r="M591" t="s">
        <v>235</v>
      </c>
      <c r="N591" t="s">
        <v>28</v>
      </c>
      <c r="O591" t="s">
        <v>28</v>
      </c>
      <c r="P591" t="s">
        <v>28</v>
      </c>
      <c r="R591" t="s">
        <v>28</v>
      </c>
      <c r="S591" s="3" t="s">
        <v>25</v>
      </c>
      <c r="T591" t="s">
        <v>28</v>
      </c>
      <c r="U591" s="3" t="s">
        <v>25</v>
      </c>
    </row>
    <row r="592" spans="1:21" hidden="1" x14ac:dyDescent="0.3">
      <c r="A592">
        <v>1149</v>
      </c>
      <c r="B592" t="s">
        <v>584</v>
      </c>
      <c r="C592" t="s">
        <v>29</v>
      </c>
      <c r="D592" t="s">
        <v>33</v>
      </c>
      <c r="E592" s="1">
        <v>5504656000</v>
      </c>
      <c r="F592" s="2">
        <v>3752760000</v>
      </c>
      <c r="G592" s="2">
        <v>876927000</v>
      </c>
      <c r="H592" s="2">
        <v>472321000</v>
      </c>
      <c r="I592" s="2">
        <v>472321000</v>
      </c>
      <c r="J592" s="2">
        <v>472321000</v>
      </c>
      <c r="K592" s="2" t="s">
        <v>24</v>
      </c>
      <c r="L592" t="s">
        <v>51</v>
      </c>
      <c r="M592" t="s">
        <v>123</v>
      </c>
      <c r="N592" t="s">
        <v>28</v>
      </c>
      <c r="O592" t="s">
        <v>28</v>
      </c>
      <c r="P592" t="s">
        <v>28</v>
      </c>
      <c r="R592" t="s">
        <v>28</v>
      </c>
      <c r="S592" s="3">
        <v>472321000</v>
      </c>
      <c r="T592" t="s">
        <v>28</v>
      </c>
      <c r="U592" s="3" t="s">
        <v>28</v>
      </c>
    </row>
    <row r="593" spans="1:21" hidden="1" x14ac:dyDescent="0.3">
      <c r="A593">
        <v>327</v>
      </c>
      <c r="B593" t="s">
        <v>249</v>
      </c>
      <c r="C593" t="s">
        <v>29</v>
      </c>
      <c r="D593" t="s">
        <v>216</v>
      </c>
      <c r="E593" s="1">
        <v>5514000000</v>
      </c>
      <c r="F593" s="2">
        <v>3158000000</v>
      </c>
      <c r="G593" s="2">
        <v>1254000000</v>
      </c>
      <c r="H593" s="2">
        <v>125000000</v>
      </c>
      <c r="I593" s="2">
        <v>125000000</v>
      </c>
      <c r="J593" s="2">
        <v>125000000</v>
      </c>
      <c r="K593" s="2" t="s">
        <v>24</v>
      </c>
      <c r="L593" t="s">
        <v>97</v>
      </c>
      <c r="M593" t="s">
        <v>239</v>
      </c>
      <c r="N593" t="s">
        <v>28</v>
      </c>
      <c r="O593" t="s">
        <v>28</v>
      </c>
      <c r="P593" t="s">
        <v>28</v>
      </c>
      <c r="R593" t="s">
        <v>28</v>
      </c>
      <c r="S593" s="3">
        <v>125000000</v>
      </c>
      <c r="T593" t="s">
        <v>28</v>
      </c>
      <c r="U593" s="3">
        <v>125000000</v>
      </c>
    </row>
    <row r="594" spans="1:21" hidden="1" x14ac:dyDescent="0.3">
      <c r="A594">
        <v>1395</v>
      </c>
      <c r="B594" t="s">
        <v>661</v>
      </c>
      <c r="C594" t="s">
        <v>29</v>
      </c>
      <c r="D594" t="s">
        <v>30</v>
      </c>
      <c r="E594" s="1">
        <v>5518000000</v>
      </c>
      <c r="F594" s="2">
        <v>2707000000</v>
      </c>
      <c r="G594" s="2">
        <v>373000000</v>
      </c>
      <c r="H594" s="2" t="s">
        <v>24</v>
      </c>
      <c r="I594" s="2" t="s">
        <v>24</v>
      </c>
      <c r="J594" s="2" t="s">
        <v>25</v>
      </c>
      <c r="K594" s="2">
        <v>772000000</v>
      </c>
      <c r="L594" t="s">
        <v>153</v>
      </c>
      <c r="M594" t="s">
        <v>499</v>
      </c>
      <c r="N594" t="s">
        <v>28</v>
      </c>
      <c r="O594" t="s">
        <v>28</v>
      </c>
      <c r="P594" t="s">
        <v>28</v>
      </c>
      <c r="R594" t="s">
        <v>28</v>
      </c>
      <c r="S594" s="3" t="s">
        <v>25</v>
      </c>
      <c r="T594" t="s">
        <v>28</v>
      </c>
      <c r="U594" s="3" t="s">
        <v>28</v>
      </c>
    </row>
    <row r="595" spans="1:21" hidden="1" x14ac:dyDescent="0.3">
      <c r="A595">
        <v>1714</v>
      </c>
      <c r="B595" t="s">
        <v>757</v>
      </c>
      <c r="C595" t="s">
        <v>29</v>
      </c>
      <c r="D595" t="s">
        <v>30</v>
      </c>
      <c r="E595" s="1">
        <v>5542000000</v>
      </c>
      <c r="F595" s="2">
        <v>3235000000</v>
      </c>
      <c r="G595" s="2">
        <v>1199600000</v>
      </c>
      <c r="H595" s="2" t="s">
        <v>24</v>
      </c>
      <c r="I595" s="2" t="s">
        <v>24</v>
      </c>
      <c r="J595" s="2" t="s">
        <v>25</v>
      </c>
      <c r="K595" s="2" t="s">
        <v>24</v>
      </c>
      <c r="L595" t="s">
        <v>51</v>
      </c>
      <c r="M595" t="s">
        <v>123</v>
      </c>
      <c r="N595" t="s">
        <v>28</v>
      </c>
      <c r="O595" t="s">
        <v>28</v>
      </c>
      <c r="P595" t="s">
        <v>28</v>
      </c>
      <c r="R595" t="s">
        <v>28</v>
      </c>
      <c r="S595" s="3" t="s">
        <v>25</v>
      </c>
      <c r="T595" t="s">
        <v>28</v>
      </c>
      <c r="U595" s="3" t="s">
        <v>28</v>
      </c>
    </row>
    <row r="596" spans="1:21" x14ac:dyDescent="0.3">
      <c r="A596">
        <v>872</v>
      </c>
      <c r="B596" t="s">
        <v>483</v>
      </c>
      <c r="C596" t="s">
        <v>29</v>
      </c>
      <c r="D596" t="s">
        <v>30</v>
      </c>
      <c r="E596" s="1">
        <v>5584571000</v>
      </c>
      <c r="F596" s="2">
        <v>3570801000</v>
      </c>
      <c r="G596" s="2">
        <v>1183682000</v>
      </c>
      <c r="H596" s="2" t="s">
        <v>24</v>
      </c>
      <c r="I596" s="2" t="s">
        <v>24</v>
      </c>
      <c r="J596" s="2" t="s">
        <v>25</v>
      </c>
      <c r="K596" s="2">
        <v>253380000</v>
      </c>
      <c r="L596" t="s">
        <v>26</v>
      </c>
      <c r="M596" t="s">
        <v>484</v>
      </c>
      <c r="N596" t="s">
        <v>28</v>
      </c>
      <c r="O596" t="s">
        <v>28</v>
      </c>
      <c r="P596" t="s">
        <v>28</v>
      </c>
      <c r="R596" t="s">
        <v>28</v>
      </c>
      <c r="S596" s="3" t="s">
        <v>25</v>
      </c>
      <c r="T596" t="s">
        <v>28</v>
      </c>
      <c r="U596" s="3" t="s">
        <v>28</v>
      </c>
    </row>
    <row r="597" spans="1:21" hidden="1" x14ac:dyDescent="0.3">
      <c r="A597">
        <v>1189</v>
      </c>
      <c r="B597" t="s">
        <v>601</v>
      </c>
      <c r="C597" t="s">
        <v>29</v>
      </c>
      <c r="D597" t="s">
        <v>30</v>
      </c>
      <c r="E597" s="1">
        <v>5607000000</v>
      </c>
      <c r="F597" s="2">
        <v>3482100000</v>
      </c>
      <c r="G597" s="2">
        <v>1399500000</v>
      </c>
      <c r="H597" s="2" t="s">
        <v>24</v>
      </c>
      <c r="I597" s="2" t="s">
        <v>24</v>
      </c>
      <c r="J597" s="2" t="s">
        <v>25</v>
      </c>
      <c r="K597" s="2" t="s">
        <v>24</v>
      </c>
      <c r="L597" t="s">
        <v>40</v>
      </c>
      <c r="M597" t="s">
        <v>602</v>
      </c>
      <c r="N597" t="s">
        <v>28</v>
      </c>
      <c r="O597" t="s">
        <v>28</v>
      </c>
      <c r="P597" t="s">
        <v>28</v>
      </c>
      <c r="R597" t="s">
        <v>28</v>
      </c>
      <c r="S597" s="3" t="s">
        <v>25</v>
      </c>
      <c r="T597" t="s">
        <v>28</v>
      </c>
      <c r="U597" s="3" t="s">
        <v>28</v>
      </c>
    </row>
    <row r="598" spans="1:21" hidden="1" x14ac:dyDescent="0.3">
      <c r="A598">
        <v>1411</v>
      </c>
      <c r="B598" t="s">
        <v>666</v>
      </c>
      <c r="C598" t="s">
        <v>29</v>
      </c>
      <c r="D598" t="s">
        <v>450</v>
      </c>
      <c r="E598" s="1">
        <v>5610600000</v>
      </c>
      <c r="F598" s="2">
        <v>3579600000</v>
      </c>
      <c r="G598" s="2">
        <v>1013100000</v>
      </c>
      <c r="H598" s="2" t="s">
        <v>24</v>
      </c>
      <c r="I598" s="2" t="s">
        <v>24</v>
      </c>
      <c r="J598" s="2" t="s">
        <v>25</v>
      </c>
      <c r="K598" s="2">
        <v>98900000</v>
      </c>
      <c r="L598" t="s">
        <v>97</v>
      </c>
      <c r="M598" t="s">
        <v>210</v>
      </c>
      <c r="N598" t="s">
        <v>28</v>
      </c>
      <c r="O598" t="s">
        <v>28</v>
      </c>
      <c r="P598" t="s">
        <v>28</v>
      </c>
      <c r="R598" t="s">
        <v>28</v>
      </c>
      <c r="S598" s="3" t="s">
        <v>25</v>
      </c>
      <c r="T598" t="s">
        <v>28</v>
      </c>
      <c r="U598" s="3" t="s">
        <v>28</v>
      </c>
    </row>
    <row r="599" spans="1:21" hidden="1" x14ac:dyDescent="0.3">
      <c r="A599">
        <v>1726</v>
      </c>
      <c r="B599" t="s">
        <v>760</v>
      </c>
      <c r="C599" t="s">
        <v>29</v>
      </c>
      <c r="D599" t="s">
        <v>30</v>
      </c>
      <c r="E599" s="1">
        <v>5620936000</v>
      </c>
      <c r="F599" s="2">
        <v>3478822000</v>
      </c>
      <c r="G599" s="2">
        <v>465926000</v>
      </c>
      <c r="H599" s="2" t="s">
        <v>24</v>
      </c>
      <c r="I599" s="2" t="s">
        <v>24</v>
      </c>
      <c r="J599" s="2" t="s">
        <v>25</v>
      </c>
      <c r="K599" s="2">
        <v>371051000</v>
      </c>
      <c r="L599" t="s">
        <v>40</v>
      </c>
      <c r="M599" t="s">
        <v>761</v>
      </c>
      <c r="N599" t="s">
        <v>28</v>
      </c>
      <c r="O599" t="s">
        <v>28</v>
      </c>
      <c r="P599" t="s">
        <v>28</v>
      </c>
      <c r="R599" t="s">
        <v>28</v>
      </c>
      <c r="S599" s="3" t="s">
        <v>25</v>
      </c>
      <c r="T599" t="s">
        <v>28</v>
      </c>
      <c r="U599" s="3" t="s">
        <v>28</v>
      </c>
    </row>
    <row r="600" spans="1:21" hidden="1" x14ac:dyDescent="0.3">
      <c r="A600">
        <v>601</v>
      </c>
      <c r="B600" t="s">
        <v>376</v>
      </c>
      <c r="C600" t="s">
        <v>29</v>
      </c>
      <c r="D600" t="s">
        <v>33</v>
      </c>
      <c r="E600" s="1">
        <v>5763485000</v>
      </c>
      <c r="F600" s="2">
        <v>1179081000</v>
      </c>
      <c r="G600" s="2">
        <v>3919856000</v>
      </c>
      <c r="H600" s="2" t="s">
        <v>24</v>
      </c>
      <c r="I600" s="2" t="s">
        <v>24</v>
      </c>
      <c r="J600" s="2" t="s">
        <v>25</v>
      </c>
      <c r="K600" s="2">
        <v>76773000</v>
      </c>
      <c r="L600" t="s">
        <v>40</v>
      </c>
      <c r="M600" t="s">
        <v>147</v>
      </c>
      <c r="N600" t="s">
        <v>28</v>
      </c>
      <c r="O600" t="s">
        <v>28</v>
      </c>
      <c r="P600" t="s">
        <v>28</v>
      </c>
      <c r="R600" t="s">
        <v>28</v>
      </c>
      <c r="S600" s="3" t="s">
        <v>25</v>
      </c>
      <c r="T600" t="s">
        <v>28</v>
      </c>
      <c r="U600" s="3" t="s">
        <v>28</v>
      </c>
    </row>
    <row r="601" spans="1:21" hidden="1" x14ac:dyDescent="0.3">
      <c r="A601">
        <v>952</v>
      </c>
      <c r="B601" t="s">
        <v>517</v>
      </c>
      <c r="C601" t="s">
        <v>29</v>
      </c>
      <c r="D601" t="s">
        <v>30</v>
      </c>
      <c r="E601" s="1">
        <v>5808300000</v>
      </c>
      <c r="F601" s="2">
        <v>3585100000</v>
      </c>
      <c r="G601" s="2">
        <v>1128800000</v>
      </c>
      <c r="H601" s="2" t="s">
        <v>24</v>
      </c>
      <c r="I601" s="2" t="s">
        <v>24</v>
      </c>
      <c r="J601" s="2" t="s">
        <v>25</v>
      </c>
      <c r="K601" s="2">
        <v>81700000</v>
      </c>
      <c r="L601" t="s">
        <v>61</v>
      </c>
      <c r="M601" t="s">
        <v>326</v>
      </c>
      <c r="N601" t="s">
        <v>28</v>
      </c>
      <c r="O601" t="s">
        <v>28</v>
      </c>
      <c r="P601" t="s">
        <v>28</v>
      </c>
      <c r="R601" t="s">
        <v>28</v>
      </c>
      <c r="S601" s="3" t="s">
        <v>25</v>
      </c>
      <c r="T601" t="s">
        <v>28</v>
      </c>
      <c r="U601" s="3" t="s">
        <v>28</v>
      </c>
    </row>
    <row r="602" spans="1:21" hidden="1" x14ac:dyDescent="0.3">
      <c r="A602">
        <v>1277</v>
      </c>
      <c r="B602" t="s">
        <v>626</v>
      </c>
      <c r="C602" t="s">
        <v>29</v>
      </c>
      <c r="D602" t="s">
        <v>33</v>
      </c>
      <c r="E602" s="1">
        <v>5822363000</v>
      </c>
      <c r="F602" s="2">
        <v>4244479000</v>
      </c>
      <c r="G602" s="2">
        <v>861390000</v>
      </c>
      <c r="H602" s="2" t="s">
        <v>24</v>
      </c>
      <c r="I602" s="2" t="s">
        <v>24</v>
      </c>
      <c r="J602" s="2" t="s">
        <v>25</v>
      </c>
      <c r="K602" s="2" t="s">
        <v>24</v>
      </c>
      <c r="L602" t="s">
        <v>40</v>
      </c>
      <c r="M602" t="s">
        <v>328</v>
      </c>
      <c r="N602" t="s">
        <v>28</v>
      </c>
      <c r="O602" t="s">
        <v>28</v>
      </c>
      <c r="P602" t="s">
        <v>28</v>
      </c>
      <c r="R602" t="s">
        <v>28</v>
      </c>
      <c r="S602" s="3" t="s">
        <v>25</v>
      </c>
      <c r="T602" t="s">
        <v>28</v>
      </c>
      <c r="U602" s="3" t="s">
        <v>28</v>
      </c>
    </row>
    <row r="603" spans="1:21" hidden="1" x14ac:dyDescent="0.3">
      <c r="A603">
        <v>45</v>
      </c>
      <c r="B603" t="s">
        <v>106</v>
      </c>
      <c r="C603" t="s">
        <v>29</v>
      </c>
      <c r="D603" t="s">
        <v>30</v>
      </c>
      <c r="E603" s="1">
        <v>5838000000</v>
      </c>
      <c r="F603" s="2">
        <v>3490000000</v>
      </c>
      <c r="G603" s="2">
        <v>458000000</v>
      </c>
      <c r="H603" s="2" t="s">
        <v>24</v>
      </c>
      <c r="I603" s="2" t="s">
        <v>24</v>
      </c>
      <c r="J603" s="2" t="s">
        <v>25</v>
      </c>
      <c r="K603" s="2">
        <v>706000000</v>
      </c>
      <c r="L603" t="s">
        <v>107</v>
      </c>
      <c r="M603" t="s">
        <v>108</v>
      </c>
      <c r="N603" t="s">
        <v>28</v>
      </c>
      <c r="O603" t="s">
        <v>28</v>
      </c>
      <c r="P603" t="s">
        <v>28</v>
      </c>
      <c r="R603" t="s">
        <v>28</v>
      </c>
      <c r="S603" s="3" t="s">
        <v>25</v>
      </c>
      <c r="T603" t="s">
        <v>28</v>
      </c>
      <c r="U603" s="3" t="s">
        <v>25</v>
      </c>
    </row>
    <row r="604" spans="1:21" hidden="1" x14ac:dyDescent="0.3">
      <c r="A604">
        <v>773</v>
      </c>
      <c r="B604" t="s">
        <v>439</v>
      </c>
      <c r="C604" t="s">
        <v>29</v>
      </c>
      <c r="D604" t="s">
        <v>30</v>
      </c>
      <c r="E604" s="1">
        <v>5899872000</v>
      </c>
      <c r="F604" s="2">
        <v>3621417000</v>
      </c>
      <c r="G604" s="2">
        <v>1124753000</v>
      </c>
      <c r="H604" s="2" t="s">
        <v>24</v>
      </c>
      <c r="I604" s="2" t="s">
        <v>24</v>
      </c>
      <c r="J604" s="2" t="s">
        <v>25</v>
      </c>
      <c r="K604" s="2" t="s">
        <v>24</v>
      </c>
      <c r="L604" t="s">
        <v>40</v>
      </c>
      <c r="M604" t="s">
        <v>440</v>
      </c>
      <c r="N604" t="s">
        <v>28</v>
      </c>
      <c r="O604" t="s">
        <v>28</v>
      </c>
      <c r="P604" t="s">
        <v>28</v>
      </c>
      <c r="R604" t="s">
        <v>28</v>
      </c>
      <c r="S604" s="3" t="s">
        <v>25</v>
      </c>
      <c r="T604" t="s">
        <v>28</v>
      </c>
      <c r="U604" s="3" t="s">
        <v>28</v>
      </c>
    </row>
    <row r="605" spans="1:21" hidden="1" x14ac:dyDescent="0.3">
      <c r="A605">
        <v>641</v>
      </c>
      <c r="B605" t="s">
        <v>388</v>
      </c>
      <c r="C605" t="s">
        <v>29</v>
      </c>
      <c r="D605" t="s">
        <v>30</v>
      </c>
      <c r="E605" s="1">
        <v>6063400000</v>
      </c>
      <c r="F605" s="2">
        <v>4092700000</v>
      </c>
      <c r="G605" s="2">
        <v>907800000</v>
      </c>
      <c r="H605" s="2" t="s">
        <v>24</v>
      </c>
      <c r="I605" s="2" t="s">
        <v>24</v>
      </c>
      <c r="J605" s="2" t="s">
        <v>25</v>
      </c>
      <c r="K605" s="2" t="s">
        <v>24</v>
      </c>
      <c r="L605" t="s">
        <v>51</v>
      </c>
      <c r="M605" t="s">
        <v>123</v>
      </c>
      <c r="N605" t="s">
        <v>28</v>
      </c>
      <c r="O605" t="s">
        <v>28</v>
      </c>
      <c r="P605" t="s">
        <v>28</v>
      </c>
      <c r="R605" t="s">
        <v>28</v>
      </c>
      <c r="S605" s="3" t="s">
        <v>25</v>
      </c>
      <c r="T605" t="s">
        <v>28</v>
      </c>
      <c r="U605" s="3" t="s">
        <v>28</v>
      </c>
    </row>
    <row r="606" spans="1:21" x14ac:dyDescent="0.3">
      <c r="A606">
        <v>597</v>
      </c>
      <c r="B606" t="s">
        <v>375</v>
      </c>
      <c r="C606" t="s">
        <v>29</v>
      </c>
      <c r="D606" t="s">
        <v>30</v>
      </c>
      <c r="E606" s="1">
        <v>6080257000</v>
      </c>
      <c r="F606" s="2">
        <v>4197404000</v>
      </c>
      <c r="G606" s="2">
        <v>1282709000</v>
      </c>
      <c r="H606" s="2" t="s">
        <v>24</v>
      </c>
      <c r="I606" s="2" t="s">
        <v>24</v>
      </c>
      <c r="J606" s="2" t="s">
        <v>25</v>
      </c>
      <c r="K606" s="2">
        <v>48071000</v>
      </c>
      <c r="L606" t="s">
        <v>26</v>
      </c>
      <c r="M606" t="s">
        <v>243</v>
      </c>
      <c r="N606" t="s">
        <v>28</v>
      </c>
      <c r="O606" t="s">
        <v>28</v>
      </c>
      <c r="P606" t="s">
        <v>28</v>
      </c>
      <c r="R606" t="s">
        <v>28</v>
      </c>
      <c r="S606" s="3" t="s">
        <v>25</v>
      </c>
      <c r="T606" t="s">
        <v>28</v>
      </c>
      <c r="U606" s="3" t="s">
        <v>28</v>
      </c>
    </row>
    <row r="607" spans="1:21" hidden="1" x14ac:dyDescent="0.3">
      <c r="A607">
        <v>497</v>
      </c>
      <c r="B607" t="s">
        <v>343</v>
      </c>
      <c r="C607" t="s">
        <v>29</v>
      </c>
      <c r="D607" t="s">
        <v>33</v>
      </c>
      <c r="E607" s="1">
        <v>6121000000</v>
      </c>
      <c r="F607" s="2">
        <v>2491000000</v>
      </c>
      <c r="G607" s="2">
        <v>2335000000</v>
      </c>
      <c r="H607" s="2" t="s">
        <v>24</v>
      </c>
      <c r="I607" s="2" t="s">
        <v>24</v>
      </c>
      <c r="J607" s="2" t="s">
        <v>25</v>
      </c>
      <c r="K607" s="2">
        <v>115000000</v>
      </c>
      <c r="L607" t="s">
        <v>97</v>
      </c>
      <c r="M607" t="s">
        <v>344</v>
      </c>
      <c r="N607" t="s">
        <v>28</v>
      </c>
      <c r="O607" t="s">
        <v>28</v>
      </c>
      <c r="P607" t="s">
        <v>28</v>
      </c>
      <c r="R607" t="s">
        <v>28</v>
      </c>
      <c r="S607" s="3" t="s">
        <v>25</v>
      </c>
      <c r="T607" t="s">
        <v>28</v>
      </c>
      <c r="U607" s="3" t="s">
        <v>28</v>
      </c>
    </row>
    <row r="608" spans="1:21" hidden="1" x14ac:dyDescent="0.3">
      <c r="A608">
        <v>167</v>
      </c>
      <c r="B608" t="s">
        <v>166</v>
      </c>
      <c r="C608" t="s">
        <v>29</v>
      </c>
      <c r="D608" t="s">
        <v>43</v>
      </c>
      <c r="E608" s="1">
        <v>6140000000</v>
      </c>
      <c r="F608" s="2">
        <v>4502300000</v>
      </c>
      <c r="G608" s="2">
        <v>1174200000</v>
      </c>
      <c r="H608" s="2" t="s">
        <v>24</v>
      </c>
      <c r="I608" s="2" t="s">
        <v>24</v>
      </c>
      <c r="J608" s="2" t="s">
        <v>25</v>
      </c>
      <c r="K608" s="2" t="s">
        <v>24</v>
      </c>
      <c r="L608" t="s">
        <v>125</v>
      </c>
      <c r="M608" t="s">
        <v>167</v>
      </c>
      <c r="N608" t="s">
        <v>28</v>
      </c>
      <c r="O608" t="s">
        <v>28</v>
      </c>
      <c r="P608" t="s">
        <v>28</v>
      </c>
      <c r="R608" t="s">
        <v>28</v>
      </c>
      <c r="S608" s="3" t="s">
        <v>25</v>
      </c>
      <c r="T608" t="s">
        <v>28</v>
      </c>
      <c r="U608" s="3" t="s">
        <v>25</v>
      </c>
    </row>
    <row r="609" spans="1:21" hidden="1" x14ac:dyDescent="0.3">
      <c r="A609">
        <v>469</v>
      </c>
      <c r="B609" t="s">
        <v>334</v>
      </c>
      <c r="C609" t="s">
        <v>29</v>
      </c>
      <c r="D609" t="s">
        <v>33</v>
      </c>
      <c r="E609" s="1">
        <v>6265000000</v>
      </c>
      <c r="F609" s="2">
        <v>2124000000</v>
      </c>
      <c r="G609" s="2">
        <v>1692000000</v>
      </c>
      <c r="H609" s="2" t="s">
        <v>24</v>
      </c>
      <c r="I609" s="2" t="s">
        <v>24</v>
      </c>
      <c r="J609" s="2" t="s">
        <v>25</v>
      </c>
      <c r="K609" s="2">
        <v>329000000</v>
      </c>
      <c r="L609" t="s">
        <v>40</v>
      </c>
      <c r="M609" t="s">
        <v>245</v>
      </c>
      <c r="N609" t="s">
        <v>28</v>
      </c>
      <c r="O609" t="s">
        <v>28</v>
      </c>
      <c r="P609" t="s">
        <v>28</v>
      </c>
      <c r="R609" t="s">
        <v>28</v>
      </c>
      <c r="S609" s="3" t="s">
        <v>25</v>
      </c>
      <c r="T609" t="s">
        <v>28</v>
      </c>
      <c r="U609" s="3" t="s">
        <v>25</v>
      </c>
    </row>
    <row r="610" spans="1:21" hidden="1" x14ac:dyDescent="0.3">
      <c r="A610">
        <v>473</v>
      </c>
      <c r="B610" t="s">
        <v>335</v>
      </c>
      <c r="C610" t="s">
        <v>29</v>
      </c>
      <c r="D610" t="s">
        <v>33</v>
      </c>
      <c r="E610" s="1">
        <v>6265000000</v>
      </c>
      <c r="F610" s="2">
        <v>2124000000</v>
      </c>
      <c r="G610" s="2">
        <v>1692000000</v>
      </c>
      <c r="H610" s="2" t="s">
        <v>24</v>
      </c>
      <c r="I610" s="2" t="s">
        <v>24</v>
      </c>
      <c r="J610" s="2" t="s">
        <v>25</v>
      </c>
      <c r="K610" s="2">
        <v>329000000</v>
      </c>
      <c r="L610" t="s">
        <v>40</v>
      </c>
      <c r="M610" t="s">
        <v>245</v>
      </c>
      <c r="N610" t="s">
        <v>28</v>
      </c>
      <c r="O610" t="s">
        <v>28</v>
      </c>
      <c r="P610" t="s">
        <v>28</v>
      </c>
      <c r="R610" t="s">
        <v>28</v>
      </c>
      <c r="S610" s="3" t="s">
        <v>25</v>
      </c>
      <c r="T610" t="s">
        <v>28</v>
      </c>
      <c r="U610" s="3" t="s">
        <v>25</v>
      </c>
    </row>
    <row r="611" spans="1:21" hidden="1" x14ac:dyDescent="0.3">
      <c r="A611">
        <v>501</v>
      </c>
      <c r="B611" t="s">
        <v>345</v>
      </c>
      <c r="C611" t="s">
        <v>29</v>
      </c>
      <c r="D611" t="s">
        <v>211</v>
      </c>
      <c r="E611" s="1">
        <v>6285600000</v>
      </c>
      <c r="F611" s="2">
        <v>4990500000</v>
      </c>
      <c r="G611" s="2">
        <v>665400000</v>
      </c>
      <c r="H611" s="2" t="s">
        <v>24</v>
      </c>
      <c r="I611" s="2" t="s">
        <v>24</v>
      </c>
      <c r="J611" s="2" t="s">
        <v>25</v>
      </c>
      <c r="K611" s="2">
        <v>304400000</v>
      </c>
      <c r="L611" t="s">
        <v>40</v>
      </c>
      <c r="M611" t="s">
        <v>252</v>
      </c>
      <c r="N611" t="s">
        <v>28</v>
      </c>
      <c r="O611" t="s">
        <v>28</v>
      </c>
      <c r="P611" t="s">
        <v>28</v>
      </c>
      <c r="R611" t="s">
        <v>28</v>
      </c>
      <c r="S611" s="3" t="s">
        <v>25</v>
      </c>
      <c r="T611" t="s">
        <v>28</v>
      </c>
      <c r="U611" s="3" t="s">
        <v>28</v>
      </c>
    </row>
    <row r="612" spans="1:21" x14ac:dyDescent="0.3">
      <c r="A612">
        <v>1161</v>
      </c>
      <c r="B612" t="s">
        <v>587</v>
      </c>
      <c r="C612" t="s">
        <v>29</v>
      </c>
      <c r="D612" t="s">
        <v>33</v>
      </c>
      <c r="E612" s="1">
        <v>6288000000</v>
      </c>
      <c r="F612" s="2">
        <v>2620000000</v>
      </c>
      <c r="G612" s="2">
        <v>1917000000</v>
      </c>
      <c r="H612" s="2" t="s">
        <v>24</v>
      </c>
      <c r="I612" s="2" t="s">
        <v>24</v>
      </c>
      <c r="J612" s="2" t="s">
        <v>25</v>
      </c>
      <c r="K612" s="2">
        <v>573000000</v>
      </c>
      <c r="L612" t="s">
        <v>26</v>
      </c>
      <c r="M612" t="s">
        <v>341</v>
      </c>
      <c r="N612" t="s">
        <v>28</v>
      </c>
      <c r="O612" t="s">
        <v>28</v>
      </c>
      <c r="P612" t="s">
        <v>28</v>
      </c>
      <c r="R612" t="s">
        <v>28</v>
      </c>
      <c r="S612" s="3" t="s">
        <v>25</v>
      </c>
      <c r="T612" t="s">
        <v>28</v>
      </c>
      <c r="U612" s="3" t="s">
        <v>28</v>
      </c>
    </row>
    <row r="613" spans="1:21" hidden="1" x14ac:dyDescent="0.3">
      <c r="A613">
        <v>996</v>
      </c>
      <c r="B613" t="s">
        <v>534</v>
      </c>
      <c r="C613" t="s">
        <v>29</v>
      </c>
      <c r="D613" t="s">
        <v>30</v>
      </c>
      <c r="E613" s="1">
        <v>6313000000</v>
      </c>
      <c r="F613" s="2">
        <v>3685000000</v>
      </c>
      <c r="G613" s="2">
        <v>1162000000</v>
      </c>
      <c r="H613" s="2" t="s">
        <v>24</v>
      </c>
      <c r="I613" s="2" t="s">
        <v>24</v>
      </c>
      <c r="J613" s="2" t="s">
        <v>25</v>
      </c>
      <c r="K613" s="2">
        <v>800000000</v>
      </c>
      <c r="L613" t="s">
        <v>305</v>
      </c>
      <c r="M613" t="s">
        <v>535</v>
      </c>
      <c r="N613" t="s">
        <v>28</v>
      </c>
      <c r="O613" t="s">
        <v>28</v>
      </c>
      <c r="P613" t="s">
        <v>28</v>
      </c>
      <c r="R613" t="s">
        <v>28</v>
      </c>
      <c r="S613" s="3" t="s">
        <v>25</v>
      </c>
      <c r="T613" t="s">
        <v>28</v>
      </c>
      <c r="U613" s="3" t="s">
        <v>28</v>
      </c>
    </row>
    <row r="614" spans="1:21" hidden="1" x14ac:dyDescent="0.3">
      <c r="A614">
        <v>1173</v>
      </c>
      <c r="B614" t="s">
        <v>590</v>
      </c>
      <c r="C614" t="s">
        <v>29</v>
      </c>
      <c r="D614" t="s">
        <v>592</v>
      </c>
      <c r="E614" s="1">
        <v>6325000000</v>
      </c>
      <c r="F614" s="2">
        <v>2406000000</v>
      </c>
      <c r="G614" s="2">
        <v>2179000000</v>
      </c>
      <c r="H614" s="2">
        <v>918000000</v>
      </c>
      <c r="I614" s="2">
        <v>918000000</v>
      </c>
      <c r="J614" s="2">
        <v>918000000</v>
      </c>
      <c r="K614" s="2" t="s">
        <v>24</v>
      </c>
      <c r="L614" t="s">
        <v>51</v>
      </c>
      <c r="M614" t="s">
        <v>123</v>
      </c>
      <c r="N614" t="s">
        <v>28</v>
      </c>
      <c r="O614" t="s">
        <v>28</v>
      </c>
      <c r="P614" t="s">
        <v>28</v>
      </c>
      <c r="R614" t="s">
        <v>28</v>
      </c>
      <c r="S614" s="3">
        <v>918000000</v>
      </c>
      <c r="T614" t="s">
        <v>28</v>
      </c>
      <c r="U614" s="3" t="s">
        <v>28</v>
      </c>
    </row>
    <row r="615" spans="1:21" x14ac:dyDescent="0.3">
      <c r="A615">
        <v>1321</v>
      </c>
      <c r="B615" t="s">
        <v>638</v>
      </c>
      <c r="C615" t="s">
        <v>29</v>
      </c>
      <c r="D615" t="s">
        <v>30</v>
      </c>
      <c r="E615" s="1">
        <v>6411577000</v>
      </c>
      <c r="F615" s="2">
        <v>5424644000</v>
      </c>
      <c r="G615" s="2">
        <v>485069000</v>
      </c>
      <c r="H615" s="2" t="s">
        <v>24</v>
      </c>
      <c r="I615" s="2" t="s">
        <v>24</v>
      </c>
      <c r="J615" s="2" t="s">
        <v>25</v>
      </c>
      <c r="K615" s="2">
        <v>25865000</v>
      </c>
      <c r="L615" t="s">
        <v>26</v>
      </c>
      <c r="M615" t="s">
        <v>261</v>
      </c>
      <c r="N615" t="s">
        <v>28</v>
      </c>
      <c r="O615" t="s">
        <v>28</v>
      </c>
      <c r="P615" t="s">
        <v>28</v>
      </c>
      <c r="R615" t="s">
        <v>28</v>
      </c>
      <c r="S615" s="3" t="s">
        <v>25</v>
      </c>
      <c r="T615" t="s">
        <v>28</v>
      </c>
      <c r="U615" s="3" t="s">
        <v>28</v>
      </c>
    </row>
    <row r="616" spans="1:21" hidden="1" x14ac:dyDescent="0.3">
      <c r="A616">
        <v>1028</v>
      </c>
      <c r="B616" t="s">
        <v>543</v>
      </c>
      <c r="C616" t="s">
        <v>29</v>
      </c>
      <c r="D616" t="s">
        <v>30</v>
      </c>
      <c r="E616" s="1">
        <v>6484892000</v>
      </c>
      <c r="F616" s="2">
        <v>3006009000</v>
      </c>
      <c r="G616" s="2">
        <v>2310780000</v>
      </c>
      <c r="H616" s="2" t="s">
        <v>24</v>
      </c>
      <c r="I616" s="2" t="s">
        <v>24</v>
      </c>
      <c r="J616" s="2" t="s">
        <v>25</v>
      </c>
      <c r="K616" s="2" t="s">
        <v>24</v>
      </c>
      <c r="L616" t="s">
        <v>40</v>
      </c>
      <c r="M616" t="s">
        <v>422</v>
      </c>
      <c r="N616" t="s">
        <v>28</v>
      </c>
      <c r="O616" t="s">
        <v>28</v>
      </c>
      <c r="P616" t="s">
        <v>28</v>
      </c>
      <c r="R616" t="s">
        <v>28</v>
      </c>
      <c r="S616" s="3" t="s">
        <v>25</v>
      </c>
      <c r="T616" t="s">
        <v>28</v>
      </c>
      <c r="U616" s="3" t="s">
        <v>28</v>
      </c>
    </row>
    <row r="617" spans="1:21" hidden="1" x14ac:dyDescent="0.3">
      <c r="A617">
        <v>5</v>
      </c>
      <c r="B617" t="s">
        <v>38</v>
      </c>
      <c r="C617" t="s">
        <v>29</v>
      </c>
      <c r="D617" t="s">
        <v>43</v>
      </c>
      <c r="E617" s="1">
        <v>6493814000</v>
      </c>
      <c r="F617" s="2">
        <v>3241668000</v>
      </c>
      <c r="G617" s="2">
        <v>2591828000</v>
      </c>
      <c r="H617" s="2" t="s">
        <v>24</v>
      </c>
      <c r="I617" s="2" t="s">
        <v>24</v>
      </c>
      <c r="J617" s="2" t="s">
        <v>25</v>
      </c>
      <c r="K617" s="2" t="s">
        <v>24</v>
      </c>
      <c r="L617" t="s">
        <v>40</v>
      </c>
      <c r="M617" t="s">
        <v>41</v>
      </c>
      <c r="N617" t="s">
        <v>28</v>
      </c>
      <c r="O617" t="s">
        <v>28</v>
      </c>
      <c r="P617" t="s">
        <v>44</v>
      </c>
      <c r="Q617">
        <v>41638455339</v>
      </c>
      <c r="R617" t="s">
        <v>28</v>
      </c>
      <c r="S617" s="3" t="s">
        <v>25</v>
      </c>
      <c r="T617" t="s">
        <v>28</v>
      </c>
      <c r="U617" s="3" t="s">
        <v>25</v>
      </c>
    </row>
    <row r="618" spans="1:21" hidden="1" x14ac:dyDescent="0.3">
      <c r="A618">
        <v>649</v>
      </c>
      <c r="B618" t="s">
        <v>390</v>
      </c>
      <c r="C618" t="s">
        <v>29</v>
      </c>
      <c r="D618" t="s">
        <v>194</v>
      </c>
      <c r="E618" s="1">
        <v>6505000000</v>
      </c>
      <c r="F618" s="2">
        <v>4372000000</v>
      </c>
      <c r="G618" s="2">
        <v>1334000000</v>
      </c>
      <c r="H618" s="2" t="s">
        <v>24</v>
      </c>
      <c r="I618" s="2" t="s">
        <v>24</v>
      </c>
      <c r="J618" s="2" t="s">
        <v>25</v>
      </c>
      <c r="K618" s="2">
        <v>133000000</v>
      </c>
      <c r="L618" t="s">
        <v>40</v>
      </c>
      <c r="M618" t="s">
        <v>391</v>
      </c>
      <c r="N618" t="s">
        <v>28</v>
      </c>
      <c r="O618" t="s">
        <v>28</v>
      </c>
      <c r="P618" t="s">
        <v>28</v>
      </c>
      <c r="R618" t="s">
        <v>28</v>
      </c>
      <c r="S618" s="3" t="s">
        <v>25</v>
      </c>
      <c r="T618" t="s">
        <v>28</v>
      </c>
      <c r="U618" s="3" t="s">
        <v>28</v>
      </c>
    </row>
    <row r="619" spans="1:21" x14ac:dyDescent="0.3">
      <c r="A619">
        <v>1363</v>
      </c>
      <c r="B619" t="s">
        <v>653</v>
      </c>
      <c r="C619" t="s">
        <v>29</v>
      </c>
      <c r="D619" t="s">
        <v>69</v>
      </c>
      <c r="E619" s="1">
        <v>6623500000</v>
      </c>
      <c r="F619" s="2">
        <v>3869600000</v>
      </c>
      <c r="G619" s="2">
        <v>1570100000</v>
      </c>
      <c r="H619" s="2" t="s">
        <v>24</v>
      </c>
      <c r="I619" s="2" t="s">
        <v>24</v>
      </c>
      <c r="J619" s="2" t="s">
        <v>25</v>
      </c>
      <c r="K619" s="2" t="s">
        <v>24</v>
      </c>
      <c r="L619" t="s">
        <v>26</v>
      </c>
      <c r="M619" t="s">
        <v>261</v>
      </c>
      <c r="N619" t="s">
        <v>28</v>
      </c>
      <c r="O619" t="s">
        <v>28</v>
      </c>
      <c r="P619" t="s">
        <v>28</v>
      </c>
      <c r="R619" t="s">
        <v>28</v>
      </c>
      <c r="S619" s="3" t="s">
        <v>25</v>
      </c>
      <c r="T619" t="s">
        <v>28</v>
      </c>
      <c r="U619" s="3" t="s">
        <v>28</v>
      </c>
    </row>
    <row r="620" spans="1:21" x14ac:dyDescent="0.3">
      <c r="A620">
        <v>1339</v>
      </c>
      <c r="B620" t="s">
        <v>646</v>
      </c>
      <c r="C620" t="s">
        <v>29</v>
      </c>
      <c r="D620" t="s">
        <v>33</v>
      </c>
      <c r="E620" s="1">
        <v>6638774000</v>
      </c>
      <c r="F620" s="2">
        <v>5253040000</v>
      </c>
      <c r="G620" s="2">
        <v>1030014000</v>
      </c>
      <c r="H620" s="2" t="s">
        <v>24</v>
      </c>
      <c r="I620" s="2" t="s">
        <v>24</v>
      </c>
      <c r="J620" s="2" t="s">
        <v>25</v>
      </c>
      <c r="K620" s="2" t="s">
        <v>24</v>
      </c>
      <c r="L620" t="s">
        <v>26</v>
      </c>
      <c r="M620" t="s">
        <v>261</v>
      </c>
      <c r="N620" t="s">
        <v>28</v>
      </c>
      <c r="O620" t="s">
        <v>28</v>
      </c>
      <c r="P620" t="s">
        <v>28</v>
      </c>
      <c r="R620" t="s">
        <v>28</v>
      </c>
      <c r="S620" s="3" t="s">
        <v>25</v>
      </c>
      <c r="T620" t="s">
        <v>28</v>
      </c>
      <c r="U620" s="3" t="s">
        <v>28</v>
      </c>
    </row>
    <row r="621" spans="1:21" hidden="1" x14ac:dyDescent="0.3">
      <c r="A621">
        <v>1213</v>
      </c>
      <c r="B621" t="s">
        <v>606</v>
      </c>
      <c r="C621" t="s">
        <v>29</v>
      </c>
      <c r="D621" t="s">
        <v>30</v>
      </c>
      <c r="E621" s="1">
        <v>6649237000</v>
      </c>
      <c r="F621" s="2">
        <v>3280236000</v>
      </c>
      <c r="G621" s="2">
        <v>2265516000</v>
      </c>
      <c r="H621" s="2" t="s">
        <v>24</v>
      </c>
      <c r="I621" s="2" t="s">
        <v>24</v>
      </c>
      <c r="J621" s="2" t="s">
        <v>25</v>
      </c>
      <c r="K621" s="2" t="s">
        <v>24</v>
      </c>
      <c r="L621" t="s">
        <v>40</v>
      </c>
      <c r="M621" t="s">
        <v>149</v>
      </c>
      <c r="N621" t="s">
        <v>28</v>
      </c>
      <c r="O621" t="s">
        <v>28</v>
      </c>
      <c r="P621" t="s">
        <v>28</v>
      </c>
      <c r="R621" t="s">
        <v>28</v>
      </c>
      <c r="S621" s="3" t="s">
        <v>25</v>
      </c>
      <c r="T621" t="s">
        <v>28</v>
      </c>
      <c r="U621" s="3" t="s">
        <v>28</v>
      </c>
    </row>
    <row r="622" spans="1:21" hidden="1" x14ac:dyDescent="0.3">
      <c r="A622">
        <v>1241</v>
      </c>
      <c r="B622" t="s">
        <v>614</v>
      </c>
      <c r="C622" t="s">
        <v>29</v>
      </c>
      <c r="D622" t="s">
        <v>30</v>
      </c>
      <c r="E622" s="1">
        <v>6793306000</v>
      </c>
      <c r="F622" s="2">
        <v>1077420000</v>
      </c>
      <c r="G622" s="2">
        <v>3185497000</v>
      </c>
      <c r="H622" s="2" t="s">
        <v>24</v>
      </c>
      <c r="I622" s="2" t="s">
        <v>24</v>
      </c>
      <c r="J622" s="2" t="s">
        <v>25</v>
      </c>
      <c r="K622" s="2">
        <v>117975000</v>
      </c>
      <c r="L622" t="s">
        <v>40</v>
      </c>
      <c r="M622" t="s">
        <v>147</v>
      </c>
      <c r="N622" t="s">
        <v>28</v>
      </c>
      <c r="O622" t="s">
        <v>28</v>
      </c>
      <c r="P622" t="s">
        <v>28</v>
      </c>
      <c r="R622" t="s">
        <v>28</v>
      </c>
      <c r="S622" s="3" t="s">
        <v>25</v>
      </c>
      <c r="T622" t="s">
        <v>28</v>
      </c>
      <c r="U622" s="3" t="s">
        <v>28</v>
      </c>
    </row>
    <row r="623" spans="1:21" hidden="1" x14ac:dyDescent="0.3">
      <c r="A623">
        <v>1703</v>
      </c>
      <c r="B623" t="s">
        <v>754</v>
      </c>
      <c r="C623" t="s">
        <v>29</v>
      </c>
      <c r="D623" t="s">
        <v>30</v>
      </c>
      <c r="E623" s="1">
        <v>6860000000</v>
      </c>
      <c r="F623" s="2">
        <v>4124000000</v>
      </c>
      <c r="G623" s="2">
        <v>546000000</v>
      </c>
      <c r="H623" s="2" t="s">
        <v>24</v>
      </c>
      <c r="I623" s="2" t="s">
        <v>24</v>
      </c>
      <c r="J623" s="2" t="s">
        <v>25</v>
      </c>
      <c r="K623" s="2">
        <v>815000000</v>
      </c>
      <c r="L623" t="s">
        <v>153</v>
      </c>
      <c r="M623" t="s">
        <v>154</v>
      </c>
      <c r="N623" t="s">
        <v>28</v>
      </c>
      <c r="O623" t="s">
        <v>28</v>
      </c>
      <c r="P623" t="s">
        <v>28</v>
      </c>
      <c r="R623" t="s">
        <v>28</v>
      </c>
      <c r="S623" s="3" t="s">
        <v>25</v>
      </c>
      <c r="T623" t="s">
        <v>28</v>
      </c>
      <c r="U623" s="3" t="s">
        <v>28</v>
      </c>
    </row>
    <row r="624" spans="1:21" x14ac:dyDescent="0.3">
      <c r="A624">
        <v>1293</v>
      </c>
      <c r="B624" t="s">
        <v>631</v>
      </c>
      <c r="C624" t="s">
        <v>29</v>
      </c>
      <c r="D624" t="s">
        <v>30</v>
      </c>
      <c r="E624" s="1">
        <v>6999700000</v>
      </c>
      <c r="F624" s="2">
        <v>4629600000</v>
      </c>
      <c r="G624" s="2">
        <v>1493700000</v>
      </c>
      <c r="H624" s="2">
        <v>122800000</v>
      </c>
      <c r="I624" s="2">
        <v>122800000</v>
      </c>
      <c r="J624" s="2">
        <v>122800000</v>
      </c>
      <c r="K624" s="2" t="s">
        <v>24</v>
      </c>
      <c r="L624" t="s">
        <v>26</v>
      </c>
      <c r="M624" t="s">
        <v>254</v>
      </c>
      <c r="N624" t="s">
        <v>28</v>
      </c>
      <c r="O624" t="s">
        <v>28</v>
      </c>
      <c r="P624" t="s">
        <v>28</v>
      </c>
      <c r="R624" t="s">
        <v>28</v>
      </c>
      <c r="S624" s="3">
        <v>122800000</v>
      </c>
      <c r="T624" t="s">
        <v>28</v>
      </c>
      <c r="U624" s="3" t="s">
        <v>28</v>
      </c>
    </row>
    <row r="625" spans="1:21" x14ac:dyDescent="0.3">
      <c r="A625">
        <v>1024</v>
      </c>
      <c r="B625" t="s">
        <v>542</v>
      </c>
      <c r="C625" t="s">
        <v>29</v>
      </c>
      <c r="D625" t="s">
        <v>33</v>
      </c>
      <c r="E625" s="1">
        <v>7006000000</v>
      </c>
      <c r="F625" s="2">
        <v>4946000000</v>
      </c>
      <c r="G625" s="2">
        <v>1338000000</v>
      </c>
      <c r="H625" s="2" t="s">
        <v>24</v>
      </c>
      <c r="I625" s="2" t="s">
        <v>24</v>
      </c>
      <c r="J625" s="2" t="s">
        <v>25</v>
      </c>
      <c r="K625" s="2" t="s">
        <v>24</v>
      </c>
      <c r="L625" t="s">
        <v>26</v>
      </c>
      <c r="M625" t="s">
        <v>130</v>
      </c>
      <c r="N625" t="s">
        <v>28</v>
      </c>
      <c r="O625" t="s">
        <v>28</v>
      </c>
      <c r="P625" t="s">
        <v>28</v>
      </c>
      <c r="R625" t="s">
        <v>28</v>
      </c>
      <c r="S625" s="3" t="s">
        <v>25</v>
      </c>
      <c r="T625" t="s">
        <v>28</v>
      </c>
      <c r="U625" s="3" t="s">
        <v>28</v>
      </c>
    </row>
    <row r="626" spans="1:21" hidden="1" x14ac:dyDescent="0.3">
      <c r="A626">
        <v>852</v>
      </c>
      <c r="B626" t="s">
        <v>477</v>
      </c>
      <c r="C626" t="s">
        <v>29</v>
      </c>
      <c r="D626" t="s">
        <v>30</v>
      </c>
      <c r="E626" s="1">
        <v>7122300000</v>
      </c>
      <c r="F626" s="2" t="s">
        <v>24</v>
      </c>
      <c r="G626" s="2">
        <v>6463400000</v>
      </c>
      <c r="H626" s="2" t="s">
        <v>24</v>
      </c>
      <c r="I626" s="2" t="s">
        <v>24</v>
      </c>
      <c r="J626" s="2" t="s">
        <v>25</v>
      </c>
      <c r="K626" s="2" t="s">
        <v>24</v>
      </c>
      <c r="L626" t="s">
        <v>40</v>
      </c>
      <c r="M626" t="s">
        <v>478</v>
      </c>
      <c r="N626" t="s">
        <v>28</v>
      </c>
      <c r="O626" t="s">
        <v>28</v>
      </c>
      <c r="P626" t="s">
        <v>28</v>
      </c>
      <c r="R626" t="s">
        <v>28</v>
      </c>
      <c r="S626" s="3" t="s">
        <v>25</v>
      </c>
      <c r="T626" t="s">
        <v>28</v>
      </c>
      <c r="U626" s="3" t="s">
        <v>28</v>
      </c>
    </row>
    <row r="627" spans="1:21" hidden="1" x14ac:dyDescent="0.3">
      <c r="A627">
        <v>239</v>
      </c>
      <c r="B627" t="s">
        <v>204</v>
      </c>
      <c r="C627" t="s">
        <v>29</v>
      </c>
      <c r="D627" t="s">
        <v>30</v>
      </c>
      <c r="E627" s="1">
        <v>7143000000</v>
      </c>
      <c r="F627" s="2">
        <v>2174000000</v>
      </c>
      <c r="G627" s="2">
        <v>2678000000</v>
      </c>
      <c r="H627" s="2">
        <v>861000000</v>
      </c>
      <c r="I627" s="2">
        <v>861000000</v>
      </c>
      <c r="J627" s="2">
        <v>861000000</v>
      </c>
      <c r="K627" s="2">
        <v>410000000</v>
      </c>
      <c r="L627" t="s">
        <v>61</v>
      </c>
      <c r="M627" t="s">
        <v>76</v>
      </c>
      <c r="N627" t="s">
        <v>28</v>
      </c>
      <c r="O627" t="s">
        <v>28</v>
      </c>
      <c r="P627" t="s">
        <v>28</v>
      </c>
      <c r="R627" t="s">
        <v>28</v>
      </c>
      <c r="S627" s="3">
        <v>861000000</v>
      </c>
      <c r="T627" t="s">
        <v>28</v>
      </c>
      <c r="U627" s="3">
        <v>861000000</v>
      </c>
    </row>
    <row r="628" spans="1:21" hidden="1" x14ac:dyDescent="0.3">
      <c r="A628">
        <v>453</v>
      </c>
      <c r="B628" t="s">
        <v>325</v>
      </c>
      <c r="C628" t="s">
        <v>29</v>
      </c>
      <c r="D628" t="s">
        <v>30</v>
      </c>
      <c r="E628" s="1">
        <v>7146000000</v>
      </c>
      <c r="F628" s="2">
        <v>4326000000</v>
      </c>
      <c r="G628" s="2">
        <v>1740000000</v>
      </c>
      <c r="H628" s="2" t="s">
        <v>24</v>
      </c>
      <c r="I628" s="2" t="s">
        <v>24</v>
      </c>
      <c r="J628" s="2" t="s">
        <v>25</v>
      </c>
      <c r="K628" s="2">
        <v>79000000</v>
      </c>
      <c r="L628" t="s">
        <v>61</v>
      </c>
      <c r="M628" t="s">
        <v>326</v>
      </c>
      <c r="N628" t="s">
        <v>28</v>
      </c>
      <c r="O628" t="s">
        <v>28</v>
      </c>
      <c r="P628" t="s">
        <v>28</v>
      </c>
      <c r="R628" t="s">
        <v>28</v>
      </c>
      <c r="S628" s="3" t="s">
        <v>25</v>
      </c>
      <c r="T628" t="s">
        <v>28</v>
      </c>
      <c r="U628" s="3" t="s">
        <v>25</v>
      </c>
    </row>
    <row r="629" spans="1:21" hidden="1" x14ac:dyDescent="0.3">
      <c r="A629">
        <v>816</v>
      </c>
      <c r="B629" t="s">
        <v>462</v>
      </c>
      <c r="C629" t="s">
        <v>29</v>
      </c>
      <c r="D629" t="s">
        <v>30</v>
      </c>
      <c r="E629" s="1">
        <v>7146079000</v>
      </c>
      <c r="F629" s="2">
        <v>3865231000</v>
      </c>
      <c r="G629" s="2">
        <v>1924132000</v>
      </c>
      <c r="H629" s="2" t="s">
        <v>24</v>
      </c>
      <c r="I629" s="2" t="s">
        <v>24</v>
      </c>
      <c r="J629" s="2" t="s">
        <v>25</v>
      </c>
      <c r="K629" s="2" t="s">
        <v>24</v>
      </c>
      <c r="L629" t="s">
        <v>97</v>
      </c>
      <c r="M629" t="s">
        <v>210</v>
      </c>
      <c r="N629" t="s">
        <v>28</v>
      </c>
      <c r="O629" t="s">
        <v>28</v>
      </c>
      <c r="P629" t="s">
        <v>28</v>
      </c>
      <c r="R629" t="s">
        <v>28</v>
      </c>
      <c r="S629" s="3" t="s">
        <v>25</v>
      </c>
      <c r="T629" t="s">
        <v>28</v>
      </c>
      <c r="U629" s="3" t="s">
        <v>28</v>
      </c>
    </row>
    <row r="630" spans="1:21" hidden="1" x14ac:dyDescent="0.3">
      <c r="A630">
        <v>347</v>
      </c>
      <c r="B630" t="s">
        <v>255</v>
      </c>
      <c r="C630" t="s">
        <v>29</v>
      </c>
      <c r="D630" t="s">
        <v>33</v>
      </c>
      <c r="E630" s="1">
        <v>7179000000</v>
      </c>
      <c r="F630" s="2">
        <v>5090000000</v>
      </c>
      <c r="G630" s="2">
        <v>252000000</v>
      </c>
      <c r="H630" s="2" t="s">
        <v>24</v>
      </c>
      <c r="I630" s="2" t="s">
        <v>24</v>
      </c>
      <c r="J630" s="2" t="s">
        <v>25</v>
      </c>
      <c r="K630" s="2">
        <v>685000000</v>
      </c>
      <c r="L630" t="s">
        <v>107</v>
      </c>
      <c r="M630" t="s">
        <v>108</v>
      </c>
      <c r="N630" t="s">
        <v>28</v>
      </c>
      <c r="O630" t="s">
        <v>28</v>
      </c>
      <c r="P630" t="s">
        <v>28</v>
      </c>
      <c r="R630" t="s">
        <v>28</v>
      </c>
      <c r="S630" s="3" t="s">
        <v>25</v>
      </c>
      <c r="T630" t="s">
        <v>28</v>
      </c>
      <c r="U630" s="3" t="s">
        <v>25</v>
      </c>
    </row>
    <row r="631" spans="1:21" hidden="1" x14ac:dyDescent="0.3">
      <c r="A631">
        <v>271</v>
      </c>
      <c r="B631" t="s">
        <v>222</v>
      </c>
      <c r="C631" t="s">
        <v>29</v>
      </c>
      <c r="D631" t="s">
        <v>30</v>
      </c>
      <c r="E631" s="1">
        <v>7184794000</v>
      </c>
      <c r="F631" s="2">
        <v>6293699000</v>
      </c>
      <c r="G631" s="2" t="s">
        <v>24</v>
      </c>
      <c r="H631" s="2" t="s">
        <v>24</v>
      </c>
      <c r="I631" s="2" t="s">
        <v>24</v>
      </c>
      <c r="J631" s="2" t="s">
        <v>25</v>
      </c>
      <c r="K631" s="2">
        <v>190390000</v>
      </c>
      <c r="L631" t="s">
        <v>117</v>
      </c>
      <c r="M631" t="s">
        <v>223</v>
      </c>
      <c r="N631" t="s">
        <v>28</v>
      </c>
      <c r="O631" t="s">
        <v>28</v>
      </c>
      <c r="P631" t="s">
        <v>28</v>
      </c>
      <c r="R631" t="s">
        <v>28</v>
      </c>
      <c r="S631" s="3" t="s">
        <v>25</v>
      </c>
      <c r="T631" t="s">
        <v>28</v>
      </c>
      <c r="U631" s="3" t="s">
        <v>25</v>
      </c>
    </row>
    <row r="632" spans="1:21" hidden="1" x14ac:dyDescent="0.3">
      <c r="A632">
        <v>1718</v>
      </c>
      <c r="B632" t="s">
        <v>758</v>
      </c>
      <c r="C632" t="s">
        <v>29</v>
      </c>
      <c r="D632" t="s">
        <v>30</v>
      </c>
      <c r="E632" s="1">
        <v>7254000000</v>
      </c>
      <c r="F632" s="2">
        <v>5716000000</v>
      </c>
      <c r="G632" s="2">
        <v>494000000</v>
      </c>
      <c r="H632" s="2">
        <v>33000000</v>
      </c>
      <c r="I632" s="2">
        <v>33000000</v>
      </c>
      <c r="J632" s="2">
        <v>33000000</v>
      </c>
      <c r="K632" s="2" t="s">
        <v>24</v>
      </c>
      <c r="L632" t="s">
        <v>117</v>
      </c>
      <c r="M632" t="s">
        <v>118</v>
      </c>
      <c r="N632" t="s">
        <v>28</v>
      </c>
      <c r="O632" t="s">
        <v>28</v>
      </c>
      <c r="P632" t="s">
        <v>28</v>
      </c>
      <c r="R632" t="s">
        <v>28</v>
      </c>
      <c r="S632" s="3">
        <v>33000000</v>
      </c>
      <c r="T632" t="s">
        <v>28</v>
      </c>
      <c r="U632" s="3" t="s">
        <v>28</v>
      </c>
    </row>
    <row r="633" spans="1:21" hidden="1" x14ac:dyDescent="0.3">
      <c r="A633">
        <v>1305</v>
      </c>
      <c r="B633" t="s">
        <v>634</v>
      </c>
      <c r="C633" t="s">
        <v>29</v>
      </c>
      <c r="D633" t="s">
        <v>30</v>
      </c>
      <c r="E633" s="1">
        <v>7263000000</v>
      </c>
      <c r="F633" s="2">
        <v>1751000000</v>
      </c>
      <c r="G633" s="2">
        <v>2108000000</v>
      </c>
      <c r="H633" s="2" t="s">
        <v>24</v>
      </c>
      <c r="I633" s="2" t="s">
        <v>24</v>
      </c>
      <c r="J633" s="2" t="s">
        <v>25</v>
      </c>
      <c r="K633" s="2">
        <v>843000000</v>
      </c>
      <c r="L633" t="s">
        <v>107</v>
      </c>
      <c r="M633" t="s">
        <v>110</v>
      </c>
      <c r="N633" t="s">
        <v>28</v>
      </c>
      <c r="O633" t="s">
        <v>28</v>
      </c>
      <c r="P633" t="s">
        <v>28</v>
      </c>
      <c r="R633" t="s">
        <v>28</v>
      </c>
      <c r="S633" s="3" t="s">
        <v>25</v>
      </c>
      <c r="T633" t="s">
        <v>28</v>
      </c>
      <c r="U633" s="3" t="s">
        <v>28</v>
      </c>
    </row>
    <row r="634" spans="1:21" hidden="1" x14ac:dyDescent="0.3">
      <c r="A634">
        <v>569</v>
      </c>
      <c r="B634" t="s">
        <v>366</v>
      </c>
      <c r="C634" t="s">
        <v>29</v>
      </c>
      <c r="D634" t="s">
        <v>30</v>
      </c>
      <c r="E634" s="1">
        <v>7301204000</v>
      </c>
      <c r="F634" s="2">
        <v>3997940000</v>
      </c>
      <c r="G634" s="2">
        <v>914149000</v>
      </c>
      <c r="H634" s="2" t="s">
        <v>24</v>
      </c>
      <c r="I634" s="2" t="s">
        <v>24</v>
      </c>
      <c r="J634" s="2" t="s">
        <v>25</v>
      </c>
      <c r="K634" s="2">
        <v>859680000</v>
      </c>
      <c r="L634" t="s">
        <v>107</v>
      </c>
      <c r="M634" t="s">
        <v>108</v>
      </c>
      <c r="N634" t="s">
        <v>28</v>
      </c>
      <c r="O634" t="s">
        <v>28</v>
      </c>
      <c r="P634" t="s">
        <v>28</v>
      </c>
      <c r="R634" t="s">
        <v>28</v>
      </c>
      <c r="S634" s="3" t="s">
        <v>25</v>
      </c>
      <c r="T634" t="s">
        <v>28</v>
      </c>
      <c r="U634" s="3" t="s">
        <v>28</v>
      </c>
    </row>
    <row r="635" spans="1:21" hidden="1" x14ac:dyDescent="0.3">
      <c r="A635">
        <v>1056</v>
      </c>
      <c r="B635" t="s">
        <v>551</v>
      </c>
      <c r="C635" t="s">
        <v>29</v>
      </c>
      <c r="D635" t="s">
        <v>30</v>
      </c>
      <c r="E635" s="1">
        <v>7348754000</v>
      </c>
      <c r="F635" s="2">
        <v>5427945000</v>
      </c>
      <c r="G635" s="2">
        <v>1373878000</v>
      </c>
      <c r="H635" s="2" t="s">
        <v>24</v>
      </c>
      <c r="I635" s="2" t="s">
        <v>24</v>
      </c>
      <c r="J635" s="2" t="s">
        <v>25</v>
      </c>
      <c r="K635" s="2" t="s">
        <v>24</v>
      </c>
      <c r="L635" t="s">
        <v>40</v>
      </c>
      <c r="M635" t="s">
        <v>552</v>
      </c>
      <c r="N635" t="s">
        <v>28</v>
      </c>
      <c r="O635" t="s">
        <v>28</v>
      </c>
      <c r="P635" t="s">
        <v>28</v>
      </c>
      <c r="R635" t="s">
        <v>28</v>
      </c>
      <c r="S635" s="3" t="s">
        <v>25</v>
      </c>
      <c r="T635" t="s">
        <v>28</v>
      </c>
      <c r="U635" s="3" t="s">
        <v>28</v>
      </c>
    </row>
    <row r="636" spans="1:21" hidden="1" x14ac:dyDescent="0.3">
      <c r="A636">
        <v>1359</v>
      </c>
      <c r="B636" t="s">
        <v>652</v>
      </c>
      <c r="C636" t="s">
        <v>29</v>
      </c>
      <c r="D636" t="s">
        <v>507</v>
      </c>
      <c r="E636" s="1">
        <v>7450000000</v>
      </c>
      <c r="F636" s="2">
        <v>3140000000</v>
      </c>
      <c r="G636" s="2">
        <v>3142000000</v>
      </c>
      <c r="H636" s="2" t="s">
        <v>24</v>
      </c>
      <c r="I636" s="2" t="s">
        <v>24</v>
      </c>
      <c r="J636" s="2" t="s">
        <v>25</v>
      </c>
      <c r="K636" s="2">
        <v>35000000</v>
      </c>
      <c r="L636" t="s">
        <v>40</v>
      </c>
      <c r="M636" t="s">
        <v>428</v>
      </c>
      <c r="N636" t="s">
        <v>28</v>
      </c>
      <c r="O636" t="s">
        <v>28</v>
      </c>
      <c r="P636" t="s">
        <v>28</v>
      </c>
      <c r="R636" t="s">
        <v>28</v>
      </c>
      <c r="S636" s="3" t="s">
        <v>25</v>
      </c>
      <c r="T636" t="s">
        <v>28</v>
      </c>
      <c r="U636" s="3" t="s">
        <v>28</v>
      </c>
    </row>
    <row r="637" spans="1:21" hidden="1" x14ac:dyDescent="0.3">
      <c r="A637">
        <v>1738</v>
      </c>
      <c r="B637" t="s">
        <v>764</v>
      </c>
      <c r="C637" t="s">
        <v>29</v>
      </c>
      <c r="D637" t="s">
        <v>30</v>
      </c>
      <c r="E637" s="1">
        <v>7541234000</v>
      </c>
      <c r="F637" s="2">
        <v>5106489000</v>
      </c>
      <c r="G637" s="2" t="s">
        <v>24</v>
      </c>
      <c r="H637" s="2" t="s">
        <v>24</v>
      </c>
      <c r="I637" s="2" t="s">
        <v>24</v>
      </c>
      <c r="J637" s="2" t="s">
        <v>25</v>
      </c>
      <c r="K637" s="2">
        <v>1213178000</v>
      </c>
      <c r="L637" t="s">
        <v>112</v>
      </c>
      <c r="M637" t="s">
        <v>115</v>
      </c>
      <c r="N637" t="s">
        <v>28</v>
      </c>
      <c r="O637" t="s">
        <v>28</v>
      </c>
      <c r="P637" t="s">
        <v>28</v>
      </c>
      <c r="R637" t="s">
        <v>28</v>
      </c>
      <c r="S637" s="3" t="s">
        <v>25</v>
      </c>
      <c r="T637" t="s">
        <v>28</v>
      </c>
      <c r="U637" s="3" t="s">
        <v>28</v>
      </c>
    </row>
    <row r="638" spans="1:21" hidden="1" x14ac:dyDescent="0.3">
      <c r="A638">
        <v>283</v>
      </c>
      <c r="B638" t="s">
        <v>231</v>
      </c>
      <c r="C638" t="s">
        <v>29</v>
      </c>
      <c r="D638" t="s">
        <v>33</v>
      </c>
      <c r="E638" s="1">
        <v>7670400000</v>
      </c>
      <c r="F638" s="2">
        <v>385900000</v>
      </c>
      <c r="G638" s="2">
        <v>2027900000</v>
      </c>
      <c r="H638" s="2">
        <v>2430600000</v>
      </c>
      <c r="I638" s="2">
        <v>2430600000</v>
      </c>
      <c r="J638" s="2">
        <v>2430600000</v>
      </c>
      <c r="K638" s="2">
        <v>258300000</v>
      </c>
      <c r="L638" t="s">
        <v>61</v>
      </c>
      <c r="M638" t="s">
        <v>132</v>
      </c>
      <c r="N638" t="s">
        <v>28</v>
      </c>
      <c r="O638" t="s">
        <v>28</v>
      </c>
      <c r="P638" t="s">
        <v>28</v>
      </c>
      <c r="R638" t="s">
        <v>28</v>
      </c>
      <c r="S638" s="3">
        <v>2430600000</v>
      </c>
      <c r="T638" t="s">
        <v>28</v>
      </c>
      <c r="U638" s="3">
        <v>2430600000</v>
      </c>
    </row>
    <row r="639" spans="1:21" hidden="1" x14ac:dyDescent="0.3">
      <c r="A639">
        <v>1399</v>
      </c>
      <c r="B639" t="s">
        <v>662</v>
      </c>
      <c r="C639" t="s">
        <v>29</v>
      </c>
      <c r="D639" t="s">
        <v>33</v>
      </c>
      <c r="E639" s="1">
        <v>7750500000</v>
      </c>
      <c r="F639" s="2">
        <v>5062900000</v>
      </c>
      <c r="G639" s="2">
        <v>1849400000</v>
      </c>
      <c r="H639" s="2" t="s">
        <v>24</v>
      </c>
      <c r="I639" s="2" t="s">
        <v>24</v>
      </c>
      <c r="J639" s="2" t="s">
        <v>25</v>
      </c>
      <c r="K639" s="2">
        <v>118900000</v>
      </c>
      <c r="L639" t="s">
        <v>125</v>
      </c>
      <c r="M639" t="s">
        <v>167</v>
      </c>
      <c r="N639" t="s">
        <v>28</v>
      </c>
      <c r="O639" t="s">
        <v>28</v>
      </c>
      <c r="P639" t="s">
        <v>28</v>
      </c>
      <c r="R639" t="s">
        <v>28</v>
      </c>
      <c r="S639" s="3" t="s">
        <v>25</v>
      </c>
      <c r="T639" t="s">
        <v>28</v>
      </c>
      <c r="U639" s="3" t="s">
        <v>28</v>
      </c>
    </row>
    <row r="640" spans="1:21" x14ac:dyDescent="0.3">
      <c r="A640">
        <v>493</v>
      </c>
      <c r="B640" t="s">
        <v>342</v>
      </c>
      <c r="C640" t="s">
        <v>29</v>
      </c>
      <c r="D640" t="s">
        <v>33</v>
      </c>
      <c r="E640" s="1">
        <v>7752728000</v>
      </c>
      <c r="F640" s="2">
        <v>4778479000</v>
      </c>
      <c r="G640" s="2">
        <v>1758765000</v>
      </c>
      <c r="H640" s="2" t="s">
        <v>24</v>
      </c>
      <c r="I640" s="2" t="s">
        <v>24</v>
      </c>
      <c r="J640" s="2" t="s">
        <v>25</v>
      </c>
      <c r="K640" s="2" t="s">
        <v>24</v>
      </c>
      <c r="L640" t="s">
        <v>26</v>
      </c>
      <c r="M640" t="s">
        <v>254</v>
      </c>
      <c r="N640" t="s">
        <v>28</v>
      </c>
      <c r="O640" t="s">
        <v>28</v>
      </c>
      <c r="P640" t="s">
        <v>28</v>
      </c>
      <c r="R640" t="s">
        <v>28</v>
      </c>
      <c r="S640" s="3" t="s">
        <v>25</v>
      </c>
      <c r="T640" t="s">
        <v>28</v>
      </c>
      <c r="U640" s="3" t="s">
        <v>28</v>
      </c>
    </row>
    <row r="641" spans="1:21" hidden="1" x14ac:dyDescent="0.3">
      <c r="A641">
        <v>948</v>
      </c>
      <c r="B641" t="s">
        <v>516</v>
      </c>
      <c r="C641" t="s">
        <v>29</v>
      </c>
      <c r="D641" t="s">
        <v>228</v>
      </c>
      <c r="E641" s="1">
        <v>7779812000</v>
      </c>
      <c r="F641" s="2">
        <v>6336272000</v>
      </c>
      <c r="G641" s="2">
        <v>521502000</v>
      </c>
      <c r="H641" s="2" t="s">
        <v>24</v>
      </c>
      <c r="I641" s="2" t="s">
        <v>24</v>
      </c>
      <c r="J641" s="2" t="s">
        <v>25</v>
      </c>
      <c r="K641" s="2" t="s">
        <v>24</v>
      </c>
      <c r="L641" t="s">
        <v>40</v>
      </c>
      <c r="M641" t="s">
        <v>328</v>
      </c>
      <c r="N641" t="s">
        <v>28</v>
      </c>
      <c r="O641" t="s">
        <v>28</v>
      </c>
      <c r="P641" t="s">
        <v>28</v>
      </c>
      <c r="R641" t="s">
        <v>28</v>
      </c>
      <c r="S641" s="3" t="s">
        <v>25</v>
      </c>
      <c r="T641" t="s">
        <v>28</v>
      </c>
      <c r="U641" s="3" t="s">
        <v>28</v>
      </c>
    </row>
    <row r="642" spans="1:21" hidden="1" x14ac:dyDescent="0.3">
      <c r="A642">
        <v>485</v>
      </c>
      <c r="B642" t="s">
        <v>338</v>
      </c>
      <c r="C642" t="s">
        <v>29</v>
      </c>
      <c r="D642" t="s">
        <v>194</v>
      </c>
      <c r="E642" s="1">
        <v>7840300000</v>
      </c>
      <c r="F642" s="2">
        <v>5050500000</v>
      </c>
      <c r="G642" s="2">
        <v>1819500000</v>
      </c>
      <c r="H642" s="2" t="s">
        <v>24</v>
      </c>
      <c r="I642" s="2" t="s">
        <v>24</v>
      </c>
      <c r="J642" s="2" t="s">
        <v>25</v>
      </c>
      <c r="K642" s="2" t="s">
        <v>24</v>
      </c>
      <c r="L642" t="s">
        <v>40</v>
      </c>
      <c r="M642" t="s">
        <v>322</v>
      </c>
      <c r="N642" t="s">
        <v>28</v>
      </c>
      <c r="O642" t="s">
        <v>28</v>
      </c>
      <c r="P642" t="s">
        <v>28</v>
      </c>
      <c r="R642" t="s">
        <v>28</v>
      </c>
      <c r="S642" s="3" t="s">
        <v>25</v>
      </c>
      <c r="T642" t="s">
        <v>28</v>
      </c>
      <c r="U642" s="3" t="s">
        <v>28</v>
      </c>
    </row>
    <row r="643" spans="1:21" hidden="1" x14ac:dyDescent="0.3">
      <c r="A643">
        <v>1343</v>
      </c>
      <c r="B643" t="s">
        <v>647</v>
      </c>
      <c r="C643" t="s">
        <v>29</v>
      </c>
      <c r="D643" t="s">
        <v>30</v>
      </c>
      <c r="E643" s="1">
        <v>7959894000</v>
      </c>
      <c r="F643" s="2">
        <v>5305270000</v>
      </c>
      <c r="G643" s="2">
        <v>1044819000</v>
      </c>
      <c r="H643" s="2" t="s">
        <v>24</v>
      </c>
      <c r="I643" s="2" t="s">
        <v>24</v>
      </c>
      <c r="J643" s="2" t="s">
        <v>25</v>
      </c>
      <c r="K643" s="2">
        <v>754711000</v>
      </c>
      <c r="L643" t="s">
        <v>40</v>
      </c>
      <c r="M643" t="s">
        <v>227</v>
      </c>
      <c r="N643" t="s">
        <v>28</v>
      </c>
      <c r="O643" t="s">
        <v>28</v>
      </c>
      <c r="P643" t="s">
        <v>28</v>
      </c>
      <c r="R643" t="s">
        <v>28</v>
      </c>
      <c r="S643" s="3" t="s">
        <v>25</v>
      </c>
      <c r="T643" t="s">
        <v>28</v>
      </c>
      <c r="U643" s="3" t="s">
        <v>28</v>
      </c>
    </row>
    <row r="644" spans="1:21" hidden="1" x14ac:dyDescent="0.3">
      <c r="A644">
        <v>457</v>
      </c>
      <c r="B644" t="s">
        <v>327</v>
      </c>
      <c r="C644" t="s">
        <v>29</v>
      </c>
      <c r="D644" t="s">
        <v>69</v>
      </c>
      <c r="E644" s="1">
        <v>8024900000</v>
      </c>
      <c r="F644" s="2">
        <v>6268600000</v>
      </c>
      <c r="G644" s="2">
        <v>826900000</v>
      </c>
      <c r="H644" s="2" t="s">
        <v>24</v>
      </c>
      <c r="I644" s="2" t="s">
        <v>24</v>
      </c>
      <c r="J644" s="2" t="s">
        <v>25</v>
      </c>
      <c r="K644" s="2" t="s">
        <v>24</v>
      </c>
      <c r="L644" t="s">
        <v>40</v>
      </c>
      <c r="M644" t="s">
        <v>328</v>
      </c>
      <c r="N644" t="s">
        <v>28</v>
      </c>
      <c r="O644" t="s">
        <v>28</v>
      </c>
      <c r="P644" t="s">
        <v>28</v>
      </c>
      <c r="R644" t="s">
        <v>28</v>
      </c>
      <c r="S644" s="3" t="s">
        <v>25</v>
      </c>
      <c r="T644" t="s">
        <v>28</v>
      </c>
      <c r="U644" s="3" t="s">
        <v>25</v>
      </c>
    </row>
    <row r="645" spans="1:21" hidden="1" x14ac:dyDescent="0.3">
      <c r="A645">
        <v>355</v>
      </c>
      <c r="B645" t="s">
        <v>257</v>
      </c>
      <c r="C645" t="s">
        <v>29</v>
      </c>
      <c r="D645" t="s">
        <v>30</v>
      </c>
      <c r="E645" s="1">
        <v>8106000000</v>
      </c>
      <c r="F645" s="2">
        <v>5755000000</v>
      </c>
      <c r="G645" s="2">
        <v>387000000</v>
      </c>
      <c r="H645" s="2" t="s">
        <v>24</v>
      </c>
      <c r="I645" s="2" t="s">
        <v>24</v>
      </c>
      <c r="J645" s="2" t="s">
        <v>25</v>
      </c>
      <c r="K645" s="2">
        <v>954000000</v>
      </c>
      <c r="L645" t="s">
        <v>107</v>
      </c>
      <c r="M645" t="s">
        <v>108</v>
      </c>
      <c r="N645" t="s">
        <v>28</v>
      </c>
      <c r="O645" t="s">
        <v>28</v>
      </c>
      <c r="P645" t="s">
        <v>28</v>
      </c>
      <c r="R645" t="s">
        <v>28</v>
      </c>
      <c r="S645" s="3" t="s">
        <v>25</v>
      </c>
      <c r="T645" t="s">
        <v>28</v>
      </c>
      <c r="U645" s="3" t="s">
        <v>25</v>
      </c>
    </row>
    <row r="646" spans="1:21" hidden="1" x14ac:dyDescent="0.3">
      <c r="A646">
        <v>1317</v>
      </c>
      <c r="B646" t="s">
        <v>637</v>
      </c>
      <c r="C646" t="s">
        <v>29</v>
      </c>
      <c r="D646" t="s">
        <v>435</v>
      </c>
      <c r="E646" s="1">
        <v>8186400000</v>
      </c>
      <c r="F646" s="2">
        <v>3967100000</v>
      </c>
      <c r="G646" s="2">
        <v>3673500000</v>
      </c>
      <c r="H646" s="2" t="s">
        <v>24</v>
      </c>
      <c r="I646" s="2" t="s">
        <v>24</v>
      </c>
      <c r="J646" s="2" t="s">
        <v>25</v>
      </c>
      <c r="K646" s="2" t="s">
        <v>24</v>
      </c>
      <c r="L646" t="s">
        <v>40</v>
      </c>
      <c r="M646" t="s">
        <v>428</v>
      </c>
      <c r="N646" t="s">
        <v>28</v>
      </c>
      <c r="O646" t="s">
        <v>28</v>
      </c>
      <c r="P646" t="s">
        <v>28</v>
      </c>
      <c r="R646" t="s">
        <v>28</v>
      </c>
      <c r="S646" s="3" t="s">
        <v>25</v>
      </c>
      <c r="T646" t="s">
        <v>28</v>
      </c>
      <c r="U646" s="3" t="s">
        <v>28</v>
      </c>
    </row>
    <row r="647" spans="1:21" hidden="1" x14ac:dyDescent="0.3">
      <c r="A647">
        <v>383</v>
      </c>
      <c r="B647" t="s">
        <v>278</v>
      </c>
      <c r="C647" t="s">
        <v>29</v>
      </c>
      <c r="D647" t="s">
        <v>280</v>
      </c>
      <c r="E647" s="1">
        <v>8268000000</v>
      </c>
      <c r="F647" s="2">
        <v>5297000000</v>
      </c>
      <c r="G647" s="2">
        <v>1527000000</v>
      </c>
      <c r="H647" s="2">
        <v>122000000</v>
      </c>
      <c r="I647" s="2">
        <v>122000000</v>
      </c>
      <c r="J647" s="2">
        <v>122000000</v>
      </c>
      <c r="K647" s="2" t="s">
        <v>24</v>
      </c>
      <c r="L647" t="s">
        <v>97</v>
      </c>
      <c r="M647" t="s">
        <v>210</v>
      </c>
      <c r="N647" t="s">
        <v>28</v>
      </c>
      <c r="O647" t="s">
        <v>28</v>
      </c>
      <c r="P647" t="s">
        <v>28</v>
      </c>
      <c r="R647" t="s">
        <v>28</v>
      </c>
      <c r="S647" s="3">
        <v>122000000</v>
      </c>
      <c r="T647" t="s">
        <v>28</v>
      </c>
      <c r="U647" s="3">
        <v>122000000</v>
      </c>
    </row>
    <row r="648" spans="1:21" hidden="1" x14ac:dyDescent="0.3">
      <c r="A648">
        <v>243</v>
      </c>
      <c r="B648" t="s">
        <v>205</v>
      </c>
      <c r="C648" t="s">
        <v>29</v>
      </c>
      <c r="D648" t="s">
        <v>33</v>
      </c>
      <c r="E648" s="1">
        <v>8305100000</v>
      </c>
      <c r="F648" s="2">
        <v>6548700000</v>
      </c>
      <c r="G648" s="2">
        <v>792700000</v>
      </c>
      <c r="H648" s="2" t="s">
        <v>24</v>
      </c>
      <c r="I648" s="2" t="s">
        <v>24</v>
      </c>
      <c r="J648" s="2" t="s">
        <v>25</v>
      </c>
      <c r="K648" s="2" t="s">
        <v>24</v>
      </c>
      <c r="L648" t="s">
        <v>40</v>
      </c>
      <c r="M648" t="s">
        <v>206</v>
      </c>
      <c r="N648" t="s">
        <v>28</v>
      </c>
      <c r="O648" t="s">
        <v>28</v>
      </c>
      <c r="P648" t="s">
        <v>28</v>
      </c>
      <c r="R648" t="s">
        <v>28</v>
      </c>
      <c r="S648" s="3" t="s">
        <v>25</v>
      </c>
      <c r="T648" t="s">
        <v>28</v>
      </c>
      <c r="U648" s="3" t="s">
        <v>25</v>
      </c>
    </row>
    <row r="649" spans="1:21" hidden="1" x14ac:dyDescent="0.3">
      <c r="A649">
        <v>1145</v>
      </c>
      <c r="B649" t="s">
        <v>582</v>
      </c>
      <c r="C649" t="s">
        <v>29</v>
      </c>
      <c r="D649" t="s">
        <v>30</v>
      </c>
      <c r="E649" s="1">
        <v>8414000000</v>
      </c>
      <c r="F649" s="2">
        <v>5299000000</v>
      </c>
      <c r="G649" s="2">
        <v>584000000</v>
      </c>
      <c r="H649" s="2">
        <v>469000000</v>
      </c>
      <c r="I649" s="2">
        <v>469000000</v>
      </c>
      <c r="J649" s="2">
        <v>469000000</v>
      </c>
      <c r="K649" s="2">
        <v>1362000000</v>
      </c>
      <c r="L649" t="s">
        <v>125</v>
      </c>
      <c r="M649" t="s">
        <v>583</v>
      </c>
      <c r="N649" t="s">
        <v>28</v>
      </c>
      <c r="O649" t="s">
        <v>28</v>
      </c>
      <c r="P649" t="s">
        <v>28</v>
      </c>
      <c r="R649" t="s">
        <v>28</v>
      </c>
      <c r="S649" s="3">
        <v>469000000</v>
      </c>
      <c r="T649" t="s">
        <v>28</v>
      </c>
      <c r="U649" s="3" t="s">
        <v>28</v>
      </c>
    </row>
    <row r="650" spans="1:21" hidden="1" x14ac:dyDescent="0.3">
      <c r="A650">
        <v>215</v>
      </c>
      <c r="B650" t="s">
        <v>197</v>
      </c>
      <c r="C650" t="s">
        <v>29</v>
      </c>
      <c r="D650" t="s">
        <v>69</v>
      </c>
      <c r="E650" s="1">
        <v>8446000000</v>
      </c>
      <c r="F650" s="2">
        <v>4145000000</v>
      </c>
      <c r="G650" s="2">
        <v>2145000000</v>
      </c>
      <c r="H650" s="2">
        <v>550000000</v>
      </c>
      <c r="I650" s="2">
        <v>550000000</v>
      </c>
      <c r="J650" s="2">
        <v>550000000</v>
      </c>
      <c r="K650" s="2" t="s">
        <v>24</v>
      </c>
      <c r="L650" t="s">
        <v>61</v>
      </c>
      <c r="M650" t="s">
        <v>76</v>
      </c>
      <c r="N650" t="s">
        <v>28</v>
      </c>
      <c r="O650" t="s">
        <v>28</v>
      </c>
      <c r="P650" t="s">
        <v>28</v>
      </c>
      <c r="R650" t="s">
        <v>28</v>
      </c>
      <c r="S650" s="3">
        <v>550000000</v>
      </c>
      <c r="T650" t="s">
        <v>28</v>
      </c>
      <c r="U650" s="3">
        <v>550000000</v>
      </c>
    </row>
    <row r="651" spans="1:21" hidden="1" x14ac:dyDescent="0.3">
      <c r="A651">
        <v>231</v>
      </c>
      <c r="B651" t="s">
        <v>201</v>
      </c>
      <c r="C651" t="s">
        <v>29</v>
      </c>
      <c r="D651" t="s">
        <v>30</v>
      </c>
      <c r="E651" s="1">
        <v>8468100000</v>
      </c>
      <c r="F651" s="2">
        <v>6875400000</v>
      </c>
      <c r="G651" s="2">
        <v>497400000</v>
      </c>
      <c r="H651" s="2" t="s">
        <v>24</v>
      </c>
      <c r="I651" s="2" t="s">
        <v>24</v>
      </c>
      <c r="J651" s="2" t="s">
        <v>25</v>
      </c>
      <c r="K651" s="2">
        <v>299900000</v>
      </c>
      <c r="L651" t="s">
        <v>125</v>
      </c>
      <c r="M651" t="s">
        <v>202</v>
      </c>
      <c r="N651" t="s">
        <v>28</v>
      </c>
      <c r="O651" t="s">
        <v>28</v>
      </c>
      <c r="P651" t="s">
        <v>28</v>
      </c>
      <c r="R651" t="s">
        <v>28</v>
      </c>
      <c r="S651" s="3" t="s">
        <v>25</v>
      </c>
      <c r="T651" t="s">
        <v>28</v>
      </c>
      <c r="U651" s="3" t="s">
        <v>25</v>
      </c>
    </row>
    <row r="652" spans="1:21" hidden="1" x14ac:dyDescent="0.3">
      <c r="A652">
        <v>1451</v>
      </c>
      <c r="B652" t="s">
        <v>677</v>
      </c>
      <c r="C652" t="s">
        <v>29</v>
      </c>
      <c r="D652" t="s">
        <v>30</v>
      </c>
      <c r="E652" s="1">
        <v>8602000000</v>
      </c>
      <c r="F652" s="2">
        <v>291000000</v>
      </c>
      <c r="G652" s="2">
        <v>5808000000</v>
      </c>
      <c r="H652" s="2" t="s">
        <v>24</v>
      </c>
      <c r="I652" s="2" t="s">
        <v>24</v>
      </c>
      <c r="J652" s="2" t="s">
        <v>25</v>
      </c>
      <c r="K652" s="2">
        <v>576000000</v>
      </c>
      <c r="L652" t="s">
        <v>112</v>
      </c>
      <c r="M652" t="s">
        <v>183</v>
      </c>
      <c r="N652" t="s">
        <v>28</v>
      </c>
      <c r="O652" t="s">
        <v>28</v>
      </c>
      <c r="P652" t="s">
        <v>28</v>
      </c>
      <c r="R652" t="s">
        <v>28</v>
      </c>
      <c r="S652" s="3" t="s">
        <v>25</v>
      </c>
      <c r="T652" t="s">
        <v>28</v>
      </c>
      <c r="U652" s="3" t="s">
        <v>28</v>
      </c>
    </row>
    <row r="653" spans="1:21" hidden="1" x14ac:dyDescent="0.3">
      <c r="A653">
        <v>521</v>
      </c>
      <c r="B653" t="s">
        <v>354</v>
      </c>
      <c r="C653" t="s">
        <v>29</v>
      </c>
      <c r="D653" t="s">
        <v>33</v>
      </c>
      <c r="E653" s="1">
        <v>8790000000</v>
      </c>
      <c r="F653" s="2">
        <v>1663000000</v>
      </c>
      <c r="G653" s="2">
        <v>3593000000</v>
      </c>
      <c r="H653" s="2">
        <v>983000000</v>
      </c>
      <c r="I653" s="2">
        <v>983000000</v>
      </c>
      <c r="J653" s="2">
        <v>983000000</v>
      </c>
      <c r="K653" s="2">
        <v>75000000</v>
      </c>
      <c r="L653" t="s">
        <v>51</v>
      </c>
      <c r="M653" t="s">
        <v>123</v>
      </c>
      <c r="N653" t="s">
        <v>28</v>
      </c>
      <c r="O653" t="s">
        <v>28</v>
      </c>
      <c r="P653" t="s">
        <v>28</v>
      </c>
      <c r="R653" t="s">
        <v>28</v>
      </c>
      <c r="S653" s="3">
        <v>983000000</v>
      </c>
      <c r="T653" t="s">
        <v>28</v>
      </c>
      <c r="U653" s="3" t="s">
        <v>28</v>
      </c>
    </row>
    <row r="654" spans="1:21" x14ac:dyDescent="0.3">
      <c r="A654">
        <v>1379</v>
      </c>
      <c r="B654" t="s">
        <v>657</v>
      </c>
      <c r="C654" t="s">
        <v>29</v>
      </c>
      <c r="D654" t="s">
        <v>33</v>
      </c>
      <c r="E654" s="1">
        <v>8803300000</v>
      </c>
      <c r="F654" s="2">
        <v>5643100000</v>
      </c>
      <c r="G654" s="2">
        <v>998400000</v>
      </c>
      <c r="H654" s="2" t="s">
        <v>24</v>
      </c>
      <c r="I654" s="2" t="s">
        <v>24</v>
      </c>
      <c r="J654" s="2" t="s">
        <v>25</v>
      </c>
      <c r="K654" s="2">
        <v>906900000</v>
      </c>
      <c r="L654" t="s">
        <v>26</v>
      </c>
      <c r="M654" t="s">
        <v>261</v>
      </c>
      <c r="N654" t="s">
        <v>28</v>
      </c>
      <c r="O654" t="s">
        <v>28</v>
      </c>
      <c r="P654" t="s">
        <v>28</v>
      </c>
      <c r="R654" t="s">
        <v>28</v>
      </c>
      <c r="S654" s="3" t="s">
        <v>25</v>
      </c>
      <c r="T654" t="s">
        <v>28</v>
      </c>
      <c r="U654" s="3" t="s">
        <v>28</v>
      </c>
    </row>
    <row r="655" spans="1:21" hidden="1" x14ac:dyDescent="0.3">
      <c r="A655">
        <v>409</v>
      </c>
      <c r="B655" t="s">
        <v>307</v>
      </c>
      <c r="C655" t="s">
        <v>29</v>
      </c>
      <c r="D655" t="s">
        <v>30</v>
      </c>
      <c r="E655" s="1">
        <v>8843200000</v>
      </c>
      <c r="F655" s="2">
        <v>5265500000</v>
      </c>
      <c r="G655" s="2">
        <v>1727600000</v>
      </c>
      <c r="H655" s="2" t="s">
        <v>24</v>
      </c>
      <c r="I655" s="2" t="s">
        <v>24</v>
      </c>
      <c r="J655" s="2" t="s">
        <v>25</v>
      </c>
      <c r="K655" s="2">
        <v>172200000</v>
      </c>
      <c r="L655" t="s">
        <v>51</v>
      </c>
      <c r="M655" t="s">
        <v>292</v>
      </c>
      <c r="N655" t="s">
        <v>28</v>
      </c>
      <c r="O655" t="s">
        <v>28</v>
      </c>
      <c r="P655" t="s">
        <v>28</v>
      </c>
      <c r="R655" t="s">
        <v>28</v>
      </c>
      <c r="S655" s="3" t="s">
        <v>25</v>
      </c>
      <c r="T655" t="s">
        <v>28</v>
      </c>
      <c r="U655" s="3" t="s">
        <v>25</v>
      </c>
    </row>
    <row r="656" spans="1:21" hidden="1" x14ac:dyDescent="0.3">
      <c r="A656">
        <v>1092</v>
      </c>
      <c r="B656" t="s">
        <v>564</v>
      </c>
      <c r="C656" t="s">
        <v>29</v>
      </c>
      <c r="D656" t="s">
        <v>33</v>
      </c>
      <c r="E656" s="1">
        <v>9055800000</v>
      </c>
      <c r="F656" s="2">
        <v>7129200000</v>
      </c>
      <c r="G656" s="2">
        <v>505800000</v>
      </c>
      <c r="H656" s="2" t="s">
        <v>24</v>
      </c>
      <c r="I656" s="2" t="s">
        <v>24</v>
      </c>
      <c r="J656" s="2" t="s">
        <v>25</v>
      </c>
      <c r="K656" s="2" t="s">
        <v>24</v>
      </c>
      <c r="L656" t="s">
        <v>125</v>
      </c>
      <c r="M656" t="s">
        <v>235</v>
      </c>
      <c r="N656" t="s">
        <v>28</v>
      </c>
      <c r="O656" t="s">
        <v>28</v>
      </c>
      <c r="P656" t="s">
        <v>28</v>
      </c>
      <c r="R656" t="s">
        <v>28</v>
      </c>
      <c r="S656" s="3" t="s">
        <v>25</v>
      </c>
      <c r="T656" t="s">
        <v>28</v>
      </c>
      <c r="U656" s="3" t="s">
        <v>28</v>
      </c>
    </row>
    <row r="657" spans="1:21" hidden="1" x14ac:dyDescent="0.3">
      <c r="A657">
        <v>97</v>
      </c>
      <c r="B657" t="s">
        <v>133</v>
      </c>
      <c r="C657" t="s">
        <v>29</v>
      </c>
      <c r="D657" t="s">
        <v>136</v>
      </c>
      <c r="E657" s="1">
        <v>9072000000</v>
      </c>
      <c r="F657" s="2">
        <v>5229000000</v>
      </c>
      <c r="G657" s="2">
        <v>895000000</v>
      </c>
      <c r="H657" s="2">
        <v>1428000000</v>
      </c>
      <c r="I657" s="2">
        <v>1428000000</v>
      </c>
      <c r="J657" s="2">
        <v>1428000000</v>
      </c>
      <c r="K657" s="2" t="s">
        <v>24</v>
      </c>
      <c r="L657" t="s">
        <v>51</v>
      </c>
      <c r="M657" t="s">
        <v>135</v>
      </c>
      <c r="N657" t="s">
        <v>28</v>
      </c>
      <c r="O657" t="s">
        <v>28</v>
      </c>
      <c r="P657" t="s">
        <v>28</v>
      </c>
      <c r="R657" t="s">
        <v>28</v>
      </c>
      <c r="S657" s="3">
        <v>1428000000</v>
      </c>
      <c r="T657" t="s">
        <v>28</v>
      </c>
      <c r="U657" s="3">
        <v>1428000000</v>
      </c>
    </row>
    <row r="658" spans="1:21" hidden="1" x14ac:dyDescent="0.3">
      <c r="A658">
        <v>311</v>
      </c>
      <c r="B658" t="s">
        <v>244</v>
      </c>
      <c r="C658" t="s">
        <v>29</v>
      </c>
      <c r="D658" t="s">
        <v>33</v>
      </c>
      <c r="E658" s="1">
        <v>9108000000</v>
      </c>
      <c r="F658" s="2">
        <v>5973000000</v>
      </c>
      <c r="G658" s="2">
        <v>62000000</v>
      </c>
      <c r="H658" s="2" t="s">
        <v>24</v>
      </c>
      <c r="I658" s="2" t="s">
        <v>24</v>
      </c>
      <c r="J658" s="2" t="s">
        <v>25</v>
      </c>
      <c r="K658" s="2">
        <v>2102000000</v>
      </c>
      <c r="L658" t="s">
        <v>40</v>
      </c>
      <c r="M658" t="s">
        <v>245</v>
      </c>
      <c r="N658" t="s">
        <v>28</v>
      </c>
      <c r="O658" t="s">
        <v>28</v>
      </c>
      <c r="P658" t="s">
        <v>28</v>
      </c>
      <c r="R658" t="s">
        <v>28</v>
      </c>
      <c r="S658" s="3" t="s">
        <v>25</v>
      </c>
      <c r="T658" t="s">
        <v>28</v>
      </c>
      <c r="U658" s="3" t="s">
        <v>25</v>
      </c>
    </row>
    <row r="659" spans="1:21" hidden="1" x14ac:dyDescent="0.3">
      <c r="A659">
        <v>800</v>
      </c>
      <c r="B659" t="s">
        <v>453</v>
      </c>
      <c r="C659" t="s">
        <v>29</v>
      </c>
      <c r="D659" t="s">
        <v>136</v>
      </c>
      <c r="E659" s="1">
        <v>9316256000</v>
      </c>
      <c r="F659" s="2">
        <v>7751273000</v>
      </c>
      <c r="G659" s="2">
        <v>650948000</v>
      </c>
      <c r="H659" s="2" t="s">
        <v>24</v>
      </c>
      <c r="I659" s="2" t="s">
        <v>24</v>
      </c>
      <c r="J659" s="2" t="s">
        <v>25</v>
      </c>
      <c r="K659" s="2" t="s">
        <v>24</v>
      </c>
      <c r="L659" t="s">
        <v>97</v>
      </c>
      <c r="M659" t="s">
        <v>210</v>
      </c>
      <c r="N659" t="s">
        <v>28</v>
      </c>
      <c r="O659" t="s">
        <v>28</v>
      </c>
      <c r="P659" t="s">
        <v>28</v>
      </c>
      <c r="R659" t="s">
        <v>28</v>
      </c>
      <c r="S659" s="3" t="s">
        <v>25</v>
      </c>
      <c r="T659" t="s">
        <v>28</v>
      </c>
      <c r="U659" s="3" t="s">
        <v>28</v>
      </c>
    </row>
    <row r="660" spans="1:21" hidden="1" x14ac:dyDescent="0.3">
      <c r="A660">
        <v>545</v>
      </c>
      <c r="B660" t="s">
        <v>360</v>
      </c>
      <c r="C660" t="s">
        <v>29</v>
      </c>
      <c r="D660" t="s">
        <v>30</v>
      </c>
      <c r="E660" s="1">
        <v>9350000000</v>
      </c>
      <c r="F660" s="2">
        <v>6574000000</v>
      </c>
      <c r="G660" s="2">
        <v>645000000</v>
      </c>
      <c r="H660" s="2">
        <v>193000000</v>
      </c>
      <c r="I660" s="2">
        <v>193000000</v>
      </c>
      <c r="J660" s="2">
        <v>193000000</v>
      </c>
      <c r="K660" s="2" t="s">
        <v>24</v>
      </c>
      <c r="L660" t="s">
        <v>125</v>
      </c>
      <c r="M660" t="s">
        <v>316</v>
      </c>
      <c r="N660" t="s">
        <v>28</v>
      </c>
      <c r="O660" t="s">
        <v>28</v>
      </c>
      <c r="P660" t="s">
        <v>28</v>
      </c>
      <c r="R660" t="s">
        <v>28</v>
      </c>
      <c r="S660" s="3">
        <v>193000000</v>
      </c>
      <c r="T660" t="s">
        <v>28</v>
      </c>
      <c r="U660" s="3" t="s">
        <v>28</v>
      </c>
    </row>
    <row r="661" spans="1:21" hidden="1" x14ac:dyDescent="0.3">
      <c r="A661">
        <v>445</v>
      </c>
      <c r="B661" t="s">
        <v>318</v>
      </c>
      <c r="C661" t="s">
        <v>29</v>
      </c>
      <c r="D661" t="s">
        <v>30</v>
      </c>
      <c r="E661" s="1">
        <v>9370000000</v>
      </c>
      <c r="F661" s="2">
        <v>698000000</v>
      </c>
      <c r="G661" s="2">
        <v>3194000000</v>
      </c>
      <c r="H661" s="2" t="s">
        <v>24</v>
      </c>
      <c r="I661" s="2" t="s">
        <v>24</v>
      </c>
      <c r="J661" s="2" t="s">
        <v>25</v>
      </c>
      <c r="K661" s="2">
        <v>1086000000</v>
      </c>
      <c r="L661" t="s">
        <v>112</v>
      </c>
      <c r="M661" t="s">
        <v>171</v>
      </c>
      <c r="N661" t="s">
        <v>28</v>
      </c>
      <c r="O661" t="s">
        <v>28</v>
      </c>
      <c r="P661" t="s">
        <v>28</v>
      </c>
      <c r="R661" t="s">
        <v>28</v>
      </c>
      <c r="S661" s="3" t="s">
        <v>25</v>
      </c>
      <c r="T661" t="s">
        <v>28</v>
      </c>
      <c r="U661" s="3" t="s">
        <v>25</v>
      </c>
    </row>
    <row r="662" spans="1:21" hidden="1" x14ac:dyDescent="0.3">
      <c r="A662">
        <v>195</v>
      </c>
      <c r="B662" t="s">
        <v>184</v>
      </c>
      <c r="C662" t="s">
        <v>29</v>
      </c>
      <c r="D662" t="s">
        <v>30</v>
      </c>
      <c r="E662" s="1">
        <v>9413000000</v>
      </c>
      <c r="F662" s="2">
        <v>5251000000</v>
      </c>
      <c r="G662" s="2">
        <v>3084000000</v>
      </c>
      <c r="H662" s="2">
        <v>582000000</v>
      </c>
      <c r="I662" s="2">
        <v>582000000</v>
      </c>
      <c r="J662" s="2">
        <v>582000000</v>
      </c>
      <c r="K662" s="2" t="s">
        <v>24</v>
      </c>
      <c r="L662" t="s">
        <v>61</v>
      </c>
      <c r="M662" t="s">
        <v>76</v>
      </c>
      <c r="N662" t="s">
        <v>28</v>
      </c>
      <c r="O662" t="s">
        <v>28</v>
      </c>
      <c r="P662" t="s">
        <v>28</v>
      </c>
      <c r="R662" t="s">
        <v>28</v>
      </c>
      <c r="S662" s="3">
        <v>582000000</v>
      </c>
      <c r="T662" t="s">
        <v>28</v>
      </c>
      <c r="U662" s="3">
        <v>582000000</v>
      </c>
    </row>
    <row r="663" spans="1:21" hidden="1" x14ac:dyDescent="0.3">
      <c r="A663">
        <v>1128</v>
      </c>
      <c r="B663" t="s">
        <v>578</v>
      </c>
      <c r="C663" t="s">
        <v>29</v>
      </c>
      <c r="D663" t="s">
        <v>36</v>
      </c>
      <c r="E663" s="1">
        <v>9429300000</v>
      </c>
      <c r="F663" s="2">
        <v>5213200000</v>
      </c>
      <c r="G663" s="2">
        <v>2180700000</v>
      </c>
      <c r="H663" s="2">
        <v>671900000</v>
      </c>
      <c r="I663" s="2">
        <v>671900000</v>
      </c>
      <c r="J663" s="2">
        <v>671900000</v>
      </c>
      <c r="K663" s="2" t="s">
        <v>24</v>
      </c>
      <c r="L663" t="s">
        <v>61</v>
      </c>
      <c r="M663" t="s">
        <v>62</v>
      </c>
      <c r="N663" t="s">
        <v>28</v>
      </c>
      <c r="O663" t="s">
        <v>28</v>
      </c>
      <c r="P663" t="s">
        <v>28</v>
      </c>
      <c r="R663" t="s">
        <v>28</v>
      </c>
      <c r="S663" s="3">
        <v>671900000</v>
      </c>
      <c r="T663" t="s">
        <v>28</v>
      </c>
      <c r="U663" s="3" t="s">
        <v>28</v>
      </c>
    </row>
    <row r="664" spans="1:21" x14ac:dyDescent="0.3">
      <c r="A664">
        <v>725</v>
      </c>
      <c r="B664" t="s">
        <v>417</v>
      </c>
      <c r="C664" t="s">
        <v>29</v>
      </c>
      <c r="D664" t="s">
        <v>30</v>
      </c>
      <c r="E664" s="1">
        <v>9437758000</v>
      </c>
      <c r="F664" s="2">
        <v>5301275000</v>
      </c>
      <c r="G664" s="2">
        <v>2839629000</v>
      </c>
      <c r="H664" s="2" t="s">
        <v>24</v>
      </c>
      <c r="I664" s="2" t="s">
        <v>24</v>
      </c>
      <c r="J664" s="2" t="s">
        <v>25</v>
      </c>
      <c r="K664" s="2" t="s">
        <v>24</v>
      </c>
      <c r="L664" t="s">
        <v>26</v>
      </c>
      <c r="M664" t="s">
        <v>418</v>
      </c>
      <c r="N664" t="s">
        <v>28</v>
      </c>
      <c r="O664" t="s">
        <v>28</v>
      </c>
      <c r="P664" t="s">
        <v>28</v>
      </c>
      <c r="R664" t="s">
        <v>28</v>
      </c>
      <c r="S664" s="3" t="s">
        <v>25</v>
      </c>
      <c r="T664" t="s">
        <v>28</v>
      </c>
      <c r="U664" s="3" t="s">
        <v>28</v>
      </c>
    </row>
    <row r="665" spans="1:21" hidden="1" x14ac:dyDescent="0.3">
      <c r="A665">
        <v>1008</v>
      </c>
      <c r="B665" t="s">
        <v>538</v>
      </c>
      <c r="C665" t="s">
        <v>29</v>
      </c>
      <c r="D665" t="s">
        <v>33</v>
      </c>
      <c r="E665" s="1">
        <v>9441000000</v>
      </c>
      <c r="F665" s="2" t="s">
        <v>24</v>
      </c>
      <c r="G665" s="2">
        <v>4014000000</v>
      </c>
      <c r="H665" s="2" t="s">
        <v>24</v>
      </c>
      <c r="I665" s="2" t="s">
        <v>24</v>
      </c>
      <c r="J665" s="2" t="s">
        <v>25</v>
      </c>
      <c r="K665" s="2">
        <v>321000000</v>
      </c>
      <c r="L665" t="s">
        <v>51</v>
      </c>
      <c r="M665" t="s">
        <v>123</v>
      </c>
      <c r="N665" t="s">
        <v>28</v>
      </c>
      <c r="O665" t="s">
        <v>28</v>
      </c>
      <c r="P665" t="s">
        <v>28</v>
      </c>
      <c r="R665" t="s">
        <v>28</v>
      </c>
      <c r="S665" s="3" t="s">
        <v>25</v>
      </c>
      <c r="T665" t="s">
        <v>28</v>
      </c>
      <c r="U665" s="3" t="s">
        <v>28</v>
      </c>
    </row>
    <row r="666" spans="1:21" hidden="1" x14ac:dyDescent="0.3">
      <c r="A666">
        <v>183</v>
      </c>
      <c r="B666" t="s">
        <v>177</v>
      </c>
      <c r="C666" t="s">
        <v>29</v>
      </c>
      <c r="D666" t="s">
        <v>178</v>
      </c>
      <c r="E666" s="1">
        <v>9475313000</v>
      </c>
      <c r="F666" s="2">
        <v>4540406000</v>
      </c>
      <c r="G666" s="2">
        <v>3104684000</v>
      </c>
      <c r="H666" s="2" t="s">
        <v>24</v>
      </c>
      <c r="I666" s="2" t="s">
        <v>24</v>
      </c>
      <c r="J666" s="2" t="s">
        <v>25</v>
      </c>
      <c r="K666" s="2" t="s">
        <v>24</v>
      </c>
      <c r="L666" t="s">
        <v>40</v>
      </c>
      <c r="M666" t="s">
        <v>149</v>
      </c>
      <c r="N666" t="s">
        <v>28</v>
      </c>
      <c r="O666" t="s">
        <v>28</v>
      </c>
      <c r="P666" t="s">
        <v>28</v>
      </c>
      <c r="R666" t="s">
        <v>28</v>
      </c>
      <c r="S666" s="3" t="s">
        <v>25</v>
      </c>
      <c r="T666" t="s">
        <v>28</v>
      </c>
      <c r="U666" s="3" t="s">
        <v>25</v>
      </c>
    </row>
    <row r="667" spans="1:21" hidden="1" x14ac:dyDescent="0.3">
      <c r="A667">
        <v>988</v>
      </c>
      <c r="B667" t="s">
        <v>531</v>
      </c>
      <c r="C667" t="s">
        <v>29</v>
      </c>
      <c r="D667" t="s">
        <v>30</v>
      </c>
      <c r="E667" s="1">
        <v>9531778000</v>
      </c>
      <c r="F667" s="2">
        <v>7567707000</v>
      </c>
      <c r="G667" s="2">
        <v>2177616000</v>
      </c>
      <c r="H667" s="2" t="s">
        <v>24</v>
      </c>
      <c r="I667" s="2" t="s">
        <v>24</v>
      </c>
      <c r="J667" s="2" t="s">
        <v>25</v>
      </c>
      <c r="K667" s="2">
        <v>167425000</v>
      </c>
      <c r="L667" t="s">
        <v>112</v>
      </c>
      <c r="M667" t="s">
        <v>532</v>
      </c>
      <c r="N667" t="s">
        <v>28</v>
      </c>
      <c r="O667" t="s">
        <v>28</v>
      </c>
      <c r="P667" t="s">
        <v>28</v>
      </c>
      <c r="R667" t="s">
        <v>28</v>
      </c>
      <c r="S667" s="3" t="s">
        <v>25</v>
      </c>
      <c r="T667" t="s">
        <v>28</v>
      </c>
      <c r="U667" s="3" t="s">
        <v>28</v>
      </c>
    </row>
    <row r="668" spans="1:21" hidden="1" x14ac:dyDescent="0.3">
      <c r="A668">
        <v>808</v>
      </c>
      <c r="B668" t="s">
        <v>460</v>
      </c>
      <c r="C668" t="s">
        <v>29</v>
      </c>
      <c r="D668" t="s">
        <v>43</v>
      </c>
      <c r="E668" s="1">
        <v>9560647000</v>
      </c>
      <c r="F668" s="2">
        <v>6904633000</v>
      </c>
      <c r="G668" s="2">
        <v>1978960000</v>
      </c>
      <c r="H668" s="2" t="s">
        <v>24</v>
      </c>
      <c r="I668" s="2" t="s">
        <v>24</v>
      </c>
      <c r="J668" s="2" t="s">
        <v>25</v>
      </c>
      <c r="K668" s="2" t="s">
        <v>24</v>
      </c>
      <c r="L668" t="s">
        <v>61</v>
      </c>
      <c r="M668" t="s">
        <v>67</v>
      </c>
      <c r="N668" t="s">
        <v>28</v>
      </c>
      <c r="O668" t="s">
        <v>28</v>
      </c>
      <c r="P668" t="s">
        <v>28</v>
      </c>
      <c r="R668" t="s">
        <v>28</v>
      </c>
      <c r="S668" s="3" t="s">
        <v>25</v>
      </c>
      <c r="T668" t="s">
        <v>28</v>
      </c>
      <c r="U668" s="3" t="s">
        <v>28</v>
      </c>
    </row>
    <row r="669" spans="1:21" hidden="1" x14ac:dyDescent="0.3">
      <c r="A669">
        <v>1483</v>
      </c>
      <c r="B669" t="s">
        <v>687</v>
      </c>
      <c r="C669" t="s">
        <v>29</v>
      </c>
      <c r="D669" t="s">
        <v>33</v>
      </c>
      <c r="E669" s="1">
        <v>9675000000</v>
      </c>
      <c r="F669" s="2">
        <v>3319000000</v>
      </c>
      <c r="G669" s="2">
        <v>4308000000</v>
      </c>
      <c r="H669" s="2">
        <v>614000000</v>
      </c>
      <c r="I669" s="2">
        <v>614000000</v>
      </c>
      <c r="J669" s="2">
        <v>614000000</v>
      </c>
      <c r="K669" s="2">
        <v>188000000</v>
      </c>
      <c r="L669" t="s">
        <v>61</v>
      </c>
      <c r="M669" t="s">
        <v>76</v>
      </c>
      <c r="N669" t="s">
        <v>28</v>
      </c>
      <c r="O669" t="s">
        <v>28</v>
      </c>
      <c r="P669" t="s">
        <v>28</v>
      </c>
      <c r="R669" t="s">
        <v>28</v>
      </c>
      <c r="S669" s="3">
        <v>614000000</v>
      </c>
      <c r="T669" t="s">
        <v>28</v>
      </c>
      <c r="U669" s="3" t="s">
        <v>28</v>
      </c>
    </row>
    <row r="670" spans="1:21" hidden="1" x14ac:dyDescent="0.3">
      <c r="A670">
        <v>223</v>
      </c>
      <c r="B670" t="s">
        <v>200</v>
      </c>
      <c r="C670" t="s">
        <v>29</v>
      </c>
      <c r="D670" t="s">
        <v>33</v>
      </c>
      <c r="E670" s="1">
        <v>9703300000</v>
      </c>
      <c r="F670" s="2">
        <v>1171000000</v>
      </c>
      <c r="G670" s="2">
        <v>2193400000</v>
      </c>
      <c r="H670" s="2">
        <v>1893400000</v>
      </c>
      <c r="I670" s="2">
        <v>1893400000</v>
      </c>
      <c r="J670" s="2">
        <v>1893400000</v>
      </c>
      <c r="K670" s="2">
        <v>489800000</v>
      </c>
      <c r="L670" t="s">
        <v>61</v>
      </c>
      <c r="M670" t="s">
        <v>132</v>
      </c>
      <c r="N670" t="s">
        <v>28</v>
      </c>
      <c r="O670" t="s">
        <v>28</v>
      </c>
      <c r="P670" t="s">
        <v>28</v>
      </c>
      <c r="R670" t="s">
        <v>28</v>
      </c>
      <c r="S670" s="3">
        <v>1893400000</v>
      </c>
      <c r="T670" t="s">
        <v>28</v>
      </c>
      <c r="U670" s="3">
        <v>1893400000</v>
      </c>
    </row>
    <row r="671" spans="1:21" hidden="1" x14ac:dyDescent="0.3">
      <c r="A671">
        <v>697</v>
      </c>
      <c r="B671" t="s">
        <v>406</v>
      </c>
      <c r="C671" t="s">
        <v>29</v>
      </c>
      <c r="D671" t="s">
        <v>33</v>
      </c>
      <c r="E671" s="1">
        <v>9715000000</v>
      </c>
      <c r="F671" s="2">
        <v>5663000000</v>
      </c>
      <c r="G671" s="2">
        <v>1202000000</v>
      </c>
      <c r="H671" s="2">
        <v>815000000</v>
      </c>
      <c r="I671" s="2">
        <v>815000000</v>
      </c>
      <c r="J671" s="2">
        <v>815000000</v>
      </c>
      <c r="K671" s="2">
        <v>33000000</v>
      </c>
      <c r="L671" t="s">
        <v>51</v>
      </c>
      <c r="M671" t="s">
        <v>159</v>
      </c>
      <c r="N671" t="s">
        <v>28</v>
      </c>
      <c r="O671" t="s">
        <v>28</v>
      </c>
      <c r="P671" t="s">
        <v>28</v>
      </c>
      <c r="R671" t="s">
        <v>28</v>
      </c>
      <c r="S671" s="3">
        <v>815000000</v>
      </c>
      <c r="T671" t="s">
        <v>28</v>
      </c>
      <c r="U671" s="3" t="s">
        <v>28</v>
      </c>
    </row>
    <row r="672" spans="1:21" hidden="1" x14ac:dyDescent="0.3">
      <c r="A672">
        <v>1249</v>
      </c>
      <c r="B672" t="s">
        <v>619</v>
      </c>
      <c r="C672" t="s">
        <v>29</v>
      </c>
      <c r="D672" t="s">
        <v>30</v>
      </c>
      <c r="E672" s="1">
        <v>9968000000</v>
      </c>
      <c r="F672" s="2">
        <v>6423000000</v>
      </c>
      <c r="G672" s="2">
        <v>68000000</v>
      </c>
      <c r="H672" s="2" t="s">
        <v>24</v>
      </c>
      <c r="I672" s="2" t="s">
        <v>24</v>
      </c>
      <c r="J672" s="2" t="s">
        <v>25</v>
      </c>
      <c r="K672" s="2">
        <v>1178000000</v>
      </c>
      <c r="L672" t="s">
        <v>107</v>
      </c>
      <c r="M672" t="s">
        <v>110</v>
      </c>
      <c r="N672" t="s">
        <v>28</v>
      </c>
      <c r="O672" t="s">
        <v>28</v>
      </c>
      <c r="P672" t="s">
        <v>28</v>
      </c>
      <c r="R672" t="s">
        <v>28</v>
      </c>
      <c r="S672" s="3" t="s">
        <v>25</v>
      </c>
      <c r="T672" t="s">
        <v>28</v>
      </c>
      <c r="U672" s="3" t="s">
        <v>28</v>
      </c>
    </row>
    <row r="673" spans="1:21" hidden="1" x14ac:dyDescent="0.3">
      <c r="A673">
        <v>1403</v>
      </c>
      <c r="B673" t="s">
        <v>663</v>
      </c>
      <c r="C673" t="s">
        <v>29</v>
      </c>
      <c r="D673" t="s">
        <v>30</v>
      </c>
      <c r="E673" s="1">
        <v>10185532000</v>
      </c>
      <c r="F673" s="2">
        <v>5568966000</v>
      </c>
      <c r="G673" s="2">
        <v>3470200000</v>
      </c>
      <c r="H673" s="2" t="s">
        <v>24</v>
      </c>
      <c r="I673" s="2" t="s">
        <v>24</v>
      </c>
      <c r="J673" s="2" t="s">
        <v>25</v>
      </c>
      <c r="K673" s="2" t="s">
        <v>24</v>
      </c>
      <c r="L673" t="s">
        <v>125</v>
      </c>
      <c r="M673" t="s">
        <v>126</v>
      </c>
      <c r="N673" t="s">
        <v>28</v>
      </c>
      <c r="O673" t="s">
        <v>28</v>
      </c>
      <c r="P673" t="s">
        <v>28</v>
      </c>
      <c r="R673" t="s">
        <v>28</v>
      </c>
      <c r="S673" s="3" t="s">
        <v>25</v>
      </c>
      <c r="T673" t="s">
        <v>28</v>
      </c>
      <c r="U673" s="3" t="s">
        <v>28</v>
      </c>
    </row>
    <row r="674" spans="1:21" hidden="1" x14ac:dyDescent="0.3">
      <c r="A674">
        <v>1371</v>
      </c>
      <c r="B674" t="s">
        <v>655</v>
      </c>
      <c r="C674" t="s">
        <v>29</v>
      </c>
      <c r="D674" t="s">
        <v>194</v>
      </c>
      <c r="E674" s="1">
        <v>10230353000</v>
      </c>
      <c r="F674" s="2">
        <v>7360924000</v>
      </c>
      <c r="G674" s="2">
        <v>1526366000</v>
      </c>
      <c r="H674" s="2" t="s">
        <v>24</v>
      </c>
      <c r="I674" s="2" t="s">
        <v>24</v>
      </c>
      <c r="J674" s="2" t="s">
        <v>25</v>
      </c>
      <c r="K674" s="2" t="s">
        <v>24</v>
      </c>
      <c r="L674" t="s">
        <v>40</v>
      </c>
      <c r="M674" t="s">
        <v>391</v>
      </c>
      <c r="N674" t="s">
        <v>28</v>
      </c>
      <c r="O674" t="s">
        <v>28</v>
      </c>
      <c r="P674" t="s">
        <v>28</v>
      </c>
      <c r="R674" t="s">
        <v>28</v>
      </c>
      <c r="S674" s="3" t="s">
        <v>25</v>
      </c>
      <c r="T674" t="s">
        <v>28</v>
      </c>
      <c r="U674" s="3" t="s">
        <v>28</v>
      </c>
    </row>
    <row r="675" spans="1:21" hidden="1" x14ac:dyDescent="0.3">
      <c r="A675">
        <v>1599</v>
      </c>
      <c r="B675" t="s">
        <v>728</v>
      </c>
      <c r="C675" t="s">
        <v>29</v>
      </c>
      <c r="D675" t="s">
        <v>30</v>
      </c>
      <c r="E675" s="1">
        <v>10368600000</v>
      </c>
      <c r="F675" s="2">
        <v>7038400000</v>
      </c>
      <c r="G675" s="2">
        <v>790400000</v>
      </c>
      <c r="H675" s="2" t="s">
        <v>24</v>
      </c>
      <c r="I675" s="2" t="s">
        <v>24</v>
      </c>
      <c r="J675" s="2" t="s">
        <v>25</v>
      </c>
      <c r="K675" s="2">
        <v>1170400000</v>
      </c>
      <c r="L675" t="s">
        <v>112</v>
      </c>
      <c r="M675" t="s">
        <v>548</v>
      </c>
      <c r="N675" t="s">
        <v>28</v>
      </c>
      <c r="O675" t="s">
        <v>28</v>
      </c>
      <c r="P675" t="s">
        <v>28</v>
      </c>
      <c r="R675" t="s">
        <v>28</v>
      </c>
      <c r="S675" s="3" t="s">
        <v>25</v>
      </c>
      <c r="T675" t="s">
        <v>28</v>
      </c>
      <c r="U675" s="3" t="s">
        <v>28</v>
      </c>
    </row>
    <row r="676" spans="1:21" hidden="1" x14ac:dyDescent="0.3">
      <c r="A676">
        <v>65</v>
      </c>
      <c r="B676" t="s">
        <v>119</v>
      </c>
      <c r="C676" t="s">
        <v>29</v>
      </c>
      <c r="D676" t="s">
        <v>33</v>
      </c>
      <c r="E676" s="1">
        <v>10381653000</v>
      </c>
      <c r="F676" s="2">
        <v>8093563000</v>
      </c>
      <c r="G676" s="2" t="s">
        <v>24</v>
      </c>
      <c r="H676" s="2" t="s">
        <v>24</v>
      </c>
      <c r="I676" s="2" t="s">
        <v>24</v>
      </c>
      <c r="J676" s="2" t="s">
        <v>25</v>
      </c>
      <c r="K676" s="2">
        <v>1485558000</v>
      </c>
      <c r="L676" t="s">
        <v>112</v>
      </c>
      <c r="M676" t="s">
        <v>120</v>
      </c>
      <c r="N676" t="s">
        <v>28</v>
      </c>
      <c r="O676" t="s">
        <v>28</v>
      </c>
      <c r="P676" t="s">
        <v>28</v>
      </c>
      <c r="R676" t="s">
        <v>28</v>
      </c>
      <c r="S676" s="3" t="s">
        <v>25</v>
      </c>
      <c r="T676" t="s">
        <v>28</v>
      </c>
      <c r="U676" s="3" t="s">
        <v>25</v>
      </c>
    </row>
    <row r="677" spans="1:21" hidden="1" x14ac:dyDescent="0.3">
      <c r="A677">
        <v>145</v>
      </c>
      <c r="B677" t="s">
        <v>156</v>
      </c>
      <c r="C677" t="s">
        <v>29</v>
      </c>
      <c r="D677" t="s">
        <v>69</v>
      </c>
      <c r="E677" s="1">
        <v>10439000000</v>
      </c>
      <c r="F677" s="2">
        <v>7629900000</v>
      </c>
      <c r="G677" s="2">
        <v>1007400000</v>
      </c>
      <c r="H677" s="2">
        <v>139800000</v>
      </c>
      <c r="I677" s="2">
        <v>139800000</v>
      </c>
      <c r="J677" s="2">
        <v>139800000</v>
      </c>
      <c r="K677" s="2" t="s">
        <v>24</v>
      </c>
      <c r="L677" t="s">
        <v>125</v>
      </c>
      <c r="M677" t="s">
        <v>157</v>
      </c>
      <c r="N677" t="s">
        <v>28</v>
      </c>
      <c r="O677" t="s">
        <v>28</v>
      </c>
      <c r="P677" t="s">
        <v>28</v>
      </c>
      <c r="R677" t="s">
        <v>28</v>
      </c>
      <c r="S677" s="3">
        <v>139800000</v>
      </c>
      <c r="T677" t="s">
        <v>28</v>
      </c>
      <c r="U677" s="3">
        <v>139800000</v>
      </c>
    </row>
    <row r="678" spans="1:21" hidden="1" x14ac:dyDescent="0.3">
      <c r="A678">
        <v>1261</v>
      </c>
      <c r="B678" t="s">
        <v>622</v>
      </c>
      <c r="C678" t="s">
        <v>29</v>
      </c>
      <c r="D678" t="s">
        <v>33</v>
      </c>
      <c r="E678" s="1">
        <v>10477600000</v>
      </c>
      <c r="F678" s="2">
        <v>5231000000</v>
      </c>
      <c r="G678" s="2">
        <v>177400000</v>
      </c>
      <c r="H678" s="2" t="s">
        <v>24</v>
      </c>
      <c r="I678" s="2" t="s">
        <v>24</v>
      </c>
      <c r="J678" s="2" t="s">
        <v>25</v>
      </c>
      <c r="K678" s="2">
        <v>3574300000</v>
      </c>
      <c r="L678" t="s">
        <v>112</v>
      </c>
      <c r="M678" t="s">
        <v>548</v>
      </c>
      <c r="N678" t="s">
        <v>28</v>
      </c>
      <c r="O678" t="s">
        <v>28</v>
      </c>
      <c r="P678" t="s">
        <v>28</v>
      </c>
      <c r="R678" t="s">
        <v>28</v>
      </c>
      <c r="S678" s="3" t="s">
        <v>25</v>
      </c>
      <c r="T678" t="s">
        <v>28</v>
      </c>
      <c r="U678" s="3" t="s">
        <v>28</v>
      </c>
    </row>
    <row r="679" spans="1:21" hidden="1" x14ac:dyDescent="0.3">
      <c r="A679">
        <v>203</v>
      </c>
      <c r="B679" t="s">
        <v>190</v>
      </c>
      <c r="C679" t="s">
        <v>29</v>
      </c>
      <c r="D679" t="s">
        <v>30</v>
      </c>
      <c r="E679" s="1">
        <v>10543000000</v>
      </c>
      <c r="F679" s="2">
        <v>301000000</v>
      </c>
      <c r="G679" s="2">
        <v>5625000000</v>
      </c>
      <c r="H679" s="2" t="s">
        <v>24</v>
      </c>
      <c r="I679" s="2" t="s">
        <v>24</v>
      </c>
      <c r="J679" s="2" t="s">
        <v>25</v>
      </c>
      <c r="K679" s="2">
        <v>698000000</v>
      </c>
      <c r="L679" t="s">
        <v>112</v>
      </c>
      <c r="M679" t="s">
        <v>183</v>
      </c>
      <c r="N679" t="s">
        <v>28</v>
      </c>
      <c r="O679" t="s">
        <v>28</v>
      </c>
      <c r="P679" t="s">
        <v>28</v>
      </c>
      <c r="R679" t="s">
        <v>28</v>
      </c>
      <c r="S679" s="3" t="s">
        <v>25</v>
      </c>
      <c r="T679" t="s">
        <v>28</v>
      </c>
      <c r="U679" s="3" t="s">
        <v>25</v>
      </c>
    </row>
    <row r="680" spans="1:21" hidden="1" x14ac:dyDescent="0.3">
      <c r="A680">
        <v>1447</v>
      </c>
      <c r="B680" t="s">
        <v>676</v>
      </c>
      <c r="C680" t="s">
        <v>29</v>
      </c>
      <c r="D680" t="s">
        <v>30</v>
      </c>
      <c r="E680" s="1">
        <v>10557000000</v>
      </c>
      <c r="F680" s="2">
        <v>7186000000</v>
      </c>
      <c r="G680" s="2">
        <v>574000000</v>
      </c>
      <c r="H680" s="2" t="s">
        <v>24</v>
      </c>
      <c r="I680" s="2" t="s">
        <v>24</v>
      </c>
      <c r="J680" s="2" t="s">
        <v>25</v>
      </c>
      <c r="K680" s="2">
        <v>1113000000</v>
      </c>
      <c r="L680" t="s">
        <v>107</v>
      </c>
      <c r="M680" t="s">
        <v>108</v>
      </c>
      <c r="N680" t="s">
        <v>28</v>
      </c>
      <c r="O680" t="s">
        <v>28</v>
      </c>
      <c r="P680" t="s">
        <v>28</v>
      </c>
      <c r="R680" t="s">
        <v>28</v>
      </c>
      <c r="S680" s="3" t="s">
        <v>25</v>
      </c>
      <c r="T680" t="s">
        <v>28</v>
      </c>
      <c r="U680" s="3" t="s">
        <v>28</v>
      </c>
    </row>
    <row r="681" spans="1:21" hidden="1" x14ac:dyDescent="0.3">
      <c r="A681">
        <v>940</v>
      </c>
      <c r="B681" t="s">
        <v>514</v>
      </c>
      <c r="C681" t="s">
        <v>29</v>
      </c>
      <c r="D681" t="s">
        <v>194</v>
      </c>
      <c r="E681" s="1">
        <v>10773000000</v>
      </c>
      <c r="F681" s="2">
        <v>6344000000</v>
      </c>
      <c r="G681" s="2">
        <v>2686000000</v>
      </c>
      <c r="H681" s="2" t="s">
        <v>24</v>
      </c>
      <c r="I681" s="2" t="s">
        <v>24</v>
      </c>
      <c r="J681" s="2" t="s">
        <v>25</v>
      </c>
      <c r="K681" s="2" t="s">
        <v>24</v>
      </c>
      <c r="L681" t="s">
        <v>40</v>
      </c>
      <c r="M681" t="s">
        <v>391</v>
      </c>
      <c r="N681" t="s">
        <v>28</v>
      </c>
      <c r="O681" t="s">
        <v>28</v>
      </c>
      <c r="P681" t="s">
        <v>28</v>
      </c>
      <c r="R681" t="s">
        <v>28</v>
      </c>
      <c r="S681" s="3" t="s">
        <v>25</v>
      </c>
      <c r="T681" t="s">
        <v>28</v>
      </c>
      <c r="U681" s="3" t="s">
        <v>28</v>
      </c>
    </row>
    <row r="682" spans="1:21" hidden="1" x14ac:dyDescent="0.3">
      <c r="A682">
        <v>351</v>
      </c>
      <c r="B682" t="s">
        <v>256</v>
      </c>
      <c r="C682" t="s">
        <v>29</v>
      </c>
      <c r="D682" t="s">
        <v>30</v>
      </c>
      <c r="E682" s="1">
        <v>10863000000</v>
      </c>
      <c r="F682" s="2">
        <v>8995000000</v>
      </c>
      <c r="G682" s="2">
        <v>1264000000</v>
      </c>
      <c r="H682" s="2" t="s">
        <v>24</v>
      </c>
      <c r="I682" s="2" t="s">
        <v>24</v>
      </c>
      <c r="J682" s="2" t="s">
        <v>25</v>
      </c>
      <c r="K682" s="2">
        <v>327000000</v>
      </c>
      <c r="L682" t="s">
        <v>61</v>
      </c>
      <c r="M682" t="s">
        <v>151</v>
      </c>
      <c r="N682" t="s">
        <v>28</v>
      </c>
      <c r="O682" t="s">
        <v>28</v>
      </c>
      <c r="P682" t="s">
        <v>28</v>
      </c>
      <c r="R682" t="s">
        <v>28</v>
      </c>
      <c r="S682" s="3" t="s">
        <v>25</v>
      </c>
      <c r="T682" t="s">
        <v>28</v>
      </c>
      <c r="U682" s="3" t="s">
        <v>25</v>
      </c>
    </row>
    <row r="683" spans="1:21" hidden="1" x14ac:dyDescent="0.3">
      <c r="A683">
        <v>1734</v>
      </c>
      <c r="B683" t="s">
        <v>763</v>
      </c>
      <c r="C683" t="s">
        <v>29</v>
      </c>
      <c r="D683" t="s">
        <v>30</v>
      </c>
      <c r="E683" s="1">
        <v>10914922000</v>
      </c>
      <c r="F683" s="2">
        <v>7408278000</v>
      </c>
      <c r="G683" s="2">
        <v>681226000</v>
      </c>
      <c r="H683" s="2" t="s">
        <v>24</v>
      </c>
      <c r="I683" s="2" t="s">
        <v>24</v>
      </c>
      <c r="J683" s="2" t="s">
        <v>25</v>
      </c>
      <c r="K683" s="2">
        <v>977863000</v>
      </c>
      <c r="L683" t="s">
        <v>107</v>
      </c>
      <c r="M683" t="s">
        <v>108</v>
      </c>
      <c r="N683" t="s">
        <v>28</v>
      </c>
      <c r="O683" t="s">
        <v>28</v>
      </c>
      <c r="P683" t="s">
        <v>28</v>
      </c>
      <c r="R683" t="s">
        <v>28</v>
      </c>
      <c r="S683" s="3" t="s">
        <v>25</v>
      </c>
      <c r="T683" t="s">
        <v>28</v>
      </c>
      <c r="U683" s="3" t="s">
        <v>28</v>
      </c>
    </row>
    <row r="684" spans="1:21" hidden="1" x14ac:dyDescent="0.3">
      <c r="A684">
        <v>541</v>
      </c>
      <c r="B684" t="s">
        <v>359</v>
      </c>
      <c r="C684" t="s">
        <v>29</v>
      </c>
      <c r="D684" t="s">
        <v>216</v>
      </c>
      <c r="E684" s="1">
        <v>10968800000</v>
      </c>
      <c r="F684" s="2">
        <v>2158200000</v>
      </c>
      <c r="G684" s="2">
        <v>6985900000</v>
      </c>
      <c r="H684" s="2" t="s">
        <v>24</v>
      </c>
      <c r="I684" s="2" t="s">
        <v>24</v>
      </c>
      <c r="J684" s="2" t="s">
        <v>25</v>
      </c>
      <c r="K684" s="2" t="s">
        <v>24</v>
      </c>
      <c r="L684" t="s">
        <v>97</v>
      </c>
      <c r="M684" t="s">
        <v>274</v>
      </c>
      <c r="N684" t="s">
        <v>28</v>
      </c>
      <c r="O684" t="s">
        <v>28</v>
      </c>
      <c r="P684" t="s">
        <v>28</v>
      </c>
      <c r="R684" t="s">
        <v>28</v>
      </c>
      <c r="S684" s="3" t="s">
        <v>25</v>
      </c>
      <c r="T684" t="s">
        <v>28</v>
      </c>
      <c r="U684" s="3" t="s">
        <v>28</v>
      </c>
    </row>
    <row r="685" spans="1:21" hidden="1" x14ac:dyDescent="0.3">
      <c r="A685">
        <v>1711</v>
      </c>
      <c r="B685" t="s">
        <v>756</v>
      </c>
      <c r="C685" t="s">
        <v>29</v>
      </c>
      <c r="D685" t="s">
        <v>71</v>
      </c>
      <c r="E685" s="1">
        <v>11124800000</v>
      </c>
      <c r="F685" s="2">
        <v>8986500000</v>
      </c>
      <c r="G685" s="2">
        <v>1026100000</v>
      </c>
      <c r="H685" s="2" t="s">
        <v>24</v>
      </c>
      <c r="I685" s="2" t="s">
        <v>24</v>
      </c>
      <c r="J685" s="2" t="s">
        <v>25</v>
      </c>
      <c r="K685" s="2">
        <v>118900000</v>
      </c>
      <c r="L685" t="s">
        <v>125</v>
      </c>
      <c r="M685" t="s">
        <v>167</v>
      </c>
      <c r="N685" t="s">
        <v>28</v>
      </c>
      <c r="O685" t="s">
        <v>28</v>
      </c>
      <c r="P685" t="s">
        <v>28</v>
      </c>
      <c r="R685" t="s">
        <v>28</v>
      </c>
      <c r="S685" s="3" t="s">
        <v>25</v>
      </c>
      <c r="T685" t="s">
        <v>28</v>
      </c>
      <c r="U685" s="3" t="s">
        <v>28</v>
      </c>
    </row>
    <row r="686" spans="1:21" hidden="1" x14ac:dyDescent="0.3">
      <c r="A686">
        <v>689</v>
      </c>
      <c r="B686" t="s">
        <v>404</v>
      </c>
      <c r="C686" t="s">
        <v>29</v>
      </c>
      <c r="D686" t="s">
        <v>30</v>
      </c>
      <c r="E686" s="1">
        <v>11202000000</v>
      </c>
      <c r="F686" s="2">
        <v>2859000000</v>
      </c>
      <c r="G686" s="2">
        <v>1699000000</v>
      </c>
      <c r="H686" s="2">
        <v>2120000000</v>
      </c>
      <c r="I686" s="2">
        <v>2120000000</v>
      </c>
      <c r="J686" s="2">
        <v>2120000000</v>
      </c>
      <c r="K686" s="2" t="s">
        <v>24</v>
      </c>
      <c r="L686" t="s">
        <v>61</v>
      </c>
      <c r="M686" t="s">
        <v>132</v>
      </c>
      <c r="N686" t="s">
        <v>28</v>
      </c>
      <c r="O686" t="s">
        <v>28</v>
      </c>
      <c r="P686" t="s">
        <v>28</v>
      </c>
      <c r="R686" t="s">
        <v>28</v>
      </c>
      <c r="S686" s="3">
        <v>2120000000</v>
      </c>
      <c r="T686" t="s">
        <v>28</v>
      </c>
      <c r="U686" s="3" t="s">
        <v>28</v>
      </c>
    </row>
    <row r="687" spans="1:21" hidden="1" x14ac:dyDescent="0.3">
      <c r="A687">
        <v>113</v>
      </c>
      <c r="B687" t="s">
        <v>142</v>
      </c>
      <c r="C687" t="s">
        <v>29</v>
      </c>
      <c r="D687" t="s">
        <v>30</v>
      </c>
      <c r="E687" s="1">
        <v>11230000000</v>
      </c>
      <c r="F687" s="2">
        <v>1954000000</v>
      </c>
      <c r="G687" s="2">
        <v>3862000000</v>
      </c>
      <c r="H687" s="2" t="s">
        <v>24</v>
      </c>
      <c r="I687" s="2" t="s">
        <v>24</v>
      </c>
      <c r="J687" s="2" t="s">
        <v>25</v>
      </c>
      <c r="K687" s="2">
        <v>3132000000</v>
      </c>
      <c r="L687" t="s">
        <v>112</v>
      </c>
      <c r="M687" t="s">
        <v>143</v>
      </c>
      <c r="N687" t="s">
        <v>28</v>
      </c>
      <c r="O687" t="s">
        <v>28</v>
      </c>
      <c r="P687" t="s">
        <v>28</v>
      </c>
      <c r="R687" t="s">
        <v>28</v>
      </c>
      <c r="S687" s="3" t="s">
        <v>25</v>
      </c>
      <c r="T687" t="s">
        <v>28</v>
      </c>
      <c r="U687" s="3" t="s">
        <v>25</v>
      </c>
    </row>
    <row r="688" spans="1:21" hidden="1" x14ac:dyDescent="0.3">
      <c r="A688">
        <v>1104</v>
      </c>
      <c r="B688" t="s">
        <v>567</v>
      </c>
      <c r="C688" t="s">
        <v>29</v>
      </c>
      <c r="D688" t="s">
        <v>30</v>
      </c>
      <c r="E688" s="1">
        <v>11325000000</v>
      </c>
      <c r="F688" s="2">
        <v>2156000000</v>
      </c>
      <c r="G688" s="2">
        <v>3469000000</v>
      </c>
      <c r="H688" s="2" t="s">
        <v>24</v>
      </c>
      <c r="I688" s="2" t="s">
        <v>24</v>
      </c>
      <c r="J688" s="2" t="s">
        <v>25</v>
      </c>
      <c r="K688" s="2">
        <v>2500000000</v>
      </c>
      <c r="L688" t="s">
        <v>153</v>
      </c>
      <c r="M688" t="s">
        <v>154</v>
      </c>
      <c r="N688" t="s">
        <v>28</v>
      </c>
      <c r="O688" t="s">
        <v>28</v>
      </c>
      <c r="P688" t="s">
        <v>28</v>
      </c>
      <c r="R688" t="s">
        <v>28</v>
      </c>
      <c r="S688" s="3" t="s">
        <v>25</v>
      </c>
      <c r="T688" t="s">
        <v>28</v>
      </c>
      <c r="U688" s="3" t="s">
        <v>28</v>
      </c>
    </row>
    <row r="689" spans="1:21" hidden="1" x14ac:dyDescent="0.3">
      <c r="A689">
        <v>1467</v>
      </c>
      <c r="B689" t="s">
        <v>682</v>
      </c>
      <c r="C689" t="s">
        <v>29</v>
      </c>
      <c r="D689" t="s">
        <v>45</v>
      </c>
      <c r="E689" s="1">
        <v>11338600000</v>
      </c>
      <c r="F689" s="2">
        <v>7235900000</v>
      </c>
      <c r="G689" s="2">
        <v>2814600000</v>
      </c>
      <c r="H689" s="2" t="s">
        <v>24</v>
      </c>
      <c r="I689" s="2" t="s">
        <v>24</v>
      </c>
      <c r="J689" s="2" t="s">
        <v>25</v>
      </c>
      <c r="K689" s="2" t="s">
        <v>24</v>
      </c>
      <c r="L689" t="s">
        <v>40</v>
      </c>
      <c r="M689" t="s">
        <v>670</v>
      </c>
      <c r="N689" t="s">
        <v>28</v>
      </c>
      <c r="O689" t="s">
        <v>28</v>
      </c>
      <c r="P689" t="s">
        <v>28</v>
      </c>
      <c r="R689" t="s">
        <v>28</v>
      </c>
      <c r="S689" s="3" t="s">
        <v>25</v>
      </c>
      <c r="T689" t="s">
        <v>28</v>
      </c>
      <c r="U689" s="3" t="s">
        <v>28</v>
      </c>
    </row>
    <row r="690" spans="1:21" hidden="1" x14ac:dyDescent="0.3">
      <c r="A690">
        <v>585</v>
      </c>
      <c r="B690" t="s">
        <v>372</v>
      </c>
      <c r="C690" t="s">
        <v>29</v>
      </c>
      <c r="D690" t="s">
        <v>30</v>
      </c>
      <c r="E690" s="1">
        <v>11390947000</v>
      </c>
      <c r="F690" s="2">
        <v>7588885000</v>
      </c>
      <c r="G690" s="2">
        <v>888051000</v>
      </c>
      <c r="H690" s="2" t="s">
        <v>24</v>
      </c>
      <c r="I690" s="2" t="s">
        <v>24</v>
      </c>
      <c r="J690" s="2" t="s">
        <v>25</v>
      </c>
      <c r="K690" s="2">
        <v>1261044000</v>
      </c>
      <c r="L690" t="s">
        <v>107</v>
      </c>
      <c r="M690" t="s">
        <v>110</v>
      </c>
      <c r="N690" t="s">
        <v>28</v>
      </c>
      <c r="O690" t="s">
        <v>28</v>
      </c>
      <c r="P690" t="s">
        <v>28</v>
      </c>
      <c r="R690" t="s">
        <v>28</v>
      </c>
      <c r="S690" s="3" t="s">
        <v>25</v>
      </c>
      <c r="T690" t="s">
        <v>28</v>
      </c>
      <c r="U690" s="3" t="s">
        <v>28</v>
      </c>
    </row>
    <row r="691" spans="1:21" hidden="1" x14ac:dyDescent="0.3">
      <c r="A691">
        <v>1631</v>
      </c>
      <c r="B691" t="s">
        <v>736</v>
      </c>
      <c r="C691" t="s">
        <v>29</v>
      </c>
      <c r="D691" t="s">
        <v>30</v>
      </c>
      <c r="E691" s="1">
        <v>11419648000</v>
      </c>
      <c r="F691" s="2">
        <v>5931469000</v>
      </c>
      <c r="G691" s="2">
        <v>3841032000</v>
      </c>
      <c r="H691" s="2" t="s">
        <v>24</v>
      </c>
      <c r="I691" s="2" t="s">
        <v>24</v>
      </c>
      <c r="J691" s="2" t="s">
        <v>25</v>
      </c>
      <c r="K691" s="2" t="s">
        <v>24</v>
      </c>
      <c r="L691" t="s">
        <v>40</v>
      </c>
      <c r="M691" t="s">
        <v>428</v>
      </c>
      <c r="N691" t="s">
        <v>28</v>
      </c>
      <c r="O691" t="s">
        <v>28</v>
      </c>
      <c r="P691" t="s">
        <v>28</v>
      </c>
      <c r="R691" t="s">
        <v>28</v>
      </c>
      <c r="S691" s="3" t="s">
        <v>25</v>
      </c>
      <c r="T691" t="s">
        <v>28</v>
      </c>
      <c r="U691" s="3" t="s">
        <v>28</v>
      </c>
    </row>
    <row r="692" spans="1:21" x14ac:dyDescent="0.3">
      <c r="A692">
        <v>960</v>
      </c>
      <c r="B692" t="s">
        <v>520</v>
      </c>
      <c r="C692" t="s">
        <v>29</v>
      </c>
      <c r="D692" t="s">
        <v>30</v>
      </c>
      <c r="E692" s="1">
        <v>11420000000</v>
      </c>
      <c r="F692" s="2">
        <v>10303000000</v>
      </c>
      <c r="G692" s="2" t="s">
        <v>24</v>
      </c>
      <c r="H692" s="2" t="s">
        <v>24</v>
      </c>
      <c r="I692" s="2" t="s">
        <v>24</v>
      </c>
      <c r="J692" s="2" t="s">
        <v>25</v>
      </c>
      <c r="K692" s="2" t="s">
        <v>24</v>
      </c>
      <c r="L692" t="s">
        <v>26</v>
      </c>
      <c r="M692" t="s">
        <v>261</v>
      </c>
      <c r="N692" t="s">
        <v>28</v>
      </c>
      <c r="O692" t="s">
        <v>28</v>
      </c>
      <c r="P692" t="s">
        <v>28</v>
      </c>
      <c r="R692" t="s">
        <v>28</v>
      </c>
      <c r="S692" s="3" t="s">
        <v>25</v>
      </c>
      <c r="T692" t="s">
        <v>28</v>
      </c>
      <c r="U692" s="3" t="s">
        <v>28</v>
      </c>
    </row>
    <row r="693" spans="1:21" hidden="1" x14ac:dyDescent="0.3">
      <c r="A693">
        <v>199</v>
      </c>
      <c r="B693" t="s">
        <v>185</v>
      </c>
      <c r="C693" t="s">
        <v>29</v>
      </c>
      <c r="D693" t="s">
        <v>187</v>
      </c>
      <c r="E693" s="1">
        <v>11503963000</v>
      </c>
      <c r="F693" s="2">
        <v>6938381000</v>
      </c>
      <c r="G693" s="2">
        <v>2950995000</v>
      </c>
      <c r="H693" s="2" t="s">
        <v>24</v>
      </c>
      <c r="I693" s="2" t="s">
        <v>24</v>
      </c>
      <c r="J693" s="2" t="s">
        <v>25</v>
      </c>
      <c r="K693" s="2" t="s">
        <v>24</v>
      </c>
      <c r="L693" t="s">
        <v>40</v>
      </c>
      <c r="M693" t="s">
        <v>149</v>
      </c>
      <c r="N693" t="s">
        <v>28</v>
      </c>
      <c r="O693" t="s">
        <v>28</v>
      </c>
      <c r="P693" t="s">
        <v>28</v>
      </c>
      <c r="R693" t="s">
        <v>28</v>
      </c>
      <c r="S693" s="3" t="s">
        <v>25</v>
      </c>
      <c r="T693" t="s">
        <v>28</v>
      </c>
      <c r="U693" s="3" t="s">
        <v>25</v>
      </c>
    </row>
    <row r="694" spans="1:21" x14ac:dyDescent="0.3">
      <c r="A694">
        <v>1169</v>
      </c>
      <c r="B694" t="s">
        <v>589</v>
      </c>
      <c r="C694" t="s">
        <v>29</v>
      </c>
      <c r="D694" t="s">
        <v>33</v>
      </c>
      <c r="E694" s="1">
        <v>11624000000</v>
      </c>
      <c r="F694" s="2">
        <v>4201000000</v>
      </c>
      <c r="G694" s="2">
        <v>2897000000</v>
      </c>
      <c r="H694" s="2" t="s">
        <v>24</v>
      </c>
      <c r="I694" s="2" t="s">
        <v>24</v>
      </c>
      <c r="J694" s="2" t="s">
        <v>25</v>
      </c>
      <c r="K694" s="2">
        <v>951000000</v>
      </c>
      <c r="L694" t="s">
        <v>26</v>
      </c>
      <c r="M694" t="s">
        <v>295</v>
      </c>
      <c r="N694" t="s">
        <v>28</v>
      </c>
      <c r="O694" t="s">
        <v>28</v>
      </c>
      <c r="P694" t="s">
        <v>28</v>
      </c>
      <c r="R694" t="s">
        <v>28</v>
      </c>
      <c r="S694" s="3" t="s">
        <v>25</v>
      </c>
      <c r="T694" t="s">
        <v>28</v>
      </c>
      <c r="U694" s="3" t="s">
        <v>28</v>
      </c>
    </row>
    <row r="695" spans="1:21" hidden="1" x14ac:dyDescent="0.3">
      <c r="A695">
        <v>509</v>
      </c>
      <c r="B695" t="s">
        <v>347</v>
      </c>
      <c r="C695" t="s">
        <v>29</v>
      </c>
      <c r="D695" t="s">
        <v>30</v>
      </c>
      <c r="E695" s="1">
        <v>11764050000</v>
      </c>
      <c r="F695" s="2">
        <v>8198377000</v>
      </c>
      <c r="G695" s="2">
        <v>1516508000</v>
      </c>
      <c r="H695" s="2" t="s">
        <v>24</v>
      </c>
      <c r="I695" s="2" t="s">
        <v>24</v>
      </c>
      <c r="J695" s="2" t="s">
        <v>25</v>
      </c>
      <c r="K695" s="2">
        <v>528737000</v>
      </c>
      <c r="L695" t="s">
        <v>61</v>
      </c>
      <c r="M695" t="s">
        <v>326</v>
      </c>
      <c r="N695" t="s">
        <v>28</v>
      </c>
      <c r="O695" t="s">
        <v>28</v>
      </c>
      <c r="P695" t="s">
        <v>28</v>
      </c>
      <c r="R695" t="s">
        <v>28</v>
      </c>
      <c r="S695" s="3" t="s">
        <v>25</v>
      </c>
      <c r="T695" t="s">
        <v>28</v>
      </c>
      <c r="U695" s="3" t="s">
        <v>28</v>
      </c>
    </row>
    <row r="696" spans="1:21" hidden="1" x14ac:dyDescent="0.3">
      <c r="A696">
        <v>1479</v>
      </c>
      <c r="B696" t="s">
        <v>686</v>
      </c>
      <c r="C696" t="s">
        <v>29</v>
      </c>
      <c r="D696" t="s">
        <v>30</v>
      </c>
      <c r="E696" s="1">
        <v>11813000000</v>
      </c>
      <c r="F696" s="2">
        <v>374000000</v>
      </c>
      <c r="G696" s="2">
        <v>2484000000</v>
      </c>
      <c r="H696" s="2" t="s">
        <v>24</v>
      </c>
      <c r="I696" s="2" t="s">
        <v>24</v>
      </c>
      <c r="J696" s="2" t="s">
        <v>25</v>
      </c>
      <c r="K696" s="2">
        <v>5445000000</v>
      </c>
      <c r="L696" t="s">
        <v>112</v>
      </c>
      <c r="M696" t="s">
        <v>171</v>
      </c>
      <c r="N696" t="s">
        <v>28</v>
      </c>
      <c r="O696" t="s">
        <v>28</v>
      </c>
      <c r="P696" t="s">
        <v>28</v>
      </c>
      <c r="R696" t="s">
        <v>28</v>
      </c>
      <c r="S696" s="3" t="s">
        <v>25</v>
      </c>
      <c r="T696" t="s">
        <v>28</v>
      </c>
      <c r="U696" s="3" t="s">
        <v>28</v>
      </c>
    </row>
    <row r="697" spans="1:21" hidden="1" x14ac:dyDescent="0.3">
      <c r="A697">
        <v>255</v>
      </c>
      <c r="B697" t="s">
        <v>208</v>
      </c>
      <c r="C697" t="s">
        <v>29</v>
      </c>
      <c r="D697" t="s">
        <v>211</v>
      </c>
      <c r="E697" s="1">
        <v>11838200000</v>
      </c>
      <c r="F697" s="2">
        <v>8910800000</v>
      </c>
      <c r="G697" s="2">
        <v>1778900000</v>
      </c>
      <c r="H697" s="2" t="s">
        <v>24</v>
      </c>
      <c r="I697" s="2" t="s">
        <v>24</v>
      </c>
      <c r="J697" s="2" t="s">
        <v>25</v>
      </c>
      <c r="K697" s="2" t="s">
        <v>24</v>
      </c>
      <c r="L697" t="s">
        <v>97</v>
      </c>
      <c r="M697" t="s">
        <v>210</v>
      </c>
      <c r="N697" t="s">
        <v>28</v>
      </c>
      <c r="O697" t="s">
        <v>28</v>
      </c>
      <c r="P697" t="s">
        <v>28</v>
      </c>
      <c r="R697" t="s">
        <v>28</v>
      </c>
      <c r="S697" s="3" t="s">
        <v>25</v>
      </c>
      <c r="T697" t="s">
        <v>28</v>
      </c>
      <c r="U697" s="3" t="s">
        <v>25</v>
      </c>
    </row>
    <row r="698" spans="1:21" hidden="1" x14ac:dyDescent="0.3">
      <c r="A698">
        <v>1205</v>
      </c>
      <c r="B698" t="s">
        <v>604</v>
      </c>
      <c r="C698" t="s">
        <v>29</v>
      </c>
      <c r="D698" t="s">
        <v>30</v>
      </c>
      <c r="E698" s="1">
        <v>11871879000</v>
      </c>
      <c r="F698" s="2">
        <v>10222213000</v>
      </c>
      <c r="G698" s="2">
        <v>541586000</v>
      </c>
      <c r="H698" s="2" t="s">
        <v>24</v>
      </c>
      <c r="I698" s="2" t="s">
        <v>24</v>
      </c>
      <c r="J698" s="2" t="s">
        <v>25</v>
      </c>
      <c r="K698" s="2">
        <v>239343000</v>
      </c>
      <c r="L698" t="s">
        <v>153</v>
      </c>
      <c r="M698" t="s">
        <v>154</v>
      </c>
      <c r="N698" t="s">
        <v>28</v>
      </c>
      <c r="O698" t="s">
        <v>28</v>
      </c>
      <c r="P698" t="s">
        <v>28</v>
      </c>
      <c r="R698" t="s">
        <v>28</v>
      </c>
      <c r="S698" s="3" t="s">
        <v>25</v>
      </c>
      <c r="T698" t="s">
        <v>28</v>
      </c>
      <c r="U698" s="3" t="s">
        <v>28</v>
      </c>
    </row>
    <row r="699" spans="1:21" hidden="1" x14ac:dyDescent="0.3">
      <c r="A699">
        <v>765</v>
      </c>
      <c r="B699" t="s">
        <v>437</v>
      </c>
      <c r="C699" t="s">
        <v>29</v>
      </c>
      <c r="D699" t="s">
        <v>30</v>
      </c>
      <c r="E699" s="1">
        <v>11905000000</v>
      </c>
      <c r="F699" s="2">
        <v>3969000000</v>
      </c>
      <c r="G699" s="2">
        <v>1045000000</v>
      </c>
      <c r="H699" s="2" t="s">
        <v>24</v>
      </c>
      <c r="I699" s="2" t="s">
        <v>24</v>
      </c>
      <c r="J699" s="2" t="s">
        <v>25</v>
      </c>
      <c r="K699" s="2">
        <v>2687000000</v>
      </c>
      <c r="L699" t="s">
        <v>153</v>
      </c>
      <c r="M699" t="s">
        <v>241</v>
      </c>
      <c r="N699" t="s">
        <v>28</v>
      </c>
      <c r="O699" t="s">
        <v>28</v>
      </c>
      <c r="P699" t="s">
        <v>28</v>
      </c>
      <c r="R699" t="s">
        <v>28</v>
      </c>
      <c r="S699" s="3" t="s">
        <v>25</v>
      </c>
      <c r="T699" t="s">
        <v>28</v>
      </c>
      <c r="U699" s="3" t="s">
        <v>28</v>
      </c>
    </row>
    <row r="700" spans="1:21" hidden="1" x14ac:dyDescent="0.3">
      <c r="A700">
        <v>1325</v>
      </c>
      <c r="B700" t="s">
        <v>639</v>
      </c>
      <c r="C700" t="s">
        <v>29</v>
      </c>
      <c r="D700" t="s">
        <v>30</v>
      </c>
      <c r="E700" s="1">
        <v>11925000000</v>
      </c>
      <c r="F700" s="2">
        <v>6744000000</v>
      </c>
      <c r="G700" s="2">
        <v>1349000000</v>
      </c>
      <c r="H700" s="2">
        <v>98000000</v>
      </c>
      <c r="I700" s="2">
        <v>98000000</v>
      </c>
      <c r="J700" s="2">
        <v>98000000</v>
      </c>
      <c r="K700" s="2">
        <v>1109000000</v>
      </c>
      <c r="L700" t="s">
        <v>125</v>
      </c>
      <c r="M700" t="s">
        <v>157</v>
      </c>
      <c r="N700" t="s">
        <v>28</v>
      </c>
      <c r="O700" t="s">
        <v>28</v>
      </c>
      <c r="P700" t="s">
        <v>28</v>
      </c>
      <c r="R700" t="s">
        <v>28</v>
      </c>
      <c r="S700" s="3">
        <v>98000000</v>
      </c>
      <c r="T700" t="s">
        <v>28</v>
      </c>
      <c r="U700" s="3" t="s">
        <v>28</v>
      </c>
    </row>
    <row r="701" spans="1:21" hidden="1" x14ac:dyDescent="0.3">
      <c r="A701">
        <v>1511</v>
      </c>
      <c r="B701" t="s">
        <v>702</v>
      </c>
      <c r="C701" t="s">
        <v>29</v>
      </c>
      <c r="D701" t="s">
        <v>487</v>
      </c>
      <c r="E701" s="1">
        <v>11973000000</v>
      </c>
      <c r="F701" s="2">
        <v>8001000000</v>
      </c>
      <c r="G701" s="2">
        <v>1534000000</v>
      </c>
      <c r="H701" s="2">
        <v>583000000</v>
      </c>
      <c r="I701" s="2">
        <v>583000000</v>
      </c>
      <c r="J701" s="2">
        <v>583000000</v>
      </c>
      <c r="K701" s="2" t="s">
        <v>24</v>
      </c>
      <c r="L701" t="s">
        <v>51</v>
      </c>
      <c r="M701" t="s">
        <v>703</v>
      </c>
      <c r="N701" t="s">
        <v>28</v>
      </c>
      <c r="O701" t="s">
        <v>28</v>
      </c>
      <c r="P701" t="s">
        <v>28</v>
      </c>
      <c r="R701" t="s">
        <v>28</v>
      </c>
      <c r="S701" s="3">
        <v>583000000</v>
      </c>
      <c r="T701" t="s">
        <v>28</v>
      </c>
      <c r="U701" s="3" t="s">
        <v>28</v>
      </c>
    </row>
    <row r="702" spans="1:21" x14ac:dyDescent="0.3">
      <c r="A702">
        <v>1567</v>
      </c>
      <c r="B702" t="s">
        <v>721</v>
      </c>
      <c r="C702" t="s">
        <v>29</v>
      </c>
      <c r="D702" t="s">
        <v>43</v>
      </c>
      <c r="E702" s="1">
        <v>12104000000</v>
      </c>
      <c r="F702" s="2">
        <v>10131000000</v>
      </c>
      <c r="G702" s="2">
        <v>1126000000</v>
      </c>
      <c r="H702" s="2" t="s">
        <v>24</v>
      </c>
      <c r="I702" s="2" t="s">
        <v>24</v>
      </c>
      <c r="J702" s="2" t="s">
        <v>25</v>
      </c>
      <c r="K702" s="2" t="s">
        <v>24</v>
      </c>
      <c r="L702" t="s">
        <v>26</v>
      </c>
      <c r="M702" t="s">
        <v>261</v>
      </c>
      <c r="N702" t="s">
        <v>28</v>
      </c>
      <c r="O702" t="s">
        <v>28</v>
      </c>
      <c r="P702" t="s">
        <v>28</v>
      </c>
      <c r="R702" t="s">
        <v>28</v>
      </c>
      <c r="S702" s="3" t="s">
        <v>25</v>
      </c>
      <c r="T702" t="s">
        <v>28</v>
      </c>
      <c r="U702" s="3" t="s">
        <v>28</v>
      </c>
    </row>
    <row r="703" spans="1:21" hidden="1" x14ac:dyDescent="0.3">
      <c r="A703">
        <v>1563</v>
      </c>
      <c r="B703" t="s">
        <v>720</v>
      </c>
      <c r="C703" t="s">
        <v>29</v>
      </c>
      <c r="D703" t="s">
        <v>30</v>
      </c>
      <c r="E703" s="1">
        <v>12205000000</v>
      </c>
      <c r="F703" s="2">
        <v>5841000000</v>
      </c>
      <c r="G703" s="2">
        <v>1858000000</v>
      </c>
      <c r="H703" s="2">
        <v>1522000000</v>
      </c>
      <c r="I703" s="2">
        <v>1522000000</v>
      </c>
      <c r="J703" s="2">
        <v>1522000000</v>
      </c>
      <c r="K703" s="2" t="s">
        <v>24</v>
      </c>
      <c r="L703" t="s">
        <v>51</v>
      </c>
      <c r="M703" t="s">
        <v>92</v>
      </c>
      <c r="N703" t="s">
        <v>28</v>
      </c>
      <c r="O703" t="s">
        <v>28</v>
      </c>
      <c r="P703" t="s">
        <v>28</v>
      </c>
      <c r="R703" t="s">
        <v>28</v>
      </c>
      <c r="S703" s="3">
        <v>1522000000</v>
      </c>
      <c r="T703" t="s">
        <v>28</v>
      </c>
      <c r="U703" s="3" t="s">
        <v>28</v>
      </c>
    </row>
    <row r="704" spans="1:21" hidden="1" x14ac:dyDescent="0.3">
      <c r="A704">
        <v>1072</v>
      </c>
      <c r="B704" t="s">
        <v>557</v>
      </c>
      <c r="C704" t="s">
        <v>29</v>
      </c>
      <c r="D704" t="s">
        <v>30</v>
      </c>
      <c r="E704" s="1">
        <v>12261000000</v>
      </c>
      <c r="F704" s="2" t="s">
        <v>24</v>
      </c>
      <c r="G704" s="2">
        <v>7226000000</v>
      </c>
      <c r="H704" s="2" t="s">
        <v>24</v>
      </c>
      <c r="I704" s="2" t="s">
        <v>24</v>
      </c>
      <c r="J704" s="2" t="s">
        <v>25</v>
      </c>
      <c r="K704" s="2">
        <v>2958000000</v>
      </c>
      <c r="L704" t="s">
        <v>112</v>
      </c>
      <c r="M704" t="s">
        <v>558</v>
      </c>
      <c r="N704" t="s">
        <v>28</v>
      </c>
      <c r="O704" t="s">
        <v>28</v>
      </c>
      <c r="P704" t="s">
        <v>28</v>
      </c>
      <c r="R704" t="s">
        <v>28</v>
      </c>
      <c r="S704" s="3" t="s">
        <v>25</v>
      </c>
      <c r="T704" t="s">
        <v>28</v>
      </c>
      <c r="U704" s="3" t="s">
        <v>28</v>
      </c>
    </row>
    <row r="705" spans="1:21" hidden="1" x14ac:dyDescent="0.3">
      <c r="A705">
        <v>617</v>
      </c>
      <c r="B705" t="s">
        <v>381</v>
      </c>
      <c r="C705" t="s">
        <v>29</v>
      </c>
      <c r="D705" t="s">
        <v>33</v>
      </c>
      <c r="E705" s="1">
        <v>12466000000</v>
      </c>
      <c r="F705" s="2">
        <v>2153000000</v>
      </c>
      <c r="G705" s="2">
        <v>2653000000</v>
      </c>
      <c r="H705" s="2">
        <v>2666000000</v>
      </c>
      <c r="I705" s="2">
        <v>2666000000</v>
      </c>
      <c r="J705" s="2">
        <v>2666000000</v>
      </c>
      <c r="K705" s="2" t="s">
        <v>24</v>
      </c>
      <c r="L705" t="s">
        <v>51</v>
      </c>
      <c r="M705" t="s">
        <v>123</v>
      </c>
      <c r="N705" t="s">
        <v>28</v>
      </c>
      <c r="O705" t="s">
        <v>28</v>
      </c>
      <c r="P705" t="s">
        <v>28</v>
      </c>
      <c r="R705" t="s">
        <v>28</v>
      </c>
      <c r="S705" s="3">
        <v>2666000000</v>
      </c>
      <c r="T705" t="s">
        <v>28</v>
      </c>
      <c r="U705" s="3" t="s">
        <v>28</v>
      </c>
    </row>
    <row r="706" spans="1:21" hidden="1" x14ac:dyDescent="0.3">
      <c r="A706">
        <v>888</v>
      </c>
      <c r="B706" t="s">
        <v>491</v>
      </c>
      <c r="C706" t="s">
        <v>29</v>
      </c>
      <c r="D706" t="s">
        <v>194</v>
      </c>
      <c r="E706" s="1">
        <v>12540000000</v>
      </c>
      <c r="F706" s="2">
        <v>7737000000</v>
      </c>
      <c r="G706" s="2">
        <v>3453000000</v>
      </c>
      <c r="H706" s="2" t="s">
        <v>24</v>
      </c>
      <c r="I706" s="2" t="s">
        <v>24</v>
      </c>
      <c r="J706" s="2" t="s">
        <v>25</v>
      </c>
      <c r="K706" s="2" t="s">
        <v>24</v>
      </c>
      <c r="L706" t="s">
        <v>40</v>
      </c>
      <c r="M706" t="s">
        <v>492</v>
      </c>
      <c r="N706" t="s">
        <v>28</v>
      </c>
      <c r="O706" t="s">
        <v>28</v>
      </c>
      <c r="P706" t="s">
        <v>28</v>
      </c>
      <c r="R706" t="s">
        <v>28</v>
      </c>
      <c r="S706" s="3" t="s">
        <v>25</v>
      </c>
      <c r="T706" t="s">
        <v>28</v>
      </c>
      <c r="U706" s="3" t="s">
        <v>28</v>
      </c>
    </row>
    <row r="707" spans="1:21" hidden="1" x14ac:dyDescent="0.3">
      <c r="A707">
        <v>916</v>
      </c>
      <c r="B707" t="s">
        <v>500</v>
      </c>
      <c r="C707" t="s">
        <v>29</v>
      </c>
      <c r="D707" t="s">
        <v>502</v>
      </c>
      <c r="E707" s="1">
        <v>12574299000</v>
      </c>
      <c r="F707" s="2">
        <v>10925598000</v>
      </c>
      <c r="G707" s="2">
        <v>819048000</v>
      </c>
      <c r="H707" s="2" t="s">
        <v>24</v>
      </c>
      <c r="I707" s="2" t="s">
        <v>24</v>
      </c>
      <c r="J707" s="2" t="s">
        <v>25</v>
      </c>
      <c r="K707" s="2" t="s">
        <v>24</v>
      </c>
      <c r="L707" t="s">
        <v>40</v>
      </c>
      <c r="M707" t="s">
        <v>149</v>
      </c>
      <c r="N707" t="s">
        <v>28</v>
      </c>
      <c r="O707" t="s">
        <v>28</v>
      </c>
      <c r="P707" t="s">
        <v>28</v>
      </c>
      <c r="R707" t="s">
        <v>28</v>
      </c>
      <c r="S707" s="3" t="s">
        <v>25</v>
      </c>
      <c r="T707" t="s">
        <v>28</v>
      </c>
      <c r="U707" s="3" t="s">
        <v>28</v>
      </c>
    </row>
    <row r="708" spans="1:21" hidden="1" x14ac:dyDescent="0.3">
      <c r="A708">
        <v>537</v>
      </c>
      <c r="B708" t="s">
        <v>358</v>
      </c>
      <c r="C708" t="s">
        <v>29</v>
      </c>
      <c r="D708" t="s">
        <v>30</v>
      </c>
      <c r="E708" s="1">
        <v>12581000000</v>
      </c>
      <c r="F708" s="2">
        <v>8364000000</v>
      </c>
      <c r="G708" s="2">
        <v>309000000</v>
      </c>
      <c r="H708" s="2" t="s">
        <v>24</v>
      </c>
      <c r="I708" s="2" t="s">
        <v>24</v>
      </c>
      <c r="J708" s="2" t="s">
        <v>25</v>
      </c>
      <c r="K708" s="2">
        <v>1622000000</v>
      </c>
      <c r="L708" t="s">
        <v>107</v>
      </c>
      <c r="M708" t="s">
        <v>110</v>
      </c>
      <c r="N708" t="s">
        <v>28</v>
      </c>
      <c r="O708" t="s">
        <v>28</v>
      </c>
      <c r="P708" t="s">
        <v>28</v>
      </c>
      <c r="R708" t="s">
        <v>28</v>
      </c>
      <c r="S708" s="3" t="s">
        <v>25</v>
      </c>
      <c r="T708" t="s">
        <v>28</v>
      </c>
      <c r="U708" s="3" t="s">
        <v>28</v>
      </c>
    </row>
    <row r="709" spans="1:21" x14ac:dyDescent="0.3">
      <c r="A709">
        <v>397</v>
      </c>
      <c r="B709" t="s">
        <v>294</v>
      </c>
      <c r="C709" t="s">
        <v>29</v>
      </c>
      <c r="D709" t="s">
        <v>296</v>
      </c>
      <c r="E709" s="1">
        <v>12669000000</v>
      </c>
      <c r="F709" s="2">
        <v>4100000000</v>
      </c>
      <c r="G709" s="2">
        <v>3805000000</v>
      </c>
      <c r="H709" s="2" t="s">
        <v>24</v>
      </c>
      <c r="I709" s="2" t="s">
        <v>24</v>
      </c>
      <c r="J709" s="2" t="s">
        <v>25</v>
      </c>
      <c r="K709" s="2">
        <v>1151000000</v>
      </c>
      <c r="L709" t="s">
        <v>26</v>
      </c>
      <c r="M709" t="s">
        <v>295</v>
      </c>
      <c r="N709" t="s">
        <v>28</v>
      </c>
      <c r="O709" t="s">
        <v>28</v>
      </c>
      <c r="P709" t="s">
        <v>28</v>
      </c>
      <c r="R709" t="s">
        <v>28</v>
      </c>
      <c r="S709" s="3" t="s">
        <v>25</v>
      </c>
      <c r="T709" t="s">
        <v>28</v>
      </c>
      <c r="U709" s="3" t="s">
        <v>25</v>
      </c>
    </row>
    <row r="710" spans="1:21" x14ac:dyDescent="0.3">
      <c r="A710">
        <v>876</v>
      </c>
      <c r="B710" t="s">
        <v>485</v>
      </c>
      <c r="C710" t="s">
        <v>29</v>
      </c>
      <c r="D710" t="s">
        <v>487</v>
      </c>
      <c r="E710" s="1">
        <v>12695157000</v>
      </c>
      <c r="F710" s="2">
        <v>10621373000</v>
      </c>
      <c r="G710" s="2">
        <v>1545716000</v>
      </c>
      <c r="H710" s="2" t="s">
        <v>24</v>
      </c>
      <c r="I710" s="2" t="s">
        <v>24</v>
      </c>
      <c r="J710" s="2" t="s">
        <v>25</v>
      </c>
      <c r="K710" s="2" t="s">
        <v>24</v>
      </c>
      <c r="L710" t="s">
        <v>26</v>
      </c>
      <c r="M710" t="s">
        <v>261</v>
      </c>
      <c r="N710" t="s">
        <v>28</v>
      </c>
      <c r="O710" t="s">
        <v>28</v>
      </c>
      <c r="P710" t="s">
        <v>28</v>
      </c>
      <c r="R710" t="s">
        <v>28</v>
      </c>
      <c r="S710" s="3" t="s">
        <v>25</v>
      </c>
      <c r="T710" t="s">
        <v>28</v>
      </c>
      <c r="U710" s="3" t="s">
        <v>28</v>
      </c>
    </row>
    <row r="711" spans="1:21" hidden="1" x14ac:dyDescent="0.3">
      <c r="A711">
        <v>1623</v>
      </c>
      <c r="B711" t="s">
        <v>734</v>
      </c>
      <c r="C711" t="s">
        <v>29</v>
      </c>
      <c r="D711" t="s">
        <v>69</v>
      </c>
      <c r="E711" s="1">
        <v>12702000000</v>
      </c>
      <c r="F711" s="2">
        <v>1875000000</v>
      </c>
      <c r="G711" s="2">
        <v>2242000000</v>
      </c>
      <c r="H711" s="2" t="s">
        <v>24</v>
      </c>
      <c r="I711" s="2" t="s">
        <v>24</v>
      </c>
      <c r="J711" s="2" t="s">
        <v>25</v>
      </c>
      <c r="K711" s="2">
        <v>435000000</v>
      </c>
      <c r="L711" t="s">
        <v>51</v>
      </c>
      <c r="M711" t="s">
        <v>123</v>
      </c>
      <c r="N711" t="s">
        <v>28</v>
      </c>
      <c r="O711" t="s">
        <v>28</v>
      </c>
      <c r="P711" t="s">
        <v>28</v>
      </c>
      <c r="R711" t="s">
        <v>28</v>
      </c>
      <c r="S711" s="3" t="s">
        <v>25</v>
      </c>
      <c r="T711" t="s">
        <v>28</v>
      </c>
      <c r="U711" s="3" t="s">
        <v>28</v>
      </c>
    </row>
    <row r="712" spans="1:21" x14ac:dyDescent="0.3">
      <c r="A712">
        <v>307</v>
      </c>
      <c r="B712" t="s">
        <v>242</v>
      </c>
      <c r="C712" t="s">
        <v>29</v>
      </c>
      <c r="D712" t="s">
        <v>30</v>
      </c>
      <c r="E712" s="1">
        <v>12752076000</v>
      </c>
      <c r="F712" s="2">
        <v>10915981000</v>
      </c>
      <c r="G712" s="2">
        <v>1153445000</v>
      </c>
      <c r="H712" s="2" t="s">
        <v>24</v>
      </c>
      <c r="I712" s="2" t="s">
        <v>24</v>
      </c>
      <c r="J712" s="2" t="s">
        <v>25</v>
      </c>
      <c r="K712" s="2" t="s">
        <v>24</v>
      </c>
      <c r="L712" t="s">
        <v>26</v>
      </c>
      <c r="M712" t="s">
        <v>243</v>
      </c>
      <c r="N712" t="s">
        <v>28</v>
      </c>
      <c r="O712" t="s">
        <v>28</v>
      </c>
      <c r="P712" t="s">
        <v>28</v>
      </c>
      <c r="R712" t="s">
        <v>28</v>
      </c>
      <c r="S712" s="3" t="s">
        <v>25</v>
      </c>
      <c r="T712" t="s">
        <v>28</v>
      </c>
      <c r="U712" s="3" t="s">
        <v>25</v>
      </c>
    </row>
    <row r="713" spans="1:21" hidden="1" x14ac:dyDescent="0.3">
      <c r="A713">
        <v>1020</v>
      </c>
      <c r="B713" t="s">
        <v>541</v>
      </c>
      <c r="C713" t="s">
        <v>29</v>
      </c>
      <c r="D713" t="s">
        <v>30</v>
      </c>
      <c r="E713" s="1">
        <v>12784000000</v>
      </c>
      <c r="F713" s="2">
        <v>11020000000</v>
      </c>
      <c r="G713" s="2">
        <v>649000000</v>
      </c>
      <c r="H713" s="2" t="s">
        <v>24</v>
      </c>
      <c r="I713" s="2" t="s">
        <v>24</v>
      </c>
      <c r="J713" s="2" t="s">
        <v>25</v>
      </c>
      <c r="K713" s="2">
        <v>127000000</v>
      </c>
      <c r="L713" t="s">
        <v>40</v>
      </c>
      <c r="M713" t="s">
        <v>227</v>
      </c>
      <c r="N713" t="s">
        <v>28</v>
      </c>
      <c r="O713" t="s">
        <v>28</v>
      </c>
      <c r="P713" t="s">
        <v>28</v>
      </c>
      <c r="R713" t="s">
        <v>28</v>
      </c>
      <c r="S713" s="3" t="s">
        <v>25</v>
      </c>
      <c r="T713" t="s">
        <v>28</v>
      </c>
      <c r="U713" s="3" t="s">
        <v>28</v>
      </c>
    </row>
    <row r="714" spans="1:21" hidden="1" x14ac:dyDescent="0.3">
      <c r="A714">
        <v>529</v>
      </c>
      <c r="B714" t="s">
        <v>356</v>
      </c>
      <c r="C714" t="s">
        <v>29</v>
      </c>
      <c r="D714" t="s">
        <v>33</v>
      </c>
      <c r="E714" s="1">
        <v>12919000000</v>
      </c>
      <c r="F714" s="2">
        <v>7807000000</v>
      </c>
      <c r="G714" s="2">
        <v>1877000000</v>
      </c>
      <c r="H714" s="2" t="s">
        <v>24</v>
      </c>
      <c r="I714" s="2" t="s">
        <v>24</v>
      </c>
      <c r="J714" s="2" t="s">
        <v>25</v>
      </c>
      <c r="K714" s="2">
        <v>1071000000</v>
      </c>
      <c r="L714" t="s">
        <v>107</v>
      </c>
      <c r="M714" t="s">
        <v>110</v>
      </c>
      <c r="N714" t="s">
        <v>28</v>
      </c>
      <c r="O714" t="s">
        <v>28</v>
      </c>
      <c r="P714" t="s">
        <v>28</v>
      </c>
      <c r="R714" t="s">
        <v>28</v>
      </c>
      <c r="S714" s="3" t="s">
        <v>25</v>
      </c>
      <c r="T714" t="s">
        <v>28</v>
      </c>
      <c r="U714" s="3" t="s">
        <v>28</v>
      </c>
    </row>
    <row r="715" spans="1:21" hidden="1" x14ac:dyDescent="0.3">
      <c r="A715">
        <v>1766</v>
      </c>
      <c r="B715" t="s">
        <v>771</v>
      </c>
      <c r="C715" t="s">
        <v>29</v>
      </c>
      <c r="D715" t="s">
        <v>43</v>
      </c>
      <c r="E715" s="1">
        <v>13084000000</v>
      </c>
      <c r="F715" s="2">
        <v>9501000000</v>
      </c>
      <c r="G715" s="2">
        <v>1454000000</v>
      </c>
      <c r="H715" s="2" t="s">
        <v>24</v>
      </c>
      <c r="I715" s="2" t="s">
        <v>24</v>
      </c>
      <c r="J715" s="2" t="s">
        <v>25</v>
      </c>
      <c r="K715" s="2" t="s">
        <v>24</v>
      </c>
      <c r="L715" t="s">
        <v>40</v>
      </c>
      <c r="M715" t="s">
        <v>252</v>
      </c>
      <c r="N715" t="s">
        <v>28</v>
      </c>
      <c r="O715" t="s">
        <v>28</v>
      </c>
      <c r="P715" t="s">
        <v>28</v>
      </c>
      <c r="R715" t="s">
        <v>28</v>
      </c>
      <c r="S715" s="3" t="s">
        <v>25</v>
      </c>
      <c r="T715" t="s">
        <v>28</v>
      </c>
      <c r="U715" s="3" t="s">
        <v>28</v>
      </c>
    </row>
    <row r="716" spans="1:21" hidden="1" x14ac:dyDescent="0.3">
      <c r="A716">
        <v>1535</v>
      </c>
      <c r="B716" t="s">
        <v>711</v>
      </c>
      <c r="C716" t="s">
        <v>29</v>
      </c>
      <c r="D716" t="s">
        <v>30</v>
      </c>
      <c r="E716" s="1">
        <v>13090300000</v>
      </c>
      <c r="F716" s="2">
        <v>7561200000</v>
      </c>
      <c r="G716" s="2">
        <v>3446300000</v>
      </c>
      <c r="H716" s="2">
        <v>395500000</v>
      </c>
      <c r="I716" s="2">
        <v>395500000</v>
      </c>
      <c r="J716" s="2">
        <v>395500000</v>
      </c>
      <c r="K716" s="2" t="s">
        <v>24</v>
      </c>
      <c r="L716" t="s">
        <v>61</v>
      </c>
      <c r="M716" t="s">
        <v>76</v>
      </c>
      <c r="N716" t="s">
        <v>28</v>
      </c>
      <c r="O716" t="s">
        <v>28</v>
      </c>
      <c r="P716" t="s">
        <v>28</v>
      </c>
      <c r="R716" t="s">
        <v>28</v>
      </c>
      <c r="S716" s="3">
        <v>395500000</v>
      </c>
      <c r="T716" t="s">
        <v>28</v>
      </c>
      <c r="U716" s="3" t="s">
        <v>28</v>
      </c>
    </row>
    <row r="717" spans="1:21" hidden="1" x14ac:dyDescent="0.3">
      <c r="A717">
        <v>429</v>
      </c>
      <c r="B717" t="s">
        <v>313</v>
      </c>
      <c r="C717" t="s">
        <v>29</v>
      </c>
      <c r="D717" t="s">
        <v>30</v>
      </c>
      <c r="E717" s="1">
        <v>13120000000</v>
      </c>
      <c r="F717" s="2">
        <v>8033000000</v>
      </c>
      <c r="G717" s="2">
        <v>563000000</v>
      </c>
      <c r="H717" s="2" t="s">
        <v>24</v>
      </c>
      <c r="I717" s="2" t="s">
        <v>24</v>
      </c>
      <c r="J717" s="2" t="s">
        <v>25</v>
      </c>
      <c r="K717" s="2">
        <v>1208000000</v>
      </c>
      <c r="L717" t="s">
        <v>107</v>
      </c>
      <c r="M717" t="s">
        <v>110</v>
      </c>
      <c r="N717" t="s">
        <v>28</v>
      </c>
      <c r="O717" t="s">
        <v>28</v>
      </c>
      <c r="P717" t="s">
        <v>28</v>
      </c>
      <c r="R717" t="s">
        <v>28</v>
      </c>
      <c r="S717" s="3" t="s">
        <v>25</v>
      </c>
      <c r="T717" t="s">
        <v>28</v>
      </c>
      <c r="U717" s="3" t="s">
        <v>25</v>
      </c>
    </row>
    <row r="718" spans="1:21" x14ac:dyDescent="0.3">
      <c r="A718">
        <v>1273</v>
      </c>
      <c r="B718" t="s">
        <v>625</v>
      </c>
      <c r="C718" t="s">
        <v>29</v>
      </c>
      <c r="D718" t="s">
        <v>216</v>
      </c>
      <c r="E718" s="1">
        <v>13215971000</v>
      </c>
      <c r="F718" s="2">
        <v>10188227000</v>
      </c>
      <c r="G718" s="2">
        <v>1633992000</v>
      </c>
      <c r="H718" s="2" t="s">
        <v>24</v>
      </c>
      <c r="I718" s="2" t="s">
        <v>24</v>
      </c>
      <c r="J718" s="2" t="s">
        <v>25</v>
      </c>
      <c r="K718" s="2" t="s">
        <v>24</v>
      </c>
      <c r="L718" t="s">
        <v>26</v>
      </c>
      <c r="M718" t="s">
        <v>261</v>
      </c>
      <c r="N718" t="s">
        <v>28</v>
      </c>
      <c r="O718" t="s">
        <v>28</v>
      </c>
      <c r="P718" t="s">
        <v>28</v>
      </c>
      <c r="R718" t="s">
        <v>28</v>
      </c>
      <c r="S718" s="3" t="s">
        <v>25</v>
      </c>
      <c r="T718" t="s">
        <v>28</v>
      </c>
      <c r="U718" s="3" t="s">
        <v>28</v>
      </c>
    </row>
    <row r="719" spans="1:21" hidden="1" x14ac:dyDescent="0.3">
      <c r="A719">
        <v>165</v>
      </c>
      <c r="B719" t="s">
        <v>164</v>
      </c>
      <c r="C719" t="s">
        <v>29</v>
      </c>
      <c r="D719" t="s">
        <v>138</v>
      </c>
      <c r="E719" s="1">
        <v>13240000000</v>
      </c>
      <c r="F719" s="2">
        <v>7300000000</v>
      </c>
      <c r="G719" s="2">
        <v>806000000</v>
      </c>
      <c r="H719" s="2">
        <v>2674000000</v>
      </c>
      <c r="I719" s="2">
        <v>2674000000</v>
      </c>
      <c r="J719" s="2">
        <v>2674000000</v>
      </c>
      <c r="K719" s="2">
        <v>1873000000</v>
      </c>
      <c r="L719" t="s">
        <v>51</v>
      </c>
      <c r="M719" t="s">
        <v>92</v>
      </c>
      <c r="N719" t="s">
        <v>28</v>
      </c>
      <c r="O719" t="s">
        <v>28</v>
      </c>
      <c r="P719" t="s">
        <v>28</v>
      </c>
      <c r="R719" t="s">
        <v>28</v>
      </c>
      <c r="S719" s="3">
        <v>2674000000</v>
      </c>
      <c r="T719" t="s">
        <v>28</v>
      </c>
      <c r="U719" s="3">
        <v>2674000000</v>
      </c>
    </row>
    <row r="720" spans="1:21" hidden="1" x14ac:dyDescent="0.3">
      <c r="A720">
        <v>525</v>
      </c>
      <c r="B720" t="s">
        <v>355</v>
      </c>
      <c r="C720" t="s">
        <v>29</v>
      </c>
      <c r="D720" t="s">
        <v>30</v>
      </c>
      <c r="E720" s="1">
        <v>13253400000</v>
      </c>
      <c r="F720" s="2">
        <v>7161200000</v>
      </c>
      <c r="G720" s="2">
        <v>4360300000</v>
      </c>
      <c r="H720" s="2" t="s">
        <v>24</v>
      </c>
      <c r="I720" s="2" t="s">
        <v>24</v>
      </c>
      <c r="J720" s="2" t="s">
        <v>25</v>
      </c>
      <c r="K720" s="2" t="s">
        <v>24</v>
      </c>
      <c r="L720" t="s">
        <v>125</v>
      </c>
      <c r="M720" t="s">
        <v>126</v>
      </c>
      <c r="N720" t="s">
        <v>28</v>
      </c>
      <c r="O720" t="s">
        <v>28</v>
      </c>
      <c r="P720" t="s">
        <v>28</v>
      </c>
      <c r="R720" t="s">
        <v>28</v>
      </c>
      <c r="S720" s="3" t="s">
        <v>25</v>
      </c>
      <c r="T720" t="s">
        <v>28</v>
      </c>
      <c r="U720" s="3" t="s">
        <v>28</v>
      </c>
    </row>
    <row r="721" spans="1:21" hidden="1" x14ac:dyDescent="0.3">
      <c r="A721">
        <v>1459</v>
      </c>
      <c r="B721" t="s">
        <v>678</v>
      </c>
      <c r="C721" t="s">
        <v>29</v>
      </c>
      <c r="D721" t="s">
        <v>457</v>
      </c>
      <c r="E721" s="1">
        <v>13724000000</v>
      </c>
      <c r="F721" s="2">
        <v>9878000000</v>
      </c>
      <c r="G721" s="2">
        <v>722000000</v>
      </c>
      <c r="H721" s="2">
        <v>1226000000</v>
      </c>
      <c r="I721" s="2">
        <v>1226000000</v>
      </c>
      <c r="J721" s="2">
        <v>1226000000</v>
      </c>
      <c r="K721" s="2">
        <v>98000000</v>
      </c>
      <c r="L721" t="s">
        <v>51</v>
      </c>
      <c r="M721" t="s">
        <v>679</v>
      </c>
      <c r="N721" t="s">
        <v>28</v>
      </c>
      <c r="O721" t="s">
        <v>28</v>
      </c>
      <c r="P721" t="s">
        <v>28</v>
      </c>
      <c r="R721" t="s">
        <v>28</v>
      </c>
      <c r="S721" s="3">
        <v>1226000000</v>
      </c>
      <c r="T721" t="s">
        <v>28</v>
      </c>
      <c r="U721" s="3" t="s">
        <v>28</v>
      </c>
    </row>
    <row r="722" spans="1:21" hidden="1" x14ac:dyDescent="0.3">
      <c r="A722">
        <v>1635</v>
      </c>
      <c r="B722" t="s">
        <v>737</v>
      </c>
      <c r="C722" t="s">
        <v>29</v>
      </c>
      <c r="D722" t="s">
        <v>69</v>
      </c>
      <c r="E722" s="1">
        <v>13783000000</v>
      </c>
      <c r="F722" s="2">
        <v>6542000000</v>
      </c>
      <c r="G722" s="2">
        <v>2899000000</v>
      </c>
      <c r="H722" s="2" t="s">
        <v>24</v>
      </c>
      <c r="I722" s="2" t="s">
        <v>24</v>
      </c>
      <c r="J722" s="2" t="s">
        <v>25</v>
      </c>
      <c r="K722" s="2">
        <v>217000000</v>
      </c>
      <c r="L722" t="s">
        <v>40</v>
      </c>
      <c r="M722" t="s">
        <v>331</v>
      </c>
      <c r="N722" t="s">
        <v>28</v>
      </c>
      <c r="O722" t="s">
        <v>28</v>
      </c>
      <c r="P722" t="s">
        <v>28</v>
      </c>
      <c r="R722" t="s">
        <v>28</v>
      </c>
      <c r="S722" s="3" t="s">
        <v>25</v>
      </c>
      <c r="T722" t="s">
        <v>28</v>
      </c>
      <c r="U722" s="3" t="s">
        <v>28</v>
      </c>
    </row>
    <row r="723" spans="1:21" x14ac:dyDescent="0.3">
      <c r="A723">
        <v>1699</v>
      </c>
      <c r="B723" t="s">
        <v>752</v>
      </c>
      <c r="C723" t="s">
        <v>29</v>
      </c>
      <c r="D723" t="s">
        <v>33</v>
      </c>
      <c r="E723" s="1">
        <v>13996000000</v>
      </c>
      <c r="F723" s="2">
        <v>9002000000</v>
      </c>
      <c r="G723" s="2">
        <v>1481000000</v>
      </c>
      <c r="H723" s="2" t="s">
        <v>24</v>
      </c>
      <c r="I723" s="2" t="s">
        <v>24</v>
      </c>
      <c r="J723" s="2" t="s">
        <v>25</v>
      </c>
      <c r="K723" s="2">
        <v>1292000000</v>
      </c>
      <c r="L723" t="s">
        <v>26</v>
      </c>
      <c r="M723" t="s">
        <v>753</v>
      </c>
      <c r="N723" t="s">
        <v>28</v>
      </c>
      <c r="O723" t="s">
        <v>28</v>
      </c>
      <c r="P723" t="s">
        <v>28</v>
      </c>
      <c r="R723" t="s">
        <v>28</v>
      </c>
      <c r="S723" s="3" t="s">
        <v>25</v>
      </c>
      <c r="T723" t="s">
        <v>28</v>
      </c>
      <c r="U723" s="3" t="s">
        <v>28</v>
      </c>
    </row>
    <row r="724" spans="1:21" hidden="1" x14ac:dyDescent="0.3">
      <c r="A724">
        <v>705</v>
      </c>
      <c r="B724" t="s">
        <v>408</v>
      </c>
      <c r="C724" t="s">
        <v>29</v>
      </c>
      <c r="D724" t="s">
        <v>30</v>
      </c>
      <c r="E724" s="1">
        <v>14077843000</v>
      </c>
      <c r="F724" s="2">
        <v>9857923000</v>
      </c>
      <c r="G724" s="2">
        <v>3028028000</v>
      </c>
      <c r="H724" s="2" t="s">
        <v>24</v>
      </c>
      <c r="I724" s="2" t="s">
        <v>24</v>
      </c>
      <c r="J724" s="2" t="s">
        <v>25</v>
      </c>
      <c r="K724" s="2">
        <v>133957000</v>
      </c>
      <c r="L724" t="s">
        <v>40</v>
      </c>
      <c r="M724" t="s">
        <v>149</v>
      </c>
      <c r="N724" t="s">
        <v>28</v>
      </c>
      <c r="O724" t="s">
        <v>28</v>
      </c>
      <c r="P724" t="s">
        <v>28</v>
      </c>
      <c r="R724" t="s">
        <v>28</v>
      </c>
      <c r="S724" s="3" t="s">
        <v>25</v>
      </c>
      <c r="T724" t="s">
        <v>28</v>
      </c>
      <c r="U724" s="3" t="s">
        <v>28</v>
      </c>
    </row>
    <row r="725" spans="1:21" hidden="1" x14ac:dyDescent="0.3">
      <c r="A725">
        <v>1687</v>
      </c>
      <c r="B725" t="s">
        <v>750</v>
      </c>
      <c r="C725" t="s">
        <v>29</v>
      </c>
      <c r="D725" t="s">
        <v>642</v>
      </c>
      <c r="E725" s="1">
        <v>14194000000</v>
      </c>
      <c r="F725" s="2">
        <v>9150000000</v>
      </c>
      <c r="G725" s="2">
        <v>4032000000</v>
      </c>
      <c r="H725" s="2" t="s">
        <v>24</v>
      </c>
      <c r="I725" s="2" t="s">
        <v>24</v>
      </c>
      <c r="J725" s="2" t="s">
        <v>25</v>
      </c>
      <c r="K725" s="2" t="s">
        <v>24</v>
      </c>
      <c r="L725" t="s">
        <v>97</v>
      </c>
      <c r="M725" t="s">
        <v>511</v>
      </c>
      <c r="N725" t="s">
        <v>28</v>
      </c>
      <c r="O725" t="s">
        <v>28</v>
      </c>
      <c r="P725" t="s">
        <v>28</v>
      </c>
      <c r="R725" t="s">
        <v>28</v>
      </c>
      <c r="S725" s="3" t="s">
        <v>25</v>
      </c>
      <c r="T725" t="s">
        <v>28</v>
      </c>
      <c r="U725" s="3" t="s">
        <v>28</v>
      </c>
    </row>
    <row r="726" spans="1:21" x14ac:dyDescent="0.3">
      <c r="A726">
        <v>864</v>
      </c>
      <c r="B726" t="s">
        <v>481</v>
      </c>
      <c r="C726" t="s">
        <v>29</v>
      </c>
      <c r="D726" t="s">
        <v>33</v>
      </c>
      <c r="E726" s="1">
        <v>14484000000</v>
      </c>
      <c r="F726" s="2">
        <v>8673000000</v>
      </c>
      <c r="G726" s="2">
        <v>2678000000</v>
      </c>
      <c r="H726" s="2" t="s">
        <v>24</v>
      </c>
      <c r="I726" s="2" t="s">
        <v>24</v>
      </c>
      <c r="J726" s="2" t="s">
        <v>25</v>
      </c>
      <c r="K726" s="2">
        <v>245000000</v>
      </c>
      <c r="L726" t="s">
        <v>26</v>
      </c>
      <c r="M726" t="s">
        <v>254</v>
      </c>
      <c r="N726" t="s">
        <v>28</v>
      </c>
      <c r="O726" t="s">
        <v>28</v>
      </c>
      <c r="P726" t="s">
        <v>28</v>
      </c>
      <c r="R726" t="s">
        <v>28</v>
      </c>
      <c r="S726" s="3" t="s">
        <v>25</v>
      </c>
      <c r="T726" t="s">
        <v>28</v>
      </c>
      <c r="U726" s="3" t="s">
        <v>28</v>
      </c>
    </row>
    <row r="727" spans="1:21" hidden="1" x14ac:dyDescent="0.3">
      <c r="A727">
        <v>553</v>
      </c>
      <c r="B727" t="s">
        <v>362</v>
      </c>
      <c r="C727" t="s">
        <v>29</v>
      </c>
      <c r="D727" t="s">
        <v>30</v>
      </c>
      <c r="E727" s="1">
        <v>14487118000</v>
      </c>
      <c r="F727" s="2">
        <v>2066893000</v>
      </c>
      <c r="G727" s="2">
        <v>4621096000</v>
      </c>
      <c r="H727" s="2" t="s">
        <v>24</v>
      </c>
      <c r="I727" s="2" t="s">
        <v>24</v>
      </c>
      <c r="J727" s="2" t="s">
        <v>25</v>
      </c>
      <c r="K727" s="2">
        <v>3600976000</v>
      </c>
      <c r="L727" t="s">
        <v>153</v>
      </c>
      <c r="M727" t="s">
        <v>154</v>
      </c>
      <c r="N727" t="s">
        <v>28</v>
      </c>
      <c r="O727" t="s">
        <v>28</v>
      </c>
      <c r="P727" t="s">
        <v>28</v>
      </c>
      <c r="R727" t="s">
        <v>28</v>
      </c>
      <c r="S727" s="3" t="s">
        <v>25</v>
      </c>
      <c r="T727" t="s">
        <v>28</v>
      </c>
      <c r="U727" s="3" t="s">
        <v>28</v>
      </c>
    </row>
    <row r="728" spans="1:21" hidden="1" x14ac:dyDescent="0.3">
      <c r="A728">
        <v>137</v>
      </c>
      <c r="B728" t="s">
        <v>152</v>
      </c>
      <c r="C728" t="s">
        <v>29</v>
      </c>
      <c r="D728" t="s">
        <v>30</v>
      </c>
      <c r="E728" s="1">
        <v>14771000000</v>
      </c>
      <c r="F728" s="2">
        <v>2938000000</v>
      </c>
      <c r="G728" s="2">
        <v>1286000000</v>
      </c>
      <c r="H728" s="2" t="s">
        <v>24</v>
      </c>
      <c r="I728" s="2" t="s">
        <v>24</v>
      </c>
      <c r="J728" s="2" t="s">
        <v>25</v>
      </c>
      <c r="K728" s="2">
        <v>5866000000</v>
      </c>
      <c r="L728" t="s">
        <v>153</v>
      </c>
      <c r="M728" t="s">
        <v>154</v>
      </c>
      <c r="N728" t="s">
        <v>28</v>
      </c>
      <c r="O728" t="s">
        <v>28</v>
      </c>
      <c r="P728" t="s">
        <v>28</v>
      </c>
      <c r="R728" t="s">
        <v>28</v>
      </c>
      <c r="S728" s="3" t="s">
        <v>25</v>
      </c>
      <c r="T728" t="s">
        <v>28</v>
      </c>
      <c r="U728" s="3" t="s">
        <v>25</v>
      </c>
    </row>
    <row r="729" spans="1:21" hidden="1" x14ac:dyDescent="0.3">
      <c r="A729">
        <v>1301</v>
      </c>
      <c r="B729" t="s">
        <v>633</v>
      </c>
      <c r="C729" t="s">
        <v>29</v>
      </c>
      <c r="D729" t="s">
        <v>33</v>
      </c>
      <c r="E729" s="1">
        <v>14791000000</v>
      </c>
      <c r="F729" s="2">
        <v>8348000000</v>
      </c>
      <c r="G729" s="2">
        <v>4013000000</v>
      </c>
      <c r="H729" s="2">
        <v>483000000</v>
      </c>
      <c r="I729" s="2">
        <v>483000000</v>
      </c>
      <c r="J729" s="2">
        <v>483000000</v>
      </c>
      <c r="K729" s="2">
        <v>450000000</v>
      </c>
      <c r="L729" t="s">
        <v>125</v>
      </c>
      <c r="M729" t="s">
        <v>316</v>
      </c>
      <c r="N729" t="s">
        <v>28</v>
      </c>
      <c r="O729" t="s">
        <v>28</v>
      </c>
      <c r="P729" t="s">
        <v>28</v>
      </c>
      <c r="R729" t="s">
        <v>28</v>
      </c>
      <c r="S729" s="3">
        <v>483000000</v>
      </c>
      <c r="T729" t="s">
        <v>28</v>
      </c>
      <c r="U729" s="3" t="s">
        <v>28</v>
      </c>
    </row>
    <row r="730" spans="1:21" hidden="1" x14ac:dyDescent="0.3">
      <c r="A730">
        <v>892</v>
      </c>
      <c r="B730" t="s">
        <v>493</v>
      </c>
      <c r="C730" t="s">
        <v>29</v>
      </c>
      <c r="D730" t="s">
        <v>43</v>
      </c>
      <c r="E730" s="1">
        <v>14792000000</v>
      </c>
      <c r="F730" s="2">
        <v>8689000000</v>
      </c>
      <c r="G730" s="2">
        <v>3266000000</v>
      </c>
      <c r="H730" s="2" t="s">
        <v>24</v>
      </c>
      <c r="I730" s="2" t="s">
        <v>24</v>
      </c>
      <c r="J730" s="2" t="s">
        <v>25</v>
      </c>
      <c r="K730" s="2" t="s">
        <v>24</v>
      </c>
      <c r="L730" t="s">
        <v>97</v>
      </c>
      <c r="M730" t="s">
        <v>210</v>
      </c>
      <c r="N730" t="s">
        <v>28</v>
      </c>
      <c r="O730" t="s">
        <v>28</v>
      </c>
      <c r="P730" t="s">
        <v>28</v>
      </c>
      <c r="R730" t="s">
        <v>28</v>
      </c>
      <c r="S730" s="3" t="s">
        <v>25</v>
      </c>
      <c r="T730" t="s">
        <v>28</v>
      </c>
      <c r="U730" s="3" t="s">
        <v>28</v>
      </c>
    </row>
    <row r="731" spans="1:21" hidden="1" x14ac:dyDescent="0.3">
      <c r="A731">
        <v>49</v>
      </c>
      <c r="B731" t="s">
        <v>109</v>
      </c>
      <c r="C731" t="s">
        <v>29</v>
      </c>
      <c r="D731" t="s">
        <v>30</v>
      </c>
      <c r="E731" s="1">
        <v>14813500000</v>
      </c>
      <c r="F731" s="2">
        <v>6722300000</v>
      </c>
      <c r="G731" s="2">
        <v>3329800000</v>
      </c>
      <c r="H731" s="2" t="s">
        <v>24</v>
      </c>
      <c r="I731" s="2" t="s">
        <v>24</v>
      </c>
      <c r="J731" s="2" t="s">
        <v>25</v>
      </c>
      <c r="K731" s="2">
        <v>1712500000</v>
      </c>
      <c r="L731" t="s">
        <v>107</v>
      </c>
      <c r="M731" t="s">
        <v>110</v>
      </c>
      <c r="N731" t="s">
        <v>28</v>
      </c>
      <c r="O731" t="s">
        <v>28</v>
      </c>
      <c r="P731" t="s">
        <v>28</v>
      </c>
      <c r="R731" t="s">
        <v>28</v>
      </c>
      <c r="S731" s="3" t="s">
        <v>25</v>
      </c>
      <c r="T731" t="s">
        <v>28</v>
      </c>
      <c r="U731" s="3" t="s">
        <v>25</v>
      </c>
    </row>
    <row r="732" spans="1:21" hidden="1" x14ac:dyDescent="0.3">
      <c r="A732">
        <v>633</v>
      </c>
      <c r="B732" t="s">
        <v>386</v>
      </c>
      <c r="C732" t="s">
        <v>29</v>
      </c>
      <c r="D732" t="s">
        <v>30</v>
      </c>
      <c r="E732" s="1">
        <v>14892000000</v>
      </c>
      <c r="F732" s="2">
        <v>6459000000</v>
      </c>
      <c r="G732" s="2">
        <v>4315000000</v>
      </c>
      <c r="H732" s="2" t="s">
        <v>24</v>
      </c>
      <c r="I732" s="2" t="s">
        <v>24</v>
      </c>
      <c r="J732" s="2" t="s">
        <v>25</v>
      </c>
      <c r="K732" s="2">
        <v>1741000000</v>
      </c>
      <c r="L732" t="s">
        <v>107</v>
      </c>
      <c r="M732" t="s">
        <v>110</v>
      </c>
      <c r="N732" t="s">
        <v>28</v>
      </c>
      <c r="O732" t="s">
        <v>28</v>
      </c>
      <c r="P732" t="s">
        <v>28</v>
      </c>
      <c r="R732" t="s">
        <v>28</v>
      </c>
      <c r="S732" s="3" t="s">
        <v>25</v>
      </c>
      <c r="T732" t="s">
        <v>28</v>
      </c>
      <c r="U732" s="3" t="s">
        <v>28</v>
      </c>
    </row>
    <row r="733" spans="1:21" hidden="1" x14ac:dyDescent="0.3">
      <c r="A733">
        <v>1675</v>
      </c>
      <c r="B733" t="s">
        <v>747</v>
      </c>
      <c r="C733" t="s">
        <v>29</v>
      </c>
      <c r="D733" t="s">
        <v>457</v>
      </c>
      <c r="E733" s="1">
        <v>15130000000</v>
      </c>
      <c r="F733" s="2">
        <v>10770000000</v>
      </c>
      <c r="G733" s="2">
        <v>908000000</v>
      </c>
      <c r="H733" s="2">
        <v>1661000000</v>
      </c>
      <c r="I733" s="2">
        <v>1661000000</v>
      </c>
      <c r="J733" s="2">
        <v>1661000000</v>
      </c>
      <c r="K733" s="2" t="s">
        <v>24</v>
      </c>
      <c r="L733" t="s">
        <v>51</v>
      </c>
      <c r="M733" t="s">
        <v>679</v>
      </c>
      <c r="N733" t="s">
        <v>28</v>
      </c>
      <c r="O733" t="s">
        <v>28</v>
      </c>
      <c r="P733" t="s">
        <v>28</v>
      </c>
      <c r="R733" t="s">
        <v>28</v>
      </c>
      <c r="S733" s="3">
        <v>1661000000</v>
      </c>
      <c r="T733" t="s">
        <v>28</v>
      </c>
      <c r="U733" s="3" t="s">
        <v>28</v>
      </c>
    </row>
    <row r="734" spans="1:21" hidden="1" x14ac:dyDescent="0.3">
      <c r="A734">
        <v>1210</v>
      </c>
      <c r="B734" t="s">
        <v>605</v>
      </c>
      <c r="C734" t="s">
        <v>29</v>
      </c>
      <c r="D734" t="s">
        <v>36</v>
      </c>
      <c r="E734" s="1">
        <v>15134400000</v>
      </c>
      <c r="F734" s="2">
        <v>12491400000</v>
      </c>
      <c r="G734" s="2">
        <v>431800000</v>
      </c>
      <c r="H734" s="2" t="s">
        <v>24</v>
      </c>
      <c r="I734" s="2" t="s">
        <v>24</v>
      </c>
      <c r="J734" s="2" t="s">
        <v>25</v>
      </c>
      <c r="K734" s="2">
        <v>291100000</v>
      </c>
      <c r="L734" t="s">
        <v>40</v>
      </c>
      <c r="M734" t="s">
        <v>478</v>
      </c>
      <c r="N734" t="s">
        <v>28</v>
      </c>
      <c r="O734" t="s">
        <v>28</v>
      </c>
      <c r="P734" t="s">
        <v>28</v>
      </c>
      <c r="R734" t="s">
        <v>28</v>
      </c>
      <c r="S734" s="3" t="s">
        <v>25</v>
      </c>
      <c r="T734" t="s">
        <v>28</v>
      </c>
      <c r="U734" s="3" t="s">
        <v>28</v>
      </c>
    </row>
    <row r="735" spans="1:21" hidden="1" x14ac:dyDescent="0.3">
      <c r="A735">
        <v>1141</v>
      </c>
      <c r="B735" t="s">
        <v>581</v>
      </c>
      <c r="C735" t="s">
        <v>29</v>
      </c>
      <c r="D735" t="s">
        <v>30</v>
      </c>
      <c r="E735" s="1">
        <v>15136000000</v>
      </c>
      <c r="F735" s="2">
        <v>8152000000</v>
      </c>
      <c r="G735" s="2">
        <v>1280000000</v>
      </c>
      <c r="H735" s="2" t="s">
        <v>24</v>
      </c>
      <c r="I735" s="2" t="s">
        <v>24</v>
      </c>
      <c r="J735" s="2" t="s">
        <v>25</v>
      </c>
      <c r="K735" s="2">
        <v>2163000000</v>
      </c>
      <c r="L735" t="s">
        <v>107</v>
      </c>
      <c r="M735" t="s">
        <v>108</v>
      </c>
      <c r="N735" t="s">
        <v>28</v>
      </c>
      <c r="O735" t="s">
        <v>28</v>
      </c>
      <c r="P735" t="s">
        <v>28</v>
      </c>
      <c r="R735" t="s">
        <v>28</v>
      </c>
      <c r="S735" s="3" t="s">
        <v>25</v>
      </c>
      <c r="T735" t="s">
        <v>28</v>
      </c>
      <c r="U735" s="3" t="s">
        <v>28</v>
      </c>
    </row>
    <row r="736" spans="1:21" hidden="1" x14ac:dyDescent="0.3">
      <c r="A736">
        <v>477</v>
      </c>
      <c r="B736" t="s">
        <v>336</v>
      </c>
      <c r="C736" t="s">
        <v>29</v>
      </c>
      <c r="D736" t="s">
        <v>33</v>
      </c>
      <c r="E736" s="1">
        <v>15499000000</v>
      </c>
      <c r="F736" s="2">
        <v>12471000000</v>
      </c>
      <c r="G736" s="2">
        <v>1036000000</v>
      </c>
      <c r="H736" s="2" t="s">
        <v>24</v>
      </c>
      <c r="I736" s="2" t="s">
        <v>24</v>
      </c>
      <c r="J736" s="2" t="s">
        <v>25</v>
      </c>
      <c r="K736" s="2">
        <v>94000000</v>
      </c>
      <c r="L736" t="s">
        <v>40</v>
      </c>
      <c r="M736" t="s">
        <v>206</v>
      </c>
      <c r="N736" t="s">
        <v>28</v>
      </c>
      <c r="O736" t="s">
        <v>28</v>
      </c>
      <c r="P736" t="s">
        <v>28</v>
      </c>
      <c r="R736" t="s">
        <v>28</v>
      </c>
      <c r="S736" s="3" t="s">
        <v>25</v>
      </c>
      <c r="T736" t="s">
        <v>28</v>
      </c>
      <c r="U736" s="3" t="s">
        <v>28</v>
      </c>
    </row>
    <row r="737" spans="1:21" hidden="1" x14ac:dyDescent="0.3">
      <c r="A737">
        <v>1088</v>
      </c>
      <c r="B737" t="s">
        <v>563</v>
      </c>
      <c r="C737" t="s">
        <v>29</v>
      </c>
      <c r="D737" t="s">
        <v>174</v>
      </c>
      <c r="E737" s="1">
        <v>15855000000</v>
      </c>
      <c r="F737" s="2">
        <v>7281000000</v>
      </c>
      <c r="G737" s="2">
        <v>2774000000</v>
      </c>
      <c r="H737" s="2">
        <v>1725000000</v>
      </c>
      <c r="I737" s="2">
        <v>1725000000</v>
      </c>
      <c r="J737" s="2">
        <v>1725000000</v>
      </c>
      <c r="K737" s="2" t="s">
        <v>24</v>
      </c>
      <c r="L737" t="s">
        <v>125</v>
      </c>
      <c r="M737" t="s">
        <v>235</v>
      </c>
      <c r="N737" t="s">
        <v>28</v>
      </c>
      <c r="O737" t="s">
        <v>28</v>
      </c>
      <c r="P737" t="s">
        <v>28</v>
      </c>
      <c r="R737" t="s">
        <v>28</v>
      </c>
      <c r="S737" s="3">
        <v>1725000000</v>
      </c>
      <c r="T737" t="s">
        <v>28</v>
      </c>
      <c r="U737" s="3" t="s">
        <v>28</v>
      </c>
    </row>
    <row r="738" spans="1:21" hidden="1" x14ac:dyDescent="0.3">
      <c r="A738">
        <v>279</v>
      </c>
      <c r="B738" t="s">
        <v>225</v>
      </c>
      <c r="C738" t="s">
        <v>29</v>
      </c>
      <c r="D738" t="s">
        <v>228</v>
      </c>
      <c r="E738" s="1">
        <v>15884000000</v>
      </c>
      <c r="F738" s="2">
        <v>10421000000</v>
      </c>
      <c r="G738" s="2">
        <v>2054000000</v>
      </c>
      <c r="H738" s="2" t="s">
        <v>24</v>
      </c>
      <c r="I738" s="2" t="s">
        <v>24</v>
      </c>
      <c r="J738" s="2" t="s">
        <v>25</v>
      </c>
      <c r="K738" s="2">
        <v>1637000000</v>
      </c>
      <c r="L738" t="s">
        <v>40</v>
      </c>
      <c r="M738" t="s">
        <v>227</v>
      </c>
      <c r="N738" t="s">
        <v>28</v>
      </c>
      <c r="O738" t="s">
        <v>28</v>
      </c>
      <c r="P738" t="s">
        <v>28</v>
      </c>
      <c r="R738" t="s">
        <v>28</v>
      </c>
      <c r="S738" s="3" t="s">
        <v>25</v>
      </c>
      <c r="T738" t="s">
        <v>28</v>
      </c>
      <c r="U738" s="3" t="s">
        <v>25</v>
      </c>
    </row>
    <row r="739" spans="1:21" hidden="1" x14ac:dyDescent="0.3">
      <c r="A739">
        <v>713</v>
      </c>
      <c r="B739" t="s">
        <v>410</v>
      </c>
      <c r="C739" t="s">
        <v>29</v>
      </c>
      <c r="D739" t="s">
        <v>194</v>
      </c>
      <c r="E739" s="1">
        <v>16148000000</v>
      </c>
      <c r="F739" s="2">
        <v>9855000000</v>
      </c>
      <c r="G739" s="2" t="s">
        <v>24</v>
      </c>
      <c r="H739" s="2" t="s">
        <v>24</v>
      </c>
      <c r="I739" s="2" t="s">
        <v>24</v>
      </c>
      <c r="J739" s="2" t="s">
        <v>25</v>
      </c>
      <c r="K739" s="2" t="s">
        <v>24</v>
      </c>
      <c r="L739" t="s">
        <v>40</v>
      </c>
      <c r="M739" t="s">
        <v>391</v>
      </c>
      <c r="N739" t="s">
        <v>28</v>
      </c>
      <c r="O739" t="s">
        <v>28</v>
      </c>
      <c r="P739" t="s">
        <v>28</v>
      </c>
      <c r="R739" t="s">
        <v>28</v>
      </c>
      <c r="S739" s="3" t="s">
        <v>25</v>
      </c>
      <c r="T739" t="s">
        <v>28</v>
      </c>
      <c r="U739" s="3" t="s">
        <v>28</v>
      </c>
    </row>
    <row r="740" spans="1:21" hidden="1" x14ac:dyDescent="0.3">
      <c r="A740">
        <v>912</v>
      </c>
      <c r="B740" t="s">
        <v>498</v>
      </c>
      <c r="C740" t="s">
        <v>29</v>
      </c>
      <c r="D740" t="s">
        <v>33</v>
      </c>
      <c r="E740" s="1">
        <v>16226000000</v>
      </c>
      <c r="F740" s="2">
        <v>8435000000</v>
      </c>
      <c r="G740" s="2">
        <v>1029000000</v>
      </c>
      <c r="H740" s="2" t="s">
        <v>24</v>
      </c>
      <c r="I740" s="2" t="s">
        <v>24</v>
      </c>
      <c r="J740" s="2" t="s">
        <v>25</v>
      </c>
      <c r="K740" s="2">
        <v>2040000000</v>
      </c>
      <c r="L740" t="s">
        <v>153</v>
      </c>
      <c r="M740" t="s">
        <v>499</v>
      </c>
      <c r="N740" t="s">
        <v>28</v>
      </c>
      <c r="O740" t="s">
        <v>28</v>
      </c>
      <c r="P740" t="s">
        <v>28</v>
      </c>
      <c r="R740" t="s">
        <v>28</v>
      </c>
      <c r="S740" s="3" t="s">
        <v>25</v>
      </c>
      <c r="T740" t="s">
        <v>28</v>
      </c>
      <c r="U740" s="3" t="s">
        <v>28</v>
      </c>
    </row>
    <row r="741" spans="1:21" hidden="1" x14ac:dyDescent="0.3">
      <c r="A741">
        <v>1120</v>
      </c>
      <c r="B741" t="s">
        <v>572</v>
      </c>
      <c r="C741" t="s">
        <v>29</v>
      </c>
      <c r="D741" t="s">
        <v>574</v>
      </c>
      <c r="E741" s="1">
        <v>16358000000</v>
      </c>
      <c r="F741" s="2">
        <v>10921000000</v>
      </c>
      <c r="G741" s="2">
        <v>939000000</v>
      </c>
      <c r="H741" s="2">
        <v>1371000000</v>
      </c>
      <c r="I741" s="2">
        <v>1371000000</v>
      </c>
      <c r="J741" s="2">
        <v>1371000000</v>
      </c>
      <c r="K741" s="2" t="s">
        <v>24</v>
      </c>
      <c r="L741" t="s">
        <v>51</v>
      </c>
      <c r="M741" t="s">
        <v>92</v>
      </c>
      <c r="N741" t="s">
        <v>28</v>
      </c>
      <c r="O741" t="s">
        <v>28</v>
      </c>
      <c r="P741" t="s">
        <v>28</v>
      </c>
      <c r="R741" t="s">
        <v>28</v>
      </c>
      <c r="S741" s="3">
        <v>1371000000</v>
      </c>
      <c r="T741" t="s">
        <v>28</v>
      </c>
      <c r="U741" s="3" t="s">
        <v>28</v>
      </c>
    </row>
    <row r="742" spans="1:21" hidden="1" x14ac:dyDescent="0.3">
      <c r="A742">
        <v>235</v>
      </c>
      <c r="B742" t="s">
        <v>203</v>
      </c>
      <c r="C742" t="s">
        <v>29</v>
      </c>
      <c r="D742" t="s">
        <v>30</v>
      </c>
      <c r="E742" s="1">
        <v>16385000000</v>
      </c>
      <c r="F742" s="2">
        <v>4619000000</v>
      </c>
      <c r="G742" s="2">
        <v>4939000000</v>
      </c>
      <c r="H742" s="2">
        <v>3731000000</v>
      </c>
      <c r="I742" s="2">
        <v>3731000000</v>
      </c>
      <c r="J742" s="2">
        <v>3731000000</v>
      </c>
      <c r="K742" s="2" t="s">
        <v>24</v>
      </c>
      <c r="L742" t="s">
        <v>61</v>
      </c>
      <c r="M742" t="s">
        <v>67</v>
      </c>
      <c r="N742" t="s">
        <v>28</v>
      </c>
      <c r="O742" t="s">
        <v>28</v>
      </c>
      <c r="P742" t="s">
        <v>28</v>
      </c>
      <c r="R742" t="s">
        <v>28</v>
      </c>
      <c r="S742" s="3">
        <v>3731000000</v>
      </c>
      <c r="T742" t="s">
        <v>28</v>
      </c>
      <c r="U742" s="3">
        <v>3731000000</v>
      </c>
    </row>
    <row r="743" spans="1:21" hidden="1" x14ac:dyDescent="0.3">
      <c r="A743">
        <v>1383</v>
      </c>
      <c r="B743" t="s">
        <v>658</v>
      </c>
      <c r="C743" t="s">
        <v>29</v>
      </c>
      <c r="D743" t="s">
        <v>642</v>
      </c>
      <c r="E743" s="1">
        <v>16447800000</v>
      </c>
      <c r="F743" s="2">
        <v>6858800000</v>
      </c>
      <c r="G743" s="2">
        <v>6086800000</v>
      </c>
      <c r="H743" s="2" t="s">
        <v>24</v>
      </c>
      <c r="I743" s="2" t="s">
        <v>24</v>
      </c>
      <c r="J743" s="2" t="s">
        <v>25</v>
      </c>
      <c r="K743" s="2">
        <v>709600000</v>
      </c>
      <c r="L743" t="s">
        <v>40</v>
      </c>
      <c r="M743" t="s">
        <v>252</v>
      </c>
      <c r="N743" t="s">
        <v>28</v>
      </c>
      <c r="O743" t="s">
        <v>28</v>
      </c>
      <c r="P743" t="s">
        <v>28</v>
      </c>
      <c r="R743" t="s">
        <v>28</v>
      </c>
      <c r="S743" s="3" t="s">
        <v>25</v>
      </c>
      <c r="T743" t="s">
        <v>28</v>
      </c>
      <c r="U743" s="3" t="s">
        <v>28</v>
      </c>
    </row>
    <row r="744" spans="1:21" x14ac:dyDescent="0.3">
      <c r="A744">
        <v>1233</v>
      </c>
      <c r="B744" t="s">
        <v>612</v>
      </c>
      <c r="C744" t="s">
        <v>29</v>
      </c>
      <c r="D744" t="s">
        <v>30</v>
      </c>
      <c r="E744" s="1">
        <v>16661000000</v>
      </c>
      <c r="F744" s="2">
        <v>13900700000</v>
      </c>
      <c r="G744" s="2">
        <v>559500000</v>
      </c>
      <c r="H744" s="2">
        <v>251400000</v>
      </c>
      <c r="I744" s="2">
        <v>251400000</v>
      </c>
      <c r="J744" s="2">
        <v>251400000</v>
      </c>
      <c r="K744" s="2">
        <v>571700000</v>
      </c>
      <c r="L744" t="s">
        <v>26</v>
      </c>
      <c r="M744" t="s">
        <v>220</v>
      </c>
      <c r="N744" t="s">
        <v>28</v>
      </c>
      <c r="O744" t="s">
        <v>28</v>
      </c>
      <c r="P744" t="s">
        <v>28</v>
      </c>
      <c r="R744" t="s">
        <v>28</v>
      </c>
      <c r="S744" s="3">
        <v>251400000</v>
      </c>
      <c r="T744" t="s">
        <v>28</v>
      </c>
      <c r="U744" s="3" t="s">
        <v>28</v>
      </c>
    </row>
    <row r="745" spans="1:21" hidden="1" x14ac:dyDescent="0.3">
      <c r="A745">
        <v>1289</v>
      </c>
      <c r="B745" t="s">
        <v>630</v>
      </c>
      <c r="C745" t="s">
        <v>29</v>
      </c>
      <c r="D745" t="s">
        <v>30</v>
      </c>
      <c r="E745" s="1">
        <v>16872000000</v>
      </c>
      <c r="F745" s="2">
        <v>344000000</v>
      </c>
      <c r="G745" s="2">
        <v>9681000000</v>
      </c>
      <c r="H745" s="2" t="s">
        <v>24</v>
      </c>
      <c r="I745" s="2" t="s">
        <v>24</v>
      </c>
      <c r="J745" s="2" t="s">
        <v>25</v>
      </c>
      <c r="K745" s="2">
        <v>643000000</v>
      </c>
      <c r="L745" t="s">
        <v>112</v>
      </c>
      <c r="M745" t="s">
        <v>183</v>
      </c>
      <c r="N745" t="s">
        <v>28</v>
      </c>
      <c r="O745" t="s">
        <v>28</v>
      </c>
      <c r="P745" t="s">
        <v>28</v>
      </c>
      <c r="R745" t="s">
        <v>28</v>
      </c>
      <c r="S745" s="3" t="s">
        <v>25</v>
      </c>
      <c r="T745" t="s">
        <v>28</v>
      </c>
      <c r="U745" s="3" t="s">
        <v>28</v>
      </c>
    </row>
    <row r="746" spans="1:21" hidden="1" x14ac:dyDescent="0.3">
      <c r="A746">
        <v>1427</v>
      </c>
      <c r="B746" t="s">
        <v>672</v>
      </c>
      <c r="C746" t="s">
        <v>29</v>
      </c>
      <c r="D746" t="s">
        <v>30</v>
      </c>
      <c r="E746" s="1">
        <v>17087000000</v>
      </c>
      <c r="F746" s="2">
        <v>9817000000</v>
      </c>
      <c r="G746" s="2">
        <v>934000000</v>
      </c>
      <c r="H746" s="2" t="s">
        <v>24</v>
      </c>
      <c r="I746" s="2" t="s">
        <v>24</v>
      </c>
      <c r="J746" s="2" t="s">
        <v>25</v>
      </c>
      <c r="K746" s="2">
        <v>1901000000</v>
      </c>
      <c r="L746" t="s">
        <v>107</v>
      </c>
      <c r="M746" t="s">
        <v>110</v>
      </c>
      <c r="N746" t="s">
        <v>28</v>
      </c>
      <c r="O746" t="s">
        <v>28</v>
      </c>
      <c r="P746" t="s">
        <v>28</v>
      </c>
      <c r="R746" t="s">
        <v>28</v>
      </c>
      <c r="S746" s="3" t="s">
        <v>25</v>
      </c>
      <c r="T746" t="s">
        <v>28</v>
      </c>
      <c r="U746" s="3" t="s">
        <v>28</v>
      </c>
    </row>
    <row r="747" spans="1:21" hidden="1" x14ac:dyDescent="0.3">
      <c r="A747">
        <v>1237</v>
      </c>
      <c r="B747" t="s">
        <v>613</v>
      </c>
      <c r="C747" t="s">
        <v>29</v>
      </c>
      <c r="D747" t="s">
        <v>33</v>
      </c>
      <c r="E747" s="1">
        <v>17090000000</v>
      </c>
      <c r="F747" s="2">
        <v>12207000000</v>
      </c>
      <c r="G747" s="2" t="s">
        <v>24</v>
      </c>
      <c r="H747" s="2" t="s">
        <v>24</v>
      </c>
      <c r="I747" s="2" t="s">
        <v>24</v>
      </c>
      <c r="J747" s="2" t="s">
        <v>25</v>
      </c>
      <c r="K747" s="2">
        <v>2433000000</v>
      </c>
      <c r="L747" t="s">
        <v>107</v>
      </c>
      <c r="M747" t="s">
        <v>108</v>
      </c>
      <c r="N747" t="s">
        <v>28</v>
      </c>
      <c r="O747" t="s">
        <v>28</v>
      </c>
      <c r="P747" t="s">
        <v>28</v>
      </c>
      <c r="R747" t="s">
        <v>28</v>
      </c>
      <c r="S747" s="3" t="s">
        <v>25</v>
      </c>
      <c r="T747" t="s">
        <v>28</v>
      </c>
      <c r="U747" s="3" t="s">
        <v>28</v>
      </c>
    </row>
    <row r="748" spans="1:21" hidden="1" x14ac:dyDescent="0.3">
      <c r="A748">
        <v>323</v>
      </c>
      <c r="B748" t="s">
        <v>248</v>
      </c>
      <c r="C748" t="s">
        <v>29</v>
      </c>
      <c r="D748" t="s">
        <v>30</v>
      </c>
      <c r="E748" s="1">
        <v>17420000000</v>
      </c>
      <c r="F748" s="2">
        <v>7219000000</v>
      </c>
      <c r="G748" s="2">
        <v>6645000000</v>
      </c>
      <c r="H748" s="2" t="s">
        <v>24</v>
      </c>
      <c r="I748" s="2" t="s">
        <v>24</v>
      </c>
      <c r="J748" s="2" t="s">
        <v>25</v>
      </c>
      <c r="K748" s="2" t="s">
        <v>24</v>
      </c>
      <c r="L748" t="s">
        <v>97</v>
      </c>
      <c r="M748" t="s">
        <v>239</v>
      </c>
      <c r="N748" t="s">
        <v>28</v>
      </c>
      <c r="O748" t="s">
        <v>28</v>
      </c>
      <c r="P748" t="s">
        <v>28</v>
      </c>
      <c r="R748" t="s">
        <v>28</v>
      </c>
      <c r="S748" s="3" t="s">
        <v>25</v>
      </c>
      <c r="T748" t="s">
        <v>28</v>
      </c>
      <c r="U748" s="3" t="s">
        <v>25</v>
      </c>
    </row>
    <row r="749" spans="1:21" hidden="1" x14ac:dyDescent="0.3">
      <c r="A749">
        <v>449</v>
      </c>
      <c r="B749" t="s">
        <v>320</v>
      </c>
      <c r="C749" t="s">
        <v>29</v>
      </c>
      <c r="D749" t="s">
        <v>103</v>
      </c>
      <c r="E749" s="1">
        <v>17504167000</v>
      </c>
      <c r="F749" s="2">
        <v>12068425000</v>
      </c>
      <c r="G749" s="2">
        <v>3699557000</v>
      </c>
      <c r="H749" s="2" t="s">
        <v>24</v>
      </c>
      <c r="I749" s="2" t="s">
        <v>24</v>
      </c>
      <c r="J749" s="2" t="s">
        <v>25</v>
      </c>
      <c r="K749" s="2" t="s">
        <v>24</v>
      </c>
      <c r="L749" t="s">
        <v>40</v>
      </c>
      <c r="M749" t="s">
        <v>322</v>
      </c>
      <c r="N749" t="s">
        <v>28</v>
      </c>
      <c r="O749" t="s">
        <v>28</v>
      </c>
      <c r="P749" t="s">
        <v>28</v>
      </c>
      <c r="R749" t="s">
        <v>28</v>
      </c>
      <c r="S749" s="3" t="s">
        <v>25</v>
      </c>
      <c r="T749" t="s">
        <v>28</v>
      </c>
      <c r="U749" s="3" t="s">
        <v>25</v>
      </c>
    </row>
    <row r="750" spans="1:21" x14ac:dyDescent="0.3">
      <c r="A750">
        <v>549</v>
      </c>
      <c r="B750" t="s">
        <v>361</v>
      </c>
      <c r="C750" t="s">
        <v>29</v>
      </c>
      <c r="D750" t="s">
        <v>69</v>
      </c>
      <c r="E750" s="1">
        <v>17733000000</v>
      </c>
      <c r="F750" s="2">
        <v>9971000000</v>
      </c>
      <c r="G750" s="2">
        <v>4375000000</v>
      </c>
      <c r="H750" s="2" t="s">
        <v>24</v>
      </c>
      <c r="I750" s="2" t="s">
        <v>24</v>
      </c>
      <c r="J750" s="2" t="s">
        <v>25</v>
      </c>
      <c r="K750" s="2" t="s">
        <v>24</v>
      </c>
      <c r="L750" t="s">
        <v>26</v>
      </c>
      <c r="M750" t="s">
        <v>261</v>
      </c>
      <c r="N750" t="s">
        <v>28</v>
      </c>
      <c r="O750" t="s">
        <v>28</v>
      </c>
      <c r="P750" t="s">
        <v>28</v>
      </c>
      <c r="R750" t="s">
        <v>28</v>
      </c>
      <c r="S750" s="3" t="s">
        <v>25</v>
      </c>
      <c r="T750" t="s">
        <v>28</v>
      </c>
      <c r="U750" s="3" t="s">
        <v>28</v>
      </c>
    </row>
    <row r="751" spans="1:21" hidden="1" x14ac:dyDescent="0.3">
      <c r="A751">
        <v>693</v>
      </c>
      <c r="B751" t="s">
        <v>405</v>
      </c>
      <c r="C751" t="s">
        <v>29</v>
      </c>
      <c r="D751" t="s">
        <v>211</v>
      </c>
      <c r="E751" s="1">
        <v>17909600000</v>
      </c>
      <c r="F751" s="2">
        <v>11539800000</v>
      </c>
      <c r="G751" s="2">
        <v>3474300000</v>
      </c>
      <c r="H751" s="2" t="s">
        <v>24</v>
      </c>
      <c r="I751" s="2" t="s">
        <v>24</v>
      </c>
      <c r="J751" s="2" t="s">
        <v>25</v>
      </c>
      <c r="K751" s="2" t="s">
        <v>24</v>
      </c>
      <c r="L751" t="s">
        <v>97</v>
      </c>
      <c r="M751" t="s">
        <v>210</v>
      </c>
      <c r="N751" t="s">
        <v>28</v>
      </c>
      <c r="O751" t="s">
        <v>28</v>
      </c>
      <c r="P751" t="s">
        <v>28</v>
      </c>
      <c r="R751" t="s">
        <v>28</v>
      </c>
      <c r="S751" s="3" t="s">
        <v>25</v>
      </c>
      <c r="T751" t="s">
        <v>28</v>
      </c>
      <c r="U751" s="3" t="s">
        <v>28</v>
      </c>
    </row>
    <row r="752" spans="1:21" hidden="1" x14ac:dyDescent="0.3">
      <c r="A752">
        <v>405</v>
      </c>
      <c r="B752" t="s">
        <v>304</v>
      </c>
      <c r="C752" t="s">
        <v>29</v>
      </c>
      <c r="D752" t="s">
        <v>30</v>
      </c>
      <c r="E752" s="1">
        <v>18095000000</v>
      </c>
      <c r="F752" s="2">
        <v>7507000000</v>
      </c>
      <c r="G752" s="2">
        <v>3502000000</v>
      </c>
      <c r="H752" s="2" t="s">
        <v>24</v>
      </c>
      <c r="I752" s="2" t="s">
        <v>24</v>
      </c>
      <c r="J752" s="2" t="s">
        <v>25</v>
      </c>
      <c r="K752" s="2">
        <v>4541000000</v>
      </c>
      <c r="L752" t="s">
        <v>305</v>
      </c>
      <c r="M752" t="s">
        <v>306</v>
      </c>
      <c r="N752" t="s">
        <v>28</v>
      </c>
      <c r="O752" t="s">
        <v>28</v>
      </c>
      <c r="P752" t="s">
        <v>28</v>
      </c>
      <c r="R752" t="s">
        <v>28</v>
      </c>
      <c r="S752" s="3" t="s">
        <v>25</v>
      </c>
      <c r="T752" t="s">
        <v>28</v>
      </c>
      <c r="U752" s="3" t="s">
        <v>25</v>
      </c>
    </row>
    <row r="753" spans="1:21" hidden="1" x14ac:dyDescent="0.3">
      <c r="A753">
        <v>721</v>
      </c>
      <c r="B753" t="s">
        <v>415</v>
      </c>
      <c r="C753" t="s">
        <v>29</v>
      </c>
      <c r="D753" t="s">
        <v>33</v>
      </c>
      <c r="E753" s="1">
        <v>18138000000</v>
      </c>
      <c r="F753" s="2">
        <v>13906000000</v>
      </c>
      <c r="G753" s="2">
        <v>2815000000</v>
      </c>
      <c r="H753" s="2" t="s">
        <v>24</v>
      </c>
      <c r="I753" s="2" t="s">
        <v>24</v>
      </c>
      <c r="J753" s="2" t="s">
        <v>25</v>
      </c>
      <c r="K753" s="2" t="s">
        <v>24</v>
      </c>
      <c r="L753" t="s">
        <v>40</v>
      </c>
      <c r="M753" t="s">
        <v>416</v>
      </c>
      <c r="N753" t="s">
        <v>28</v>
      </c>
      <c r="O753" t="s">
        <v>28</v>
      </c>
      <c r="P753" t="s">
        <v>28</v>
      </c>
      <c r="R753" t="s">
        <v>28</v>
      </c>
      <c r="S753" s="3" t="s">
        <v>25</v>
      </c>
      <c r="T753" t="s">
        <v>28</v>
      </c>
      <c r="U753" s="3" t="s">
        <v>28</v>
      </c>
    </row>
    <row r="754" spans="1:21" hidden="1" x14ac:dyDescent="0.3">
      <c r="A754">
        <v>1269</v>
      </c>
      <c r="B754" t="s">
        <v>624</v>
      </c>
      <c r="C754" t="s">
        <v>29</v>
      </c>
      <c r="D754" t="s">
        <v>30</v>
      </c>
      <c r="E754" s="1">
        <v>18170900000</v>
      </c>
      <c r="F754" s="2">
        <v>16275100000</v>
      </c>
      <c r="G754" s="2">
        <v>18800000</v>
      </c>
      <c r="H754" s="2" t="s">
        <v>24</v>
      </c>
      <c r="I754" s="2" t="s">
        <v>24</v>
      </c>
      <c r="J754" s="2" t="s">
        <v>25</v>
      </c>
      <c r="K754" s="2">
        <v>38800000</v>
      </c>
      <c r="L754" t="s">
        <v>112</v>
      </c>
      <c r="M754" t="s">
        <v>115</v>
      </c>
      <c r="N754" t="s">
        <v>28</v>
      </c>
      <c r="O754" t="s">
        <v>28</v>
      </c>
      <c r="P754" t="s">
        <v>28</v>
      </c>
      <c r="R754" t="s">
        <v>28</v>
      </c>
      <c r="S754" s="3" t="s">
        <v>25</v>
      </c>
      <c r="T754" t="s">
        <v>28</v>
      </c>
      <c r="U754" s="3" t="s">
        <v>28</v>
      </c>
    </row>
    <row r="755" spans="1:21" x14ac:dyDescent="0.3">
      <c r="A755">
        <v>461</v>
      </c>
      <c r="B755" t="s">
        <v>329</v>
      </c>
      <c r="C755" t="s">
        <v>29</v>
      </c>
      <c r="D755" t="s">
        <v>30</v>
      </c>
      <c r="E755" s="1">
        <v>18283100000</v>
      </c>
      <c r="F755" s="2">
        <v>8941100000</v>
      </c>
      <c r="G755" s="2">
        <v>5117100000</v>
      </c>
      <c r="H755" s="2">
        <v>1104400000</v>
      </c>
      <c r="I755" s="2">
        <v>1104400000</v>
      </c>
      <c r="J755" s="2">
        <v>1104400000</v>
      </c>
      <c r="K755" s="2" t="s">
        <v>24</v>
      </c>
      <c r="L755" t="s">
        <v>26</v>
      </c>
      <c r="M755" t="s">
        <v>261</v>
      </c>
      <c r="N755" t="s">
        <v>28</v>
      </c>
      <c r="O755" t="s">
        <v>28</v>
      </c>
      <c r="P755" t="s">
        <v>28</v>
      </c>
      <c r="R755" t="s">
        <v>28</v>
      </c>
      <c r="S755" s="3">
        <v>1104400000</v>
      </c>
      <c r="T755" t="s">
        <v>28</v>
      </c>
      <c r="U755" s="3">
        <v>1104400000</v>
      </c>
    </row>
    <row r="756" spans="1:21" hidden="1" x14ac:dyDescent="0.3">
      <c r="A756">
        <v>141</v>
      </c>
      <c r="B756" t="s">
        <v>155</v>
      </c>
      <c r="C756" t="s">
        <v>29</v>
      </c>
      <c r="D756" t="s">
        <v>33</v>
      </c>
      <c r="E756" s="1">
        <v>18470000000</v>
      </c>
      <c r="F756" s="2">
        <v>3317000000</v>
      </c>
      <c r="G756" s="2">
        <v>2725000000</v>
      </c>
      <c r="H756" s="2" t="s">
        <v>24</v>
      </c>
      <c r="I756" s="2" t="s">
        <v>24</v>
      </c>
      <c r="J756" s="2" t="s">
        <v>25</v>
      </c>
      <c r="K756" s="2">
        <v>4550000000</v>
      </c>
      <c r="L756" t="s">
        <v>153</v>
      </c>
      <c r="M756" t="s">
        <v>154</v>
      </c>
      <c r="N756" t="s">
        <v>28</v>
      </c>
      <c r="O756" t="s">
        <v>28</v>
      </c>
      <c r="P756" t="s">
        <v>28</v>
      </c>
      <c r="R756" t="s">
        <v>28</v>
      </c>
      <c r="S756" s="3" t="s">
        <v>25</v>
      </c>
      <c r="T756" t="s">
        <v>28</v>
      </c>
      <c r="U756" s="3" t="s">
        <v>25</v>
      </c>
    </row>
    <row r="757" spans="1:21" x14ac:dyDescent="0.3">
      <c r="A757">
        <v>992</v>
      </c>
      <c r="B757" t="s">
        <v>533</v>
      </c>
      <c r="C757" t="s">
        <v>29</v>
      </c>
      <c r="D757" t="s">
        <v>33</v>
      </c>
      <c r="E757" s="1">
        <v>18605000000</v>
      </c>
      <c r="F757" s="2">
        <v>7677000000</v>
      </c>
      <c r="G757" s="2">
        <v>7639000000</v>
      </c>
      <c r="H757" s="2" t="s">
        <v>24</v>
      </c>
      <c r="I757" s="2" t="s">
        <v>24</v>
      </c>
      <c r="J757" s="2" t="s">
        <v>25</v>
      </c>
      <c r="K757" s="2">
        <v>938000000</v>
      </c>
      <c r="L757" t="s">
        <v>26</v>
      </c>
      <c r="M757" t="s">
        <v>27</v>
      </c>
      <c r="N757" t="s">
        <v>28</v>
      </c>
      <c r="O757" t="s">
        <v>28</v>
      </c>
      <c r="P757" t="s">
        <v>28</v>
      </c>
      <c r="R757" t="s">
        <v>28</v>
      </c>
      <c r="S757" s="3" t="s">
        <v>25</v>
      </c>
      <c r="T757" t="s">
        <v>28</v>
      </c>
      <c r="U757" s="3" t="s">
        <v>28</v>
      </c>
    </row>
    <row r="758" spans="1:21" hidden="1" x14ac:dyDescent="0.3">
      <c r="A758">
        <v>13</v>
      </c>
      <c r="B758" t="s">
        <v>60</v>
      </c>
      <c r="C758" t="s">
        <v>29</v>
      </c>
      <c r="D758" t="s">
        <v>30</v>
      </c>
      <c r="E758" s="1">
        <v>18790000000</v>
      </c>
      <c r="F758" s="2">
        <v>4581000000</v>
      </c>
      <c r="G758" s="2">
        <v>5352000000</v>
      </c>
      <c r="H758" s="2">
        <v>2855000000</v>
      </c>
      <c r="I758" s="2">
        <v>2855000000</v>
      </c>
      <c r="J758" s="2">
        <v>2855000000</v>
      </c>
      <c r="K758" s="2" t="s">
        <v>24</v>
      </c>
      <c r="L758" t="s">
        <v>61</v>
      </c>
      <c r="M758" t="s">
        <v>62</v>
      </c>
      <c r="N758" t="s">
        <v>28</v>
      </c>
      <c r="O758" t="s">
        <v>28</v>
      </c>
      <c r="P758" t="s">
        <v>64</v>
      </c>
      <c r="Q758">
        <v>1710</v>
      </c>
      <c r="R758" t="s">
        <v>28</v>
      </c>
      <c r="S758" s="3">
        <v>2855000000</v>
      </c>
      <c r="T758" t="s">
        <v>28</v>
      </c>
      <c r="U758" s="3">
        <v>2855000000</v>
      </c>
    </row>
    <row r="759" spans="1:21" hidden="1" x14ac:dyDescent="0.3">
      <c r="A759">
        <v>932</v>
      </c>
      <c r="B759" t="s">
        <v>512</v>
      </c>
      <c r="C759" t="s">
        <v>29</v>
      </c>
      <c r="D759" t="s">
        <v>194</v>
      </c>
      <c r="E759" s="1">
        <v>19031000000</v>
      </c>
      <c r="F759" s="2">
        <v>12087000000</v>
      </c>
      <c r="G759" s="2">
        <v>4313000000</v>
      </c>
      <c r="H759" s="2" t="s">
        <v>24</v>
      </c>
      <c r="I759" s="2" t="s">
        <v>24</v>
      </c>
      <c r="J759" s="2" t="s">
        <v>25</v>
      </c>
      <c r="K759" s="2">
        <v>889000000</v>
      </c>
      <c r="L759" t="s">
        <v>40</v>
      </c>
      <c r="M759" t="s">
        <v>322</v>
      </c>
      <c r="N759" t="s">
        <v>28</v>
      </c>
      <c r="O759" t="s">
        <v>28</v>
      </c>
      <c r="P759" t="s">
        <v>28</v>
      </c>
      <c r="R759" t="s">
        <v>28</v>
      </c>
      <c r="S759" s="3" t="s">
        <v>25</v>
      </c>
      <c r="T759" t="s">
        <v>28</v>
      </c>
      <c r="U759" s="3" t="s">
        <v>28</v>
      </c>
    </row>
    <row r="760" spans="1:21" hidden="1" x14ac:dyDescent="0.3">
      <c r="A760">
        <v>1181</v>
      </c>
      <c r="B760" t="s">
        <v>595</v>
      </c>
      <c r="C760" t="s">
        <v>29</v>
      </c>
      <c r="D760" t="s">
        <v>30</v>
      </c>
      <c r="E760" s="1">
        <v>19052046000</v>
      </c>
      <c r="F760" s="2">
        <v>17641421000</v>
      </c>
      <c r="G760" s="2">
        <v>467904000</v>
      </c>
      <c r="H760" s="2" t="s">
        <v>24</v>
      </c>
      <c r="I760" s="2" t="s">
        <v>24</v>
      </c>
      <c r="J760" s="2" t="s">
        <v>25</v>
      </c>
      <c r="K760" s="2" t="s">
        <v>24</v>
      </c>
      <c r="L760" t="s">
        <v>125</v>
      </c>
      <c r="M760" t="s">
        <v>596</v>
      </c>
      <c r="N760" t="s">
        <v>28</v>
      </c>
      <c r="O760" t="s">
        <v>28</v>
      </c>
      <c r="P760" t="s">
        <v>28</v>
      </c>
      <c r="R760" t="s">
        <v>28</v>
      </c>
      <c r="S760" s="3" t="s">
        <v>25</v>
      </c>
      <c r="T760" t="s">
        <v>28</v>
      </c>
      <c r="U760" s="3" t="s">
        <v>28</v>
      </c>
    </row>
    <row r="761" spans="1:21" hidden="1" x14ac:dyDescent="0.3">
      <c r="A761">
        <v>303</v>
      </c>
      <c r="B761" t="s">
        <v>240</v>
      </c>
      <c r="C761" t="s">
        <v>29</v>
      </c>
      <c r="D761" t="s">
        <v>30</v>
      </c>
      <c r="E761" s="1">
        <v>19080000000</v>
      </c>
      <c r="F761" s="2">
        <v>12930000000</v>
      </c>
      <c r="G761" s="2">
        <v>686000000</v>
      </c>
      <c r="H761" s="2" t="s">
        <v>24</v>
      </c>
      <c r="I761" s="2" t="s">
        <v>24</v>
      </c>
      <c r="J761" s="2" t="s">
        <v>25</v>
      </c>
      <c r="K761" s="2">
        <v>2903000000</v>
      </c>
      <c r="L761" t="s">
        <v>153</v>
      </c>
      <c r="M761" t="s">
        <v>241</v>
      </c>
      <c r="N761" t="s">
        <v>28</v>
      </c>
      <c r="O761" t="s">
        <v>28</v>
      </c>
      <c r="P761" t="s">
        <v>28</v>
      </c>
      <c r="R761" t="s">
        <v>28</v>
      </c>
      <c r="S761" s="3" t="s">
        <v>25</v>
      </c>
      <c r="T761" t="s">
        <v>28</v>
      </c>
      <c r="U761" s="3" t="s">
        <v>25</v>
      </c>
    </row>
    <row r="762" spans="1:21" hidden="1" x14ac:dyDescent="0.3">
      <c r="A762">
        <v>125</v>
      </c>
      <c r="B762" t="s">
        <v>148</v>
      </c>
      <c r="C762" t="s">
        <v>29</v>
      </c>
      <c r="D762" t="s">
        <v>33</v>
      </c>
      <c r="E762" s="1">
        <v>19108800000</v>
      </c>
      <c r="F762" s="2">
        <v>16120100000</v>
      </c>
      <c r="G762" s="2">
        <v>2061000000</v>
      </c>
      <c r="H762" s="2" t="s">
        <v>24</v>
      </c>
      <c r="I762" s="2" t="s">
        <v>24</v>
      </c>
      <c r="J762" s="2" t="s">
        <v>25</v>
      </c>
      <c r="K762" s="2">
        <v>106900000</v>
      </c>
      <c r="L762" t="s">
        <v>40</v>
      </c>
      <c r="M762" t="s">
        <v>149</v>
      </c>
      <c r="N762" t="s">
        <v>28</v>
      </c>
      <c r="O762" t="s">
        <v>28</v>
      </c>
      <c r="P762" t="s">
        <v>28</v>
      </c>
      <c r="R762" t="s">
        <v>28</v>
      </c>
      <c r="S762" s="3" t="s">
        <v>25</v>
      </c>
      <c r="T762" t="s">
        <v>28</v>
      </c>
      <c r="U762" s="3" t="s">
        <v>25</v>
      </c>
    </row>
    <row r="763" spans="1:21" x14ac:dyDescent="0.3">
      <c r="A763">
        <v>343</v>
      </c>
      <c r="B763" t="s">
        <v>253</v>
      </c>
      <c r="C763" t="s">
        <v>29</v>
      </c>
      <c r="D763" t="s">
        <v>33</v>
      </c>
      <c r="E763" s="1">
        <v>19221000000</v>
      </c>
      <c r="F763" s="2">
        <v>14360000000</v>
      </c>
      <c r="G763" s="2">
        <v>2112000000</v>
      </c>
      <c r="H763" s="2">
        <v>754000000</v>
      </c>
      <c r="I763" s="2">
        <v>754000000</v>
      </c>
      <c r="J763" s="2">
        <v>754000000</v>
      </c>
      <c r="K763" s="2" t="s">
        <v>24</v>
      </c>
      <c r="L763" t="s">
        <v>26</v>
      </c>
      <c r="M763" t="s">
        <v>254</v>
      </c>
      <c r="N763" t="s">
        <v>28</v>
      </c>
      <c r="O763" t="s">
        <v>28</v>
      </c>
      <c r="P763" t="s">
        <v>28</v>
      </c>
      <c r="R763" t="s">
        <v>28</v>
      </c>
      <c r="S763" s="3">
        <v>754000000</v>
      </c>
      <c r="T763" t="s">
        <v>28</v>
      </c>
      <c r="U763" s="3">
        <v>754000000</v>
      </c>
    </row>
    <row r="764" spans="1:21" hidden="1" x14ac:dyDescent="0.3">
      <c r="A764">
        <v>1165</v>
      </c>
      <c r="B764" t="s">
        <v>588</v>
      </c>
      <c r="C764" t="s">
        <v>29</v>
      </c>
      <c r="D764" t="s">
        <v>30</v>
      </c>
      <c r="E764" s="1">
        <v>19221000000</v>
      </c>
      <c r="F764" s="2">
        <v>14117000000</v>
      </c>
      <c r="G764" s="2">
        <v>1905000000</v>
      </c>
      <c r="H764" s="2" t="s">
        <v>24</v>
      </c>
      <c r="I764" s="2" t="s">
        <v>24</v>
      </c>
      <c r="J764" s="2" t="s">
        <v>25</v>
      </c>
      <c r="K764" s="2" t="s">
        <v>24</v>
      </c>
      <c r="L764" t="s">
        <v>153</v>
      </c>
      <c r="M764" t="s">
        <v>199</v>
      </c>
      <c r="N764" t="s">
        <v>28</v>
      </c>
      <c r="O764" t="s">
        <v>28</v>
      </c>
      <c r="P764" t="s">
        <v>28</v>
      </c>
      <c r="R764" t="s">
        <v>28</v>
      </c>
      <c r="S764" s="3" t="s">
        <v>25</v>
      </c>
      <c r="T764" t="s">
        <v>28</v>
      </c>
      <c r="U764" s="3" t="s">
        <v>28</v>
      </c>
    </row>
    <row r="765" spans="1:21" hidden="1" x14ac:dyDescent="0.3">
      <c r="A765">
        <v>267</v>
      </c>
      <c r="B765" t="s">
        <v>221</v>
      </c>
      <c r="C765" t="s">
        <v>29</v>
      </c>
      <c r="D765" t="s">
        <v>30</v>
      </c>
      <c r="E765" s="1">
        <v>19261000000</v>
      </c>
      <c r="F765" s="2">
        <v>12522000000</v>
      </c>
      <c r="G765" s="2">
        <v>2211000000</v>
      </c>
      <c r="H765" s="2" t="s">
        <v>24</v>
      </c>
      <c r="I765" s="2" t="s">
        <v>24</v>
      </c>
      <c r="J765" s="2" t="s">
        <v>25</v>
      </c>
      <c r="K765" s="2">
        <v>15000000</v>
      </c>
      <c r="L765" t="s">
        <v>112</v>
      </c>
      <c r="M765" t="s">
        <v>115</v>
      </c>
      <c r="N765" t="s">
        <v>28</v>
      </c>
      <c r="O765" t="s">
        <v>28</v>
      </c>
      <c r="P765" t="s">
        <v>28</v>
      </c>
      <c r="R765" t="s">
        <v>28</v>
      </c>
      <c r="S765" s="3" t="s">
        <v>25</v>
      </c>
      <c r="T765" t="s">
        <v>28</v>
      </c>
      <c r="U765" s="3" t="s">
        <v>25</v>
      </c>
    </row>
    <row r="766" spans="1:21" hidden="1" x14ac:dyDescent="0.3">
      <c r="A766">
        <v>21</v>
      </c>
      <c r="B766" t="s">
        <v>75</v>
      </c>
      <c r="C766" t="s">
        <v>29</v>
      </c>
      <c r="D766" t="s">
        <v>30</v>
      </c>
      <c r="E766" s="1">
        <v>19657000000</v>
      </c>
      <c r="F766" s="2">
        <v>9193000000</v>
      </c>
      <c r="G766" s="2">
        <v>6372000000</v>
      </c>
      <c r="H766" s="2">
        <v>1371000000</v>
      </c>
      <c r="I766" s="2">
        <v>1371000000</v>
      </c>
      <c r="J766" s="2">
        <v>1371000000</v>
      </c>
      <c r="K766" s="2">
        <v>588000000</v>
      </c>
      <c r="L766" t="s">
        <v>61</v>
      </c>
      <c r="M766" t="s">
        <v>76</v>
      </c>
      <c r="N766" t="s">
        <v>28</v>
      </c>
      <c r="O766" t="s">
        <v>28</v>
      </c>
      <c r="P766" t="s">
        <v>78</v>
      </c>
      <c r="R766" t="s">
        <v>28</v>
      </c>
      <c r="S766" s="3">
        <v>1371000000</v>
      </c>
      <c r="T766" t="s">
        <v>28</v>
      </c>
      <c r="U766" s="3">
        <v>1371000000</v>
      </c>
    </row>
    <row r="767" spans="1:21" hidden="1" x14ac:dyDescent="0.3">
      <c r="A767">
        <v>908</v>
      </c>
      <c r="B767" t="s">
        <v>497</v>
      </c>
      <c r="C767" t="s">
        <v>29</v>
      </c>
      <c r="D767" t="s">
        <v>33</v>
      </c>
      <c r="E767" s="1">
        <v>19724000000</v>
      </c>
      <c r="F767" s="2">
        <v>13041000000</v>
      </c>
      <c r="G767" s="2">
        <v>4162000000</v>
      </c>
      <c r="H767" s="2" t="s">
        <v>24</v>
      </c>
      <c r="I767" s="2" t="s">
        <v>24</v>
      </c>
      <c r="J767" s="2" t="s">
        <v>25</v>
      </c>
      <c r="K767" s="2" t="s">
        <v>24</v>
      </c>
      <c r="L767" t="s">
        <v>97</v>
      </c>
      <c r="M767" t="s">
        <v>239</v>
      </c>
      <c r="N767" t="s">
        <v>28</v>
      </c>
      <c r="O767" t="s">
        <v>28</v>
      </c>
      <c r="P767" t="s">
        <v>28</v>
      </c>
      <c r="R767" t="s">
        <v>28</v>
      </c>
      <c r="S767" s="3" t="s">
        <v>25</v>
      </c>
      <c r="T767" t="s">
        <v>28</v>
      </c>
      <c r="U767" s="3" t="s">
        <v>28</v>
      </c>
    </row>
    <row r="768" spans="1:21" hidden="1" x14ac:dyDescent="0.3">
      <c r="A768">
        <v>1691</v>
      </c>
      <c r="B768" t="s">
        <v>751</v>
      </c>
      <c r="C768" t="s">
        <v>29</v>
      </c>
      <c r="D768" t="s">
        <v>33</v>
      </c>
      <c r="E768" s="1">
        <v>19872000000</v>
      </c>
      <c r="F768" s="2">
        <v>16477000000</v>
      </c>
      <c r="G768" s="2">
        <v>2038000000</v>
      </c>
      <c r="H768" s="2" t="s">
        <v>24</v>
      </c>
      <c r="I768" s="2" t="s">
        <v>24</v>
      </c>
      <c r="J768" s="2" t="s">
        <v>25</v>
      </c>
      <c r="K768" s="2">
        <v>33000000</v>
      </c>
      <c r="L768" t="s">
        <v>40</v>
      </c>
      <c r="M768" t="s">
        <v>670</v>
      </c>
      <c r="N768" t="s">
        <v>28</v>
      </c>
      <c r="O768" t="s">
        <v>28</v>
      </c>
      <c r="P768" t="s">
        <v>28</v>
      </c>
      <c r="R768" t="s">
        <v>28</v>
      </c>
      <c r="S768" s="3" t="s">
        <v>25</v>
      </c>
      <c r="T768" t="s">
        <v>28</v>
      </c>
      <c r="U768" s="3" t="s">
        <v>28</v>
      </c>
    </row>
    <row r="769" spans="1:21" hidden="1" x14ac:dyDescent="0.3">
      <c r="A769">
        <v>1754</v>
      </c>
      <c r="B769" t="s">
        <v>768</v>
      </c>
      <c r="C769" t="s">
        <v>29</v>
      </c>
      <c r="D769" t="s">
        <v>30</v>
      </c>
      <c r="E769" s="1">
        <v>20006000000</v>
      </c>
      <c r="F769" s="2">
        <v>13521000000</v>
      </c>
      <c r="G769" s="2">
        <v>4219000000</v>
      </c>
      <c r="H769" s="2">
        <v>603000000</v>
      </c>
      <c r="I769" s="2">
        <v>603000000</v>
      </c>
      <c r="J769" s="2">
        <v>603000000</v>
      </c>
      <c r="K769" s="2">
        <v>305000000</v>
      </c>
      <c r="L769" t="s">
        <v>51</v>
      </c>
      <c r="M769" t="s">
        <v>292</v>
      </c>
      <c r="N769" t="s">
        <v>28</v>
      </c>
      <c r="O769" t="s">
        <v>28</v>
      </c>
      <c r="P769" t="s">
        <v>28</v>
      </c>
      <c r="R769" t="s">
        <v>28</v>
      </c>
      <c r="S769" s="3">
        <v>603000000</v>
      </c>
      <c r="T769" t="s">
        <v>28</v>
      </c>
      <c r="U769" s="3" t="s">
        <v>28</v>
      </c>
    </row>
    <row r="770" spans="1:21" hidden="1" x14ac:dyDescent="0.3">
      <c r="A770">
        <v>109</v>
      </c>
      <c r="B770" t="s">
        <v>141</v>
      </c>
      <c r="C770" t="s">
        <v>29</v>
      </c>
      <c r="D770" t="s">
        <v>33</v>
      </c>
      <c r="E770" s="1">
        <v>20063000000</v>
      </c>
      <c r="F770" s="2">
        <v>4422000000</v>
      </c>
      <c r="G770" s="2">
        <v>5153000000</v>
      </c>
      <c r="H770" s="2">
        <v>4297000000</v>
      </c>
      <c r="I770" s="2">
        <v>4297000000</v>
      </c>
      <c r="J770" s="2">
        <v>4297000000</v>
      </c>
      <c r="K770" s="2" t="s">
        <v>24</v>
      </c>
      <c r="L770" t="s">
        <v>61</v>
      </c>
      <c r="M770" t="s">
        <v>132</v>
      </c>
      <c r="N770" t="s">
        <v>28</v>
      </c>
      <c r="O770" t="s">
        <v>28</v>
      </c>
      <c r="P770" t="s">
        <v>28</v>
      </c>
      <c r="R770" t="s">
        <v>28</v>
      </c>
      <c r="S770" s="3">
        <v>4297000000</v>
      </c>
      <c r="T770" t="s">
        <v>28</v>
      </c>
      <c r="U770" s="3">
        <v>4297000000</v>
      </c>
    </row>
    <row r="771" spans="1:21" hidden="1" x14ac:dyDescent="0.3">
      <c r="A771">
        <v>1217</v>
      </c>
      <c r="B771" t="s">
        <v>607</v>
      </c>
      <c r="C771" t="s">
        <v>29</v>
      </c>
      <c r="D771" t="s">
        <v>30</v>
      </c>
      <c r="E771" s="1">
        <v>20170000000</v>
      </c>
      <c r="F771" s="2">
        <v>6497000000</v>
      </c>
      <c r="G771" s="2">
        <v>2108000000</v>
      </c>
      <c r="H771" s="2" t="s">
        <v>24</v>
      </c>
      <c r="I771" s="2" t="s">
        <v>24</v>
      </c>
      <c r="J771" s="2" t="s">
        <v>25</v>
      </c>
      <c r="K771" s="2">
        <v>4203000000</v>
      </c>
      <c r="L771" t="s">
        <v>153</v>
      </c>
      <c r="M771" t="s">
        <v>154</v>
      </c>
      <c r="N771" t="s">
        <v>28</v>
      </c>
      <c r="O771" t="s">
        <v>28</v>
      </c>
      <c r="P771" t="s">
        <v>28</v>
      </c>
      <c r="R771" t="s">
        <v>28</v>
      </c>
      <c r="S771" s="3" t="s">
        <v>25</v>
      </c>
      <c r="T771" t="s">
        <v>28</v>
      </c>
      <c r="U771" s="3" t="s">
        <v>28</v>
      </c>
    </row>
    <row r="772" spans="1:21" hidden="1" x14ac:dyDescent="0.3">
      <c r="A772">
        <v>513</v>
      </c>
      <c r="B772" t="s">
        <v>348</v>
      </c>
      <c r="C772" t="s">
        <v>29</v>
      </c>
      <c r="D772" t="s">
        <v>33</v>
      </c>
      <c r="E772" s="1">
        <v>20638000000</v>
      </c>
      <c r="F772" s="2">
        <v>2332000000</v>
      </c>
      <c r="G772" s="2">
        <v>8290000000</v>
      </c>
      <c r="H772" s="2" t="s">
        <v>24</v>
      </c>
      <c r="I772" s="2" t="s">
        <v>24</v>
      </c>
      <c r="J772" s="2" t="s">
        <v>25</v>
      </c>
      <c r="K772" s="2">
        <v>3319000000</v>
      </c>
      <c r="L772" t="s">
        <v>153</v>
      </c>
      <c r="M772" t="s">
        <v>154</v>
      </c>
      <c r="N772" t="s">
        <v>28</v>
      </c>
      <c r="O772" t="s">
        <v>28</v>
      </c>
      <c r="P772" t="s">
        <v>28</v>
      </c>
      <c r="R772" t="s">
        <v>28</v>
      </c>
      <c r="S772" s="3" t="s">
        <v>25</v>
      </c>
      <c r="T772" t="s">
        <v>28</v>
      </c>
      <c r="U772" s="3" t="s">
        <v>28</v>
      </c>
    </row>
    <row r="773" spans="1:21" hidden="1" x14ac:dyDescent="0.3">
      <c r="A773">
        <v>769</v>
      </c>
      <c r="B773" t="s">
        <v>438</v>
      </c>
      <c r="C773" t="s">
        <v>29</v>
      </c>
      <c r="D773" t="s">
        <v>30</v>
      </c>
      <c r="E773" s="1">
        <v>20673000000</v>
      </c>
      <c r="F773" s="2">
        <v>11048000000</v>
      </c>
      <c r="G773" s="2" t="s">
        <v>24</v>
      </c>
      <c r="H773" s="2" t="s">
        <v>24</v>
      </c>
      <c r="I773" s="2" t="s">
        <v>24</v>
      </c>
      <c r="J773" s="2" t="s">
        <v>25</v>
      </c>
      <c r="K773" s="2">
        <v>5970000000</v>
      </c>
      <c r="L773" t="s">
        <v>112</v>
      </c>
      <c r="M773" t="s">
        <v>115</v>
      </c>
      <c r="N773" t="s">
        <v>28</v>
      </c>
      <c r="O773" t="s">
        <v>28</v>
      </c>
      <c r="P773" t="s">
        <v>28</v>
      </c>
      <c r="R773" t="s">
        <v>28</v>
      </c>
      <c r="S773" s="3" t="s">
        <v>25</v>
      </c>
      <c r="T773" t="s">
        <v>28</v>
      </c>
      <c r="U773" s="3" t="s">
        <v>28</v>
      </c>
    </row>
    <row r="774" spans="1:21" hidden="1" x14ac:dyDescent="0.3">
      <c r="A774">
        <v>625</v>
      </c>
      <c r="B774" t="s">
        <v>383</v>
      </c>
      <c r="C774" t="s">
        <v>29</v>
      </c>
      <c r="D774" t="s">
        <v>30</v>
      </c>
      <c r="E774" s="1">
        <v>20921000000</v>
      </c>
      <c r="F774" s="2">
        <v>14637000000</v>
      </c>
      <c r="G774" s="2">
        <v>657000000</v>
      </c>
      <c r="H774" s="2">
        <v>210000000</v>
      </c>
      <c r="I774" s="2">
        <v>210000000</v>
      </c>
      <c r="J774" s="2">
        <v>210000000</v>
      </c>
      <c r="K774" s="2" t="s">
        <v>24</v>
      </c>
      <c r="L774" t="s">
        <v>125</v>
      </c>
      <c r="M774" t="s">
        <v>384</v>
      </c>
      <c r="N774" t="s">
        <v>28</v>
      </c>
      <c r="O774" t="s">
        <v>28</v>
      </c>
      <c r="P774" t="s">
        <v>28</v>
      </c>
      <c r="R774" t="s">
        <v>28</v>
      </c>
      <c r="S774" s="3">
        <v>210000000</v>
      </c>
      <c r="T774" t="s">
        <v>28</v>
      </c>
      <c r="U774" s="3" t="s">
        <v>28</v>
      </c>
    </row>
    <row r="775" spans="1:21" x14ac:dyDescent="0.3">
      <c r="A775">
        <v>657</v>
      </c>
      <c r="B775" t="s">
        <v>394</v>
      </c>
      <c r="C775" t="s">
        <v>29</v>
      </c>
      <c r="D775" t="s">
        <v>33</v>
      </c>
      <c r="E775" s="1">
        <v>21531577000</v>
      </c>
      <c r="F775" s="2">
        <v>20132544000</v>
      </c>
      <c r="G775" s="2">
        <v>182711000</v>
      </c>
      <c r="H775" s="2" t="s">
        <v>24</v>
      </c>
      <c r="I775" s="2" t="s">
        <v>24</v>
      </c>
      <c r="J775" s="2" t="s">
        <v>25</v>
      </c>
      <c r="K775" s="2" t="s">
        <v>24</v>
      </c>
      <c r="L775" t="s">
        <v>26</v>
      </c>
      <c r="M775" t="s">
        <v>395</v>
      </c>
      <c r="N775" t="s">
        <v>28</v>
      </c>
      <c r="O775" t="s">
        <v>28</v>
      </c>
      <c r="P775" t="s">
        <v>28</v>
      </c>
      <c r="R775" t="s">
        <v>28</v>
      </c>
      <c r="S775" s="3" t="s">
        <v>25</v>
      </c>
      <c r="T775" t="s">
        <v>28</v>
      </c>
      <c r="U775" s="3" t="s">
        <v>28</v>
      </c>
    </row>
    <row r="776" spans="1:21" x14ac:dyDescent="0.3">
      <c r="A776">
        <v>581</v>
      </c>
      <c r="B776" t="s">
        <v>371</v>
      </c>
      <c r="C776" t="s">
        <v>29</v>
      </c>
      <c r="D776" t="s">
        <v>30</v>
      </c>
      <c r="E776" s="1">
        <v>22046000000</v>
      </c>
      <c r="F776" s="2">
        <v>15369000000</v>
      </c>
      <c r="G776" s="2">
        <v>3886000000</v>
      </c>
      <c r="H776" s="2">
        <v>644000000</v>
      </c>
      <c r="I776" s="2">
        <v>644000000</v>
      </c>
      <c r="J776" s="2">
        <v>644000000</v>
      </c>
      <c r="K776" s="2" t="s">
        <v>24</v>
      </c>
      <c r="L776" t="s">
        <v>26</v>
      </c>
      <c r="M776" t="s">
        <v>261</v>
      </c>
      <c r="N776" t="s">
        <v>28</v>
      </c>
      <c r="O776" t="s">
        <v>28</v>
      </c>
      <c r="P776" t="s">
        <v>28</v>
      </c>
      <c r="R776" t="s">
        <v>28</v>
      </c>
      <c r="S776" s="3">
        <v>644000000</v>
      </c>
      <c r="T776" t="s">
        <v>28</v>
      </c>
      <c r="U776" s="3" t="s">
        <v>28</v>
      </c>
    </row>
    <row r="777" spans="1:21" hidden="1" x14ac:dyDescent="0.3">
      <c r="A777">
        <v>505</v>
      </c>
      <c r="B777" t="s">
        <v>346</v>
      </c>
      <c r="C777" t="s">
        <v>29</v>
      </c>
      <c r="D777" t="s">
        <v>30</v>
      </c>
      <c r="E777" s="1">
        <v>22756000000</v>
      </c>
      <c r="F777" s="2">
        <v>13545000000</v>
      </c>
      <c r="G777" s="2">
        <v>1274000000</v>
      </c>
      <c r="H777" s="2" t="s">
        <v>24</v>
      </c>
      <c r="I777" s="2" t="s">
        <v>24</v>
      </c>
      <c r="J777" s="2" t="s">
        <v>25</v>
      </c>
      <c r="K777" s="2">
        <v>2668000000</v>
      </c>
      <c r="L777" t="s">
        <v>107</v>
      </c>
      <c r="M777" t="s">
        <v>110</v>
      </c>
      <c r="N777" t="s">
        <v>28</v>
      </c>
      <c r="O777" t="s">
        <v>28</v>
      </c>
      <c r="P777" t="s">
        <v>28</v>
      </c>
      <c r="R777" t="s">
        <v>28</v>
      </c>
      <c r="S777" s="3" t="s">
        <v>25</v>
      </c>
      <c r="T777" t="s">
        <v>28</v>
      </c>
      <c r="U777" s="3" t="s">
        <v>28</v>
      </c>
    </row>
    <row r="778" spans="1:21" x14ac:dyDescent="0.3">
      <c r="A778">
        <v>153</v>
      </c>
      <c r="B778" t="s">
        <v>160</v>
      </c>
      <c r="C778" t="s">
        <v>29</v>
      </c>
      <c r="D778" t="s">
        <v>30</v>
      </c>
      <c r="E778" s="1">
        <v>23032000000</v>
      </c>
      <c r="F778" s="2">
        <v>19286000000</v>
      </c>
      <c r="G778" s="2">
        <v>1008000000</v>
      </c>
      <c r="H778" s="2">
        <v>192000000</v>
      </c>
      <c r="I778" s="2">
        <v>192000000</v>
      </c>
      <c r="J778" s="2">
        <v>192000000</v>
      </c>
      <c r="K778" s="2">
        <v>1421000000</v>
      </c>
      <c r="L778" t="s">
        <v>26</v>
      </c>
      <c r="M778" t="s">
        <v>161</v>
      </c>
      <c r="N778" t="s">
        <v>28</v>
      </c>
      <c r="O778" t="s">
        <v>28</v>
      </c>
      <c r="P778" t="s">
        <v>28</v>
      </c>
      <c r="R778" t="s">
        <v>28</v>
      </c>
      <c r="S778" s="3">
        <v>192000000</v>
      </c>
      <c r="T778" t="s">
        <v>28</v>
      </c>
      <c r="U778" s="3">
        <v>192000000</v>
      </c>
    </row>
    <row r="779" spans="1:21" hidden="1" x14ac:dyDescent="0.3">
      <c r="A779">
        <v>968</v>
      </c>
      <c r="B779" t="s">
        <v>525</v>
      </c>
      <c r="C779" t="s">
        <v>29</v>
      </c>
      <c r="D779" t="s">
        <v>30</v>
      </c>
      <c r="E779" s="1">
        <v>23113100000</v>
      </c>
      <c r="F779" s="2">
        <v>4908100000</v>
      </c>
      <c r="G779" s="2">
        <v>6606700000</v>
      </c>
      <c r="H779" s="2">
        <v>5531300000</v>
      </c>
      <c r="I779" s="2">
        <v>5531300000</v>
      </c>
      <c r="J779" s="2">
        <v>5531300000</v>
      </c>
      <c r="K779" s="2" t="s">
        <v>24</v>
      </c>
      <c r="L779" t="s">
        <v>61</v>
      </c>
      <c r="M779" t="s">
        <v>62</v>
      </c>
      <c r="N779" t="s">
        <v>28</v>
      </c>
      <c r="O779" t="s">
        <v>28</v>
      </c>
      <c r="P779" t="s">
        <v>28</v>
      </c>
      <c r="R779" t="s">
        <v>28</v>
      </c>
      <c r="S779" s="3">
        <v>5531300000</v>
      </c>
      <c r="T779" t="s">
        <v>28</v>
      </c>
      <c r="U779" s="3" t="s">
        <v>28</v>
      </c>
    </row>
    <row r="780" spans="1:21" hidden="1" x14ac:dyDescent="0.3">
      <c r="A780">
        <v>1439</v>
      </c>
      <c r="B780" t="s">
        <v>674</v>
      </c>
      <c r="C780" t="s">
        <v>29</v>
      </c>
      <c r="D780" t="s">
        <v>194</v>
      </c>
      <c r="E780" s="1">
        <v>23114000000</v>
      </c>
      <c r="F780" s="2">
        <v>17082000000</v>
      </c>
      <c r="G780" s="2">
        <v>4735000000</v>
      </c>
      <c r="H780" s="2" t="s">
        <v>24</v>
      </c>
      <c r="I780" s="2" t="s">
        <v>24</v>
      </c>
      <c r="J780" s="2" t="s">
        <v>25</v>
      </c>
      <c r="K780" s="2">
        <v>55000000</v>
      </c>
      <c r="L780" t="s">
        <v>40</v>
      </c>
      <c r="M780" t="s">
        <v>149</v>
      </c>
      <c r="N780" t="s">
        <v>28</v>
      </c>
      <c r="O780" t="s">
        <v>28</v>
      </c>
      <c r="P780" t="s">
        <v>28</v>
      </c>
      <c r="R780" t="s">
        <v>28</v>
      </c>
      <c r="S780" s="3" t="s">
        <v>25</v>
      </c>
      <c r="T780" t="s">
        <v>28</v>
      </c>
      <c r="U780" s="3" t="s">
        <v>28</v>
      </c>
    </row>
    <row r="781" spans="1:21" hidden="1" x14ac:dyDescent="0.3">
      <c r="A781">
        <v>848</v>
      </c>
      <c r="B781" t="s">
        <v>476</v>
      </c>
      <c r="C781" t="s">
        <v>29</v>
      </c>
      <c r="D781" t="s">
        <v>30</v>
      </c>
      <c r="E781" s="1">
        <v>23483000000</v>
      </c>
      <c r="F781" s="2">
        <v>16282000000</v>
      </c>
      <c r="G781" s="2">
        <v>3557000000</v>
      </c>
      <c r="H781" s="2" t="s">
        <v>24</v>
      </c>
      <c r="I781" s="2" t="s">
        <v>24</v>
      </c>
      <c r="J781" s="2" t="s">
        <v>25</v>
      </c>
      <c r="K781" s="2">
        <v>1531000000</v>
      </c>
      <c r="L781" t="s">
        <v>125</v>
      </c>
      <c r="M781" t="s">
        <v>167</v>
      </c>
      <c r="N781" t="s">
        <v>28</v>
      </c>
      <c r="O781" t="s">
        <v>28</v>
      </c>
      <c r="P781" t="s">
        <v>28</v>
      </c>
      <c r="R781" t="s">
        <v>28</v>
      </c>
      <c r="S781" s="3" t="s">
        <v>25</v>
      </c>
      <c r="T781" t="s">
        <v>28</v>
      </c>
      <c r="U781" s="3" t="s">
        <v>28</v>
      </c>
    </row>
    <row r="782" spans="1:21" hidden="1" x14ac:dyDescent="0.3">
      <c r="A782">
        <v>53</v>
      </c>
      <c r="B782" t="s">
        <v>111</v>
      </c>
      <c r="C782" t="s">
        <v>29</v>
      </c>
      <c r="D782" t="s">
        <v>30</v>
      </c>
      <c r="E782" s="1">
        <v>23939000000</v>
      </c>
      <c r="F782" s="2">
        <v>15341000000</v>
      </c>
      <c r="G782" s="2" t="s">
        <v>24</v>
      </c>
      <c r="H782" s="2" t="s">
        <v>24</v>
      </c>
      <c r="I782" s="2" t="s">
        <v>24</v>
      </c>
      <c r="J782" s="2" t="s">
        <v>25</v>
      </c>
      <c r="K782" s="2">
        <v>3489000000</v>
      </c>
      <c r="L782" t="s">
        <v>112</v>
      </c>
      <c r="M782" t="s">
        <v>113</v>
      </c>
      <c r="N782" t="s">
        <v>28</v>
      </c>
      <c r="O782" t="s">
        <v>28</v>
      </c>
      <c r="P782" t="s">
        <v>28</v>
      </c>
      <c r="R782" t="s">
        <v>28</v>
      </c>
      <c r="S782" s="3" t="s">
        <v>25</v>
      </c>
      <c r="T782" t="s">
        <v>28</v>
      </c>
      <c r="U782" s="3" t="s">
        <v>25</v>
      </c>
    </row>
    <row r="783" spans="1:21" x14ac:dyDescent="0.3">
      <c r="A783">
        <v>1603</v>
      </c>
      <c r="B783" t="s">
        <v>729</v>
      </c>
      <c r="C783" t="s">
        <v>29</v>
      </c>
      <c r="D783" t="s">
        <v>33</v>
      </c>
      <c r="E783" s="1">
        <v>23988000000</v>
      </c>
      <c r="F783" s="2">
        <v>6097000000</v>
      </c>
      <c r="G783" s="2">
        <v>7234000000</v>
      </c>
      <c r="H783" s="2" t="s">
        <v>24</v>
      </c>
      <c r="I783" s="2" t="s">
        <v>24</v>
      </c>
      <c r="J783" s="2" t="s">
        <v>25</v>
      </c>
      <c r="K783" s="2">
        <v>1904000000</v>
      </c>
      <c r="L783" t="s">
        <v>26</v>
      </c>
      <c r="M783" t="s">
        <v>295</v>
      </c>
      <c r="N783" t="s">
        <v>28</v>
      </c>
      <c r="O783" t="s">
        <v>28</v>
      </c>
      <c r="P783" t="s">
        <v>28</v>
      </c>
      <c r="R783" t="s">
        <v>28</v>
      </c>
      <c r="S783" s="3" t="s">
        <v>25</v>
      </c>
      <c r="T783" t="s">
        <v>28</v>
      </c>
      <c r="U783" s="3" t="s">
        <v>28</v>
      </c>
    </row>
    <row r="784" spans="1:21" hidden="1" x14ac:dyDescent="0.3">
      <c r="A784">
        <v>359</v>
      </c>
      <c r="B784" t="s">
        <v>258</v>
      </c>
      <c r="C784" t="s">
        <v>29</v>
      </c>
      <c r="D784" t="s">
        <v>30</v>
      </c>
      <c r="E784" s="1">
        <v>24176000000</v>
      </c>
      <c r="F784" s="2">
        <v>1241000000</v>
      </c>
      <c r="G784" s="2">
        <v>11682000000</v>
      </c>
      <c r="H784" s="2" t="s">
        <v>24</v>
      </c>
      <c r="I784" s="2" t="s">
        <v>24</v>
      </c>
      <c r="J784" s="2" t="s">
        <v>25</v>
      </c>
      <c r="K784" s="2">
        <v>4124000000</v>
      </c>
      <c r="L784" t="s">
        <v>112</v>
      </c>
      <c r="M784" t="s">
        <v>171</v>
      </c>
      <c r="N784" t="s">
        <v>28</v>
      </c>
      <c r="O784" t="s">
        <v>28</v>
      </c>
      <c r="P784" t="s">
        <v>28</v>
      </c>
      <c r="R784" t="s">
        <v>28</v>
      </c>
      <c r="S784" s="3" t="s">
        <v>25</v>
      </c>
      <c r="T784" t="s">
        <v>28</v>
      </c>
      <c r="U784" s="3" t="s">
        <v>25</v>
      </c>
    </row>
    <row r="785" spans="1:21" hidden="1" x14ac:dyDescent="0.3">
      <c r="A785">
        <v>1084</v>
      </c>
      <c r="B785" t="s">
        <v>561</v>
      </c>
      <c r="C785" t="s">
        <v>29</v>
      </c>
      <c r="D785" t="s">
        <v>30</v>
      </c>
      <c r="E785" s="1">
        <v>24466000000</v>
      </c>
      <c r="F785" s="2">
        <v>14009000000</v>
      </c>
      <c r="G785" s="2">
        <v>2362000000</v>
      </c>
      <c r="H785" s="2" t="s">
        <v>24</v>
      </c>
      <c r="I785" s="2" t="s">
        <v>24</v>
      </c>
      <c r="J785" s="2" t="s">
        <v>25</v>
      </c>
      <c r="K785" s="2" t="s">
        <v>24</v>
      </c>
      <c r="L785" t="s">
        <v>97</v>
      </c>
      <c r="M785" t="s">
        <v>562</v>
      </c>
      <c r="N785" t="s">
        <v>28</v>
      </c>
      <c r="O785" t="s">
        <v>28</v>
      </c>
      <c r="P785" t="s">
        <v>28</v>
      </c>
      <c r="R785" t="s">
        <v>28</v>
      </c>
      <c r="S785" s="3" t="s">
        <v>25</v>
      </c>
      <c r="T785" t="s">
        <v>28</v>
      </c>
      <c r="U785" s="3" t="s">
        <v>28</v>
      </c>
    </row>
    <row r="786" spans="1:21" hidden="1" x14ac:dyDescent="0.3">
      <c r="A786">
        <v>219</v>
      </c>
      <c r="B786" t="s">
        <v>198</v>
      </c>
      <c r="C786" t="s">
        <v>29</v>
      </c>
      <c r="D786" t="s">
        <v>33</v>
      </c>
      <c r="E786" s="1">
        <v>24551000000</v>
      </c>
      <c r="F786" s="2">
        <v>19746000000</v>
      </c>
      <c r="G786" s="2">
        <v>1333000000</v>
      </c>
      <c r="H786" s="2">
        <v>613000000</v>
      </c>
      <c r="I786" s="2">
        <v>613000000</v>
      </c>
      <c r="J786" s="2">
        <v>613000000</v>
      </c>
      <c r="K786" s="2" t="s">
        <v>24</v>
      </c>
      <c r="L786" t="s">
        <v>153</v>
      </c>
      <c r="M786" t="s">
        <v>199</v>
      </c>
      <c r="N786" t="s">
        <v>28</v>
      </c>
      <c r="O786" t="s">
        <v>28</v>
      </c>
      <c r="P786" t="s">
        <v>28</v>
      </c>
      <c r="R786" t="s">
        <v>28</v>
      </c>
      <c r="S786" s="3">
        <v>613000000</v>
      </c>
      <c r="T786" t="s">
        <v>28</v>
      </c>
      <c r="U786" s="3">
        <v>613000000</v>
      </c>
    </row>
    <row r="787" spans="1:21" hidden="1" x14ac:dyDescent="0.3">
      <c r="A787">
        <v>1332</v>
      </c>
      <c r="B787" t="s">
        <v>640</v>
      </c>
      <c r="C787" t="s">
        <v>29</v>
      </c>
      <c r="D787" t="s">
        <v>642</v>
      </c>
      <c r="E787" s="1">
        <v>26487000000</v>
      </c>
      <c r="F787" s="2">
        <v>10686000000</v>
      </c>
      <c r="G787" s="2">
        <v>2774000000</v>
      </c>
      <c r="H787" s="2">
        <v>5477000000</v>
      </c>
      <c r="I787" s="2">
        <v>5477000000</v>
      </c>
      <c r="J787" s="2">
        <v>5477000000</v>
      </c>
      <c r="K787" s="2" t="s">
        <v>24</v>
      </c>
      <c r="L787" t="s">
        <v>51</v>
      </c>
      <c r="M787" t="s">
        <v>92</v>
      </c>
      <c r="N787" t="s">
        <v>28</v>
      </c>
      <c r="O787" t="s">
        <v>28</v>
      </c>
      <c r="P787" t="s">
        <v>28</v>
      </c>
      <c r="R787" t="s">
        <v>28</v>
      </c>
      <c r="S787" s="3">
        <v>5477000000</v>
      </c>
      <c r="T787" t="s">
        <v>28</v>
      </c>
      <c r="U787" s="3" t="s">
        <v>28</v>
      </c>
    </row>
    <row r="788" spans="1:21" x14ac:dyDescent="0.3">
      <c r="A788">
        <v>1</v>
      </c>
      <c r="B788" t="s">
        <v>21</v>
      </c>
      <c r="C788" t="s">
        <v>29</v>
      </c>
      <c r="D788" t="s">
        <v>30</v>
      </c>
      <c r="E788" s="1">
        <v>26743000000</v>
      </c>
      <c r="F788" s="2">
        <v>11019000000</v>
      </c>
      <c r="G788" s="2">
        <v>12913000000</v>
      </c>
      <c r="H788" s="2" t="s">
        <v>24</v>
      </c>
      <c r="I788" s="2" t="s">
        <v>24</v>
      </c>
      <c r="J788" s="2" t="s">
        <v>25</v>
      </c>
      <c r="K788" s="2">
        <v>853000000</v>
      </c>
      <c r="L788" t="s">
        <v>26</v>
      </c>
      <c r="M788" t="s">
        <v>27</v>
      </c>
      <c r="N788" t="s">
        <v>28</v>
      </c>
      <c r="O788" t="s">
        <v>28</v>
      </c>
      <c r="P788" t="s">
        <v>31</v>
      </c>
      <c r="Q788">
        <v>20721007249</v>
      </c>
      <c r="R788" t="s">
        <v>28</v>
      </c>
      <c r="S788" s="3" t="s">
        <v>25</v>
      </c>
      <c r="T788" t="s">
        <v>28</v>
      </c>
      <c r="U788" s="3" t="s">
        <v>25</v>
      </c>
    </row>
    <row r="789" spans="1:21" hidden="1" x14ac:dyDescent="0.3">
      <c r="A789">
        <v>1543</v>
      </c>
      <c r="B789" t="s">
        <v>713</v>
      </c>
      <c r="C789" t="s">
        <v>29</v>
      </c>
      <c r="D789" t="s">
        <v>33</v>
      </c>
      <c r="E789" s="1">
        <v>27174000000</v>
      </c>
      <c r="F789" s="2">
        <v>13870000000</v>
      </c>
      <c r="G789" s="2">
        <v>3964000000</v>
      </c>
      <c r="H789" s="2" t="s">
        <v>24</v>
      </c>
      <c r="I789" s="2" t="s">
        <v>24</v>
      </c>
      <c r="J789" s="2" t="s">
        <v>25</v>
      </c>
      <c r="K789" s="2">
        <v>3882000000</v>
      </c>
      <c r="L789" t="s">
        <v>112</v>
      </c>
      <c r="M789" t="s">
        <v>115</v>
      </c>
      <c r="N789" t="s">
        <v>28</v>
      </c>
      <c r="O789" t="s">
        <v>28</v>
      </c>
      <c r="P789" t="s">
        <v>28</v>
      </c>
      <c r="R789" t="s">
        <v>28</v>
      </c>
      <c r="S789" s="3" t="s">
        <v>25</v>
      </c>
      <c r="T789" t="s">
        <v>28</v>
      </c>
      <c r="U789" s="3" t="s">
        <v>28</v>
      </c>
    </row>
    <row r="790" spans="1:21" hidden="1" x14ac:dyDescent="0.3">
      <c r="A790">
        <v>1527</v>
      </c>
      <c r="B790" t="s">
        <v>709</v>
      </c>
      <c r="C790" t="s">
        <v>29</v>
      </c>
      <c r="D790" t="s">
        <v>194</v>
      </c>
      <c r="E790" s="1">
        <v>27422696000</v>
      </c>
      <c r="F790" s="2">
        <v>19605037000</v>
      </c>
      <c r="G790" s="2">
        <v>4467089000</v>
      </c>
      <c r="H790" s="2" t="s">
        <v>24</v>
      </c>
      <c r="I790" s="2" t="s">
        <v>24</v>
      </c>
      <c r="J790" s="2" t="s">
        <v>25</v>
      </c>
      <c r="K790" s="2" t="s">
        <v>24</v>
      </c>
      <c r="L790" t="s">
        <v>40</v>
      </c>
      <c r="M790" t="s">
        <v>391</v>
      </c>
      <c r="N790" t="s">
        <v>28</v>
      </c>
      <c r="O790" t="s">
        <v>28</v>
      </c>
      <c r="P790" t="s">
        <v>28</v>
      </c>
      <c r="R790" t="s">
        <v>28</v>
      </c>
      <c r="S790" s="3" t="s">
        <v>25</v>
      </c>
      <c r="T790" t="s">
        <v>28</v>
      </c>
      <c r="U790" s="3" t="s">
        <v>28</v>
      </c>
    </row>
    <row r="791" spans="1:21" hidden="1" x14ac:dyDescent="0.3">
      <c r="A791">
        <v>593</v>
      </c>
      <c r="B791" t="s">
        <v>374</v>
      </c>
      <c r="C791" t="s">
        <v>29</v>
      </c>
      <c r="D791" t="s">
        <v>33</v>
      </c>
      <c r="E791" s="1">
        <v>27429000000</v>
      </c>
      <c r="F791" s="2">
        <v>21571000000</v>
      </c>
      <c r="G791" s="2">
        <v>1154000000</v>
      </c>
      <c r="H791" s="2" t="s">
        <v>24</v>
      </c>
      <c r="I791" s="2" t="s">
        <v>24</v>
      </c>
      <c r="J791" s="2" t="s">
        <v>25</v>
      </c>
      <c r="K791" s="2">
        <v>2314000000</v>
      </c>
      <c r="L791" t="s">
        <v>107</v>
      </c>
      <c r="M791" t="s">
        <v>108</v>
      </c>
      <c r="N791" t="s">
        <v>28</v>
      </c>
      <c r="O791" t="s">
        <v>28</v>
      </c>
      <c r="P791" t="s">
        <v>28</v>
      </c>
      <c r="R791" t="s">
        <v>28</v>
      </c>
      <c r="S791" s="3" t="s">
        <v>25</v>
      </c>
      <c r="T791" t="s">
        <v>28</v>
      </c>
      <c r="U791" s="3" t="s">
        <v>28</v>
      </c>
    </row>
    <row r="792" spans="1:21" hidden="1" x14ac:dyDescent="0.3">
      <c r="A792">
        <v>1157</v>
      </c>
      <c r="B792" t="s">
        <v>586</v>
      </c>
      <c r="C792" t="s">
        <v>29</v>
      </c>
      <c r="D792" t="s">
        <v>302</v>
      </c>
      <c r="E792" s="1">
        <v>27799000000</v>
      </c>
      <c r="F792" s="2">
        <v>15353000000</v>
      </c>
      <c r="G792" s="2">
        <v>8766000000</v>
      </c>
      <c r="H792" s="2" t="s">
        <v>24</v>
      </c>
      <c r="I792" s="2" t="s">
        <v>24</v>
      </c>
      <c r="J792" s="2" t="s">
        <v>25</v>
      </c>
      <c r="K792" s="2" t="s">
        <v>24</v>
      </c>
      <c r="L792" t="s">
        <v>40</v>
      </c>
      <c r="M792" t="s">
        <v>428</v>
      </c>
      <c r="N792" t="s">
        <v>28</v>
      </c>
      <c r="O792" t="s">
        <v>28</v>
      </c>
      <c r="P792" t="s">
        <v>28</v>
      </c>
      <c r="R792" t="s">
        <v>28</v>
      </c>
      <c r="S792" s="3" t="s">
        <v>25</v>
      </c>
      <c r="T792" t="s">
        <v>28</v>
      </c>
      <c r="U792" s="3" t="s">
        <v>28</v>
      </c>
    </row>
    <row r="793" spans="1:21" hidden="1" x14ac:dyDescent="0.3">
      <c r="A793">
        <v>1004</v>
      </c>
      <c r="B793" t="s">
        <v>537</v>
      </c>
      <c r="C793" t="s">
        <v>29</v>
      </c>
      <c r="D793" t="s">
        <v>194</v>
      </c>
      <c r="E793" s="1">
        <v>27931000000</v>
      </c>
      <c r="F793" s="2">
        <v>16725000000</v>
      </c>
      <c r="G793" s="2">
        <v>8440000000</v>
      </c>
      <c r="H793" s="2" t="s">
        <v>24</v>
      </c>
      <c r="I793" s="2" t="s">
        <v>24</v>
      </c>
      <c r="J793" s="2" t="s">
        <v>25</v>
      </c>
      <c r="K793" s="2" t="s">
        <v>24</v>
      </c>
      <c r="L793" t="s">
        <v>40</v>
      </c>
      <c r="M793" t="s">
        <v>492</v>
      </c>
      <c r="N793" t="s">
        <v>28</v>
      </c>
      <c r="O793" t="s">
        <v>28</v>
      </c>
      <c r="P793" t="s">
        <v>28</v>
      </c>
      <c r="R793" t="s">
        <v>28</v>
      </c>
      <c r="S793" s="3" t="s">
        <v>25</v>
      </c>
      <c r="T793" t="s">
        <v>28</v>
      </c>
      <c r="U793" s="3" t="s">
        <v>28</v>
      </c>
    </row>
    <row r="794" spans="1:21" hidden="1" x14ac:dyDescent="0.3">
      <c r="A794">
        <v>1032</v>
      </c>
      <c r="B794" t="s">
        <v>544</v>
      </c>
      <c r="C794" t="s">
        <v>29</v>
      </c>
      <c r="D794" t="s">
        <v>30</v>
      </c>
      <c r="E794" s="1">
        <v>28105700000</v>
      </c>
      <c r="F794" s="2">
        <v>17203000000</v>
      </c>
      <c r="G794" s="2">
        <v>2138400000</v>
      </c>
      <c r="H794" s="2" t="s">
        <v>24</v>
      </c>
      <c r="I794" s="2" t="s">
        <v>24</v>
      </c>
      <c r="J794" s="2" t="s">
        <v>25</v>
      </c>
      <c r="K794" s="2" t="s">
        <v>24</v>
      </c>
      <c r="L794" t="s">
        <v>40</v>
      </c>
      <c r="M794" t="s">
        <v>252</v>
      </c>
      <c r="N794" t="s">
        <v>28</v>
      </c>
      <c r="O794" t="s">
        <v>28</v>
      </c>
      <c r="P794" t="s">
        <v>28</v>
      </c>
      <c r="R794" t="s">
        <v>28</v>
      </c>
      <c r="S794" s="3" t="s">
        <v>25</v>
      </c>
      <c r="T794" t="s">
        <v>28</v>
      </c>
      <c r="U794" s="3" t="s">
        <v>28</v>
      </c>
    </row>
    <row r="795" spans="1:21" hidden="1" x14ac:dyDescent="0.3">
      <c r="A795">
        <v>437</v>
      </c>
      <c r="B795" t="s">
        <v>315</v>
      </c>
      <c r="C795" t="s">
        <v>29</v>
      </c>
      <c r="D795" t="s">
        <v>33</v>
      </c>
      <c r="E795" s="1">
        <v>28406000000</v>
      </c>
      <c r="F795" s="2">
        <v>17023000000</v>
      </c>
      <c r="G795" s="2">
        <v>5536000000</v>
      </c>
      <c r="H795" s="2">
        <v>1958000000</v>
      </c>
      <c r="I795" s="2">
        <v>1958000000</v>
      </c>
      <c r="J795" s="2">
        <v>1958000000</v>
      </c>
      <c r="K795" s="2" t="s">
        <v>24</v>
      </c>
      <c r="L795" t="s">
        <v>125</v>
      </c>
      <c r="M795" t="s">
        <v>316</v>
      </c>
      <c r="N795" t="s">
        <v>28</v>
      </c>
      <c r="O795" t="s">
        <v>28</v>
      </c>
      <c r="P795" t="s">
        <v>28</v>
      </c>
      <c r="R795" t="s">
        <v>28</v>
      </c>
      <c r="S795" s="3">
        <v>1958000000</v>
      </c>
      <c r="T795" t="s">
        <v>28</v>
      </c>
      <c r="U795" s="3">
        <v>1958000000</v>
      </c>
    </row>
    <row r="796" spans="1:21" x14ac:dyDescent="0.3">
      <c r="A796">
        <v>681</v>
      </c>
      <c r="B796" t="s">
        <v>402</v>
      </c>
      <c r="C796" t="s">
        <v>29</v>
      </c>
      <c r="D796" t="s">
        <v>33</v>
      </c>
      <c r="E796" s="1">
        <v>30852000000</v>
      </c>
      <c r="F796" s="2">
        <v>24979000000</v>
      </c>
      <c r="G796" s="2">
        <v>1984000000</v>
      </c>
      <c r="H796" s="2" t="s">
        <v>24</v>
      </c>
      <c r="I796" s="2" t="s">
        <v>24</v>
      </c>
      <c r="J796" s="2" t="s">
        <v>25</v>
      </c>
      <c r="K796" s="2" t="s">
        <v>24</v>
      </c>
      <c r="L796" t="s">
        <v>26</v>
      </c>
      <c r="M796" t="s">
        <v>161</v>
      </c>
      <c r="N796" t="s">
        <v>28</v>
      </c>
      <c r="O796" t="s">
        <v>28</v>
      </c>
      <c r="P796" t="s">
        <v>28</v>
      </c>
      <c r="R796" t="s">
        <v>28</v>
      </c>
      <c r="S796" s="3" t="s">
        <v>25</v>
      </c>
      <c r="T796" t="s">
        <v>28</v>
      </c>
      <c r="U796" s="3" t="s">
        <v>28</v>
      </c>
    </row>
    <row r="797" spans="1:21" x14ac:dyDescent="0.3">
      <c r="A797">
        <v>1076</v>
      </c>
      <c r="B797" t="s">
        <v>559</v>
      </c>
      <c r="C797" t="s">
        <v>29</v>
      </c>
      <c r="D797" t="s">
        <v>33</v>
      </c>
      <c r="E797" s="1">
        <v>31821000000</v>
      </c>
      <c r="F797" s="2">
        <v>16447000000</v>
      </c>
      <c r="G797" s="2">
        <v>6469000000</v>
      </c>
      <c r="H797" s="2">
        <v>1770000000</v>
      </c>
      <c r="I797" s="2">
        <v>1770000000</v>
      </c>
      <c r="J797" s="2">
        <v>1770000000</v>
      </c>
      <c r="K797" s="2" t="s">
        <v>24</v>
      </c>
      <c r="L797" t="s">
        <v>26</v>
      </c>
      <c r="M797" t="s">
        <v>261</v>
      </c>
      <c r="N797" t="s">
        <v>28</v>
      </c>
      <c r="O797" t="s">
        <v>28</v>
      </c>
      <c r="P797" t="s">
        <v>28</v>
      </c>
      <c r="R797" t="s">
        <v>28</v>
      </c>
      <c r="S797" s="3">
        <v>1770000000</v>
      </c>
      <c r="T797" t="s">
        <v>28</v>
      </c>
      <c r="U797" s="3" t="s">
        <v>28</v>
      </c>
    </row>
    <row r="798" spans="1:21" hidden="1" x14ac:dyDescent="0.3">
      <c r="A798">
        <v>315</v>
      </c>
      <c r="B798" t="s">
        <v>246</v>
      </c>
      <c r="C798" t="s">
        <v>29</v>
      </c>
      <c r="D798" t="s">
        <v>30</v>
      </c>
      <c r="E798" s="1">
        <v>32380000000</v>
      </c>
      <c r="F798" s="2">
        <v>20865000000</v>
      </c>
      <c r="G798" s="2" t="s">
        <v>24</v>
      </c>
      <c r="H798" s="2" t="s">
        <v>24</v>
      </c>
      <c r="I798" s="2" t="s">
        <v>24</v>
      </c>
      <c r="J798" s="2" t="s">
        <v>25</v>
      </c>
      <c r="K798" s="2">
        <v>9339000000</v>
      </c>
      <c r="L798" t="s">
        <v>61</v>
      </c>
      <c r="M798" t="s">
        <v>151</v>
      </c>
      <c r="N798" t="s">
        <v>28</v>
      </c>
      <c r="O798" t="s">
        <v>28</v>
      </c>
      <c r="P798" t="s">
        <v>28</v>
      </c>
      <c r="R798" t="s">
        <v>28</v>
      </c>
      <c r="S798" s="3" t="s">
        <v>25</v>
      </c>
      <c r="T798" t="s">
        <v>28</v>
      </c>
      <c r="U798" s="3" t="s">
        <v>25</v>
      </c>
    </row>
    <row r="799" spans="1:21" hidden="1" x14ac:dyDescent="0.3">
      <c r="A799">
        <v>729</v>
      </c>
      <c r="B799" t="s">
        <v>419</v>
      </c>
      <c r="C799" t="s">
        <v>29</v>
      </c>
      <c r="D799" t="s">
        <v>33</v>
      </c>
      <c r="E799" s="1">
        <v>32870000000</v>
      </c>
      <c r="F799" s="2">
        <v>27334000000</v>
      </c>
      <c r="G799" s="2">
        <v>293000000</v>
      </c>
      <c r="H799" s="2" t="s">
        <v>24</v>
      </c>
      <c r="I799" s="2" t="s">
        <v>24</v>
      </c>
      <c r="J799" s="2" t="s">
        <v>25</v>
      </c>
      <c r="K799" s="2" t="s">
        <v>24</v>
      </c>
      <c r="L799" t="s">
        <v>153</v>
      </c>
      <c r="M799" t="s">
        <v>199</v>
      </c>
      <c r="N799" t="s">
        <v>28</v>
      </c>
      <c r="O799" t="s">
        <v>28</v>
      </c>
      <c r="P799" t="s">
        <v>28</v>
      </c>
      <c r="R799" t="s">
        <v>28</v>
      </c>
      <c r="S799" s="3" t="s">
        <v>25</v>
      </c>
      <c r="T799" t="s">
        <v>28</v>
      </c>
      <c r="U799" s="3" t="s">
        <v>28</v>
      </c>
    </row>
    <row r="800" spans="1:21" hidden="1" x14ac:dyDescent="0.3">
      <c r="A800">
        <v>749</v>
      </c>
      <c r="B800" t="s">
        <v>429</v>
      </c>
      <c r="C800" t="s">
        <v>29</v>
      </c>
      <c r="D800" t="s">
        <v>30</v>
      </c>
      <c r="E800" s="1">
        <v>34182000000</v>
      </c>
      <c r="F800" s="2">
        <v>5970000000</v>
      </c>
      <c r="G800" s="2">
        <v>21667000000</v>
      </c>
      <c r="H800" s="2" t="s">
        <v>24</v>
      </c>
      <c r="I800" s="2" t="s">
        <v>24</v>
      </c>
      <c r="J800" s="2" t="s">
        <v>25</v>
      </c>
      <c r="K800" s="2">
        <v>1753000000</v>
      </c>
      <c r="L800" t="s">
        <v>61</v>
      </c>
      <c r="M800" t="s">
        <v>326</v>
      </c>
      <c r="N800" t="s">
        <v>28</v>
      </c>
      <c r="O800" t="s">
        <v>28</v>
      </c>
      <c r="P800" t="s">
        <v>28</v>
      </c>
      <c r="R800" t="s">
        <v>28</v>
      </c>
      <c r="S800" s="3" t="s">
        <v>25</v>
      </c>
      <c r="T800" t="s">
        <v>28</v>
      </c>
      <c r="U800" s="3" t="s">
        <v>28</v>
      </c>
    </row>
    <row r="801" spans="1:21" hidden="1" x14ac:dyDescent="0.3">
      <c r="A801">
        <v>85</v>
      </c>
      <c r="B801" t="s">
        <v>128</v>
      </c>
      <c r="C801" t="s">
        <v>29</v>
      </c>
      <c r="D801" t="s">
        <v>30</v>
      </c>
      <c r="E801" s="1">
        <v>34507000000</v>
      </c>
      <c r="F801" s="2">
        <v>19828000000</v>
      </c>
      <c r="G801" s="2">
        <v>1278000000</v>
      </c>
      <c r="H801" s="2" t="s">
        <v>24</v>
      </c>
      <c r="I801" s="2" t="s">
        <v>24</v>
      </c>
      <c r="J801" s="2" t="s">
        <v>25</v>
      </c>
      <c r="K801" s="2">
        <v>8389000000</v>
      </c>
      <c r="L801" t="s">
        <v>112</v>
      </c>
      <c r="M801" t="s">
        <v>115</v>
      </c>
      <c r="N801" t="s">
        <v>28</v>
      </c>
      <c r="O801" t="s">
        <v>28</v>
      </c>
      <c r="P801" t="s">
        <v>28</v>
      </c>
      <c r="R801" t="s">
        <v>28</v>
      </c>
      <c r="S801" s="3" t="s">
        <v>25</v>
      </c>
      <c r="T801" t="s">
        <v>28</v>
      </c>
      <c r="U801" s="3" t="s">
        <v>25</v>
      </c>
    </row>
    <row r="802" spans="1:21" hidden="1" x14ac:dyDescent="0.3">
      <c r="A802">
        <v>175</v>
      </c>
      <c r="B802" t="s">
        <v>170</v>
      </c>
      <c r="C802" t="s">
        <v>29</v>
      </c>
      <c r="D802" t="s">
        <v>30</v>
      </c>
      <c r="E802" s="1">
        <v>34828000000</v>
      </c>
      <c r="F802" s="2">
        <v>442000000</v>
      </c>
      <c r="G802" s="2">
        <v>23150000000</v>
      </c>
      <c r="H802" s="2" t="s">
        <v>24</v>
      </c>
      <c r="I802" s="2" t="s">
        <v>24</v>
      </c>
      <c r="J802" s="2" t="s">
        <v>25</v>
      </c>
      <c r="K802" s="2">
        <v>1832000000</v>
      </c>
      <c r="L802" t="s">
        <v>112</v>
      </c>
      <c r="M802" t="s">
        <v>171</v>
      </c>
      <c r="N802" t="s">
        <v>28</v>
      </c>
      <c r="O802" t="s">
        <v>28</v>
      </c>
      <c r="P802" t="s">
        <v>28</v>
      </c>
      <c r="R802" t="s">
        <v>28</v>
      </c>
      <c r="S802" s="3" t="s">
        <v>25</v>
      </c>
      <c r="T802" t="s">
        <v>28</v>
      </c>
      <c r="U802" s="3" t="s">
        <v>25</v>
      </c>
    </row>
    <row r="803" spans="1:21" hidden="1" x14ac:dyDescent="0.3">
      <c r="A803">
        <v>1048</v>
      </c>
      <c r="B803" t="s">
        <v>549</v>
      </c>
      <c r="C803" t="s">
        <v>29</v>
      </c>
      <c r="D803" t="s">
        <v>30</v>
      </c>
      <c r="E803" s="1">
        <v>35299000000</v>
      </c>
      <c r="F803" s="2">
        <v>22189000000</v>
      </c>
      <c r="G803" s="2">
        <v>8679000000</v>
      </c>
      <c r="H803" s="2" t="s">
        <v>24</v>
      </c>
      <c r="I803" s="2" t="s">
        <v>24</v>
      </c>
      <c r="J803" s="2" t="s">
        <v>25</v>
      </c>
      <c r="K803" s="2">
        <v>217000000</v>
      </c>
      <c r="L803" t="s">
        <v>97</v>
      </c>
      <c r="M803" t="s">
        <v>210</v>
      </c>
      <c r="N803" t="s">
        <v>28</v>
      </c>
      <c r="O803" t="s">
        <v>28</v>
      </c>
      <c r="P803" t="s">
        <v>28</v>
      </c>
      <c r="R803" t="s">
        <v>28</v>
      </c>
      <c r="S803" s="3" t="s">
        <v>25</v>
      </c>
      <c r="T803" t="s">
        <v>28</v>
      </c>
      <c r="U803" s="3" t="s">
        <v>28</v>
      </c>
    </row>
    <row r="804" spans="1:21" x14ac:dyDescent="0.3">
      <c r="A804">
        <v>441</v>
      </c>
      <c r="B804" t="s">
        <v>317</v>
      </c>
      <c r="C804" t="s">
        <v>29</v>
      </c>
      <c r="D804" t="s">
        <v>265</v>
      </c>
      <c r="E804" s="1">
        <v>36066900000</v>
      </c>
      <c r="F804" s="2">
        <v>24775800000</v>
      </c>
      <c r="G804" s="2">
        <v>4377700000</v>
      </c>
      <c r="H804" s="2">
        <v>1452000000</v>
      </c>
      <c r="I804" s="2">
        <v>1452000000</v>
      </c>
      <c r="J804" s="2">
        <v>1452000000</v>
      </c>
      <c r="K804" s="2" t="s">
        <v>24</v>
      </c>
      <c r="L804" t="s">
        <v>26</v>
      </c>
      <c r="M804" t="s">
        <v>220</v>
      </c>
      <c r="N804" t="s">
        <v>28</v>
      </c>
      <c r="O804" t="s">
        <v>28</v>
      </c>
      <c r="P804" t="s">
        <v>28</v>
      </c>
      <c r="R804" t="s">
        <v>28</v>
      </c>
      <c r="S804" s="3">
        <v>1452000000</v>
      </c>
      <c r="T804" t="s">
        <v>28</v>
      </c>
      <c r="U804" s="3">
        <v>1452000000</v>
      </c>
    </row>
    <row r="805" spans="1:21" hidden="1" x14ac:dyDescent="0.3">
      <c r="A805">
        <v>1551</v>
      </c>
      <c r="B805" t="s">
        <v>716</v>
      </c>
      <c r="C805" t="s">
        <v>29</v>
      </c>
      <c r="D805" t="s">
        <v>684</v>
      </c>
      <c r="E805" s="1">
        <v>37580000000</v>
      </c>
      <c r="F805" s="2">
        <v>34895000000</v>
      </c>
      <c r="G805" s="2">
        <v>1255000000</v>
      </c>
      <c r="H805" s="2" t="s">
        <v>24</v>
      </c>
      <c r="I805" s="2" t="s">
        <v>24</v>
      </c>
      <c r="J805" s="2" t="s">
        <v>25</v>
      </c>
      <c r="K805" s="2" t="s">
        <v>24</v>
      </c>
      <c r="L805" t="s">
        <v>97</v>
      </c>
      <c r="M805" t="s">
        <v>210</v>
      </c>
      <c r="N805" t="s">
        <v>28</v>
      </c>
      <c r="O805" t="s">
        <v>28</v>
      </c>
      <c r="P805" t="s">
        <v>28</v>
      </c>
      <c r="R805" t="s">
        <v>28</v>
      </c>
      <c r="S805" s="3" t="s">
        <v>25</v>
      </c>
      <c r="T805" t="s">
        <v>28</v>
      </c>
      <c r="U805" s="3" t="s">
        <v>28</v>
      </c>
    </row>
    <row r="806" spans="1:21" hidden="1" x14ac:dyDescent="0.3">
      <c r="A806">
        <v>1555</v>
      </c>
      <c r="B806" t="s">
        <v>718</v>
      </c>
      <c r="C806" t="s">
        <v>29</v>
      </c>
      <c r="D806" t="s">
        <v>30</v>
      </c>
      <c r="E806" s="1">
        <v>37601000000</v>
      </c>
      <c r="F806" s="2">
        <v>34085000000</v>
      </c>
      <c r="G806" s="2">
        <v>2248000000</v>
      </c>
      <c r="H806" s="2" t="s">
        <v>24</v>
      </c>
      <c r="I806" s="2" t="s">
        <v>24</v>
      </c>
      <c r="J806" s="2" t="s">
        <v>25</v>
      </c>
      <c r="K806" s="2">
        <v>489000000</v>
      </c>
      <c r="L806" t="s">
        <v>153</v>
      </c>
      <c r="M806" t="s">
        <v>499</v>
      </c>
      <c r="N806" t="s">
        <v>28</v>
      </c>
      <c r="O806" t="s">
        <v>28</v>
      </c>
      <c r="P806" t="s">
        <v>28</v>
      </c>
      <c r="R806" t="s">
        <v>28</v>
      </c>
      <c r="S806" s="3" t="s">
        <v>25</v>
      </c>
      <c r="T806" t="s">
        <v>28</v>
      </c>
      <c r="U806" s="3" t="s">
        <v>28</v>
      </c>
    </row>
    <row r="807" spans="1:21" x14ac:dyDescent="0.3">
      <c r="A807">
        <v>1579</v>
      </c>
      <c r="B807" t="s">
        <v>724</v>
      </c>
      <c r="C807" t="s">
        <v>29</v>
      </c>
      <c r="D807" t="s">
        <v>30</v>
      </c>
      <c r="E807" s="1">
        <v>38279000000</v>
      </c>
      <c r="F807" s="2">
        <v>17192000000</v>
      </c>
      <c r="G807" s="2">
        <v>17629000000</v>
      </c>
      <c r="H807" s="2" t="s">
        <v>24</v>
      </c>
      <c r="I807" s="2" t="s">
        <v>24</v>
      </c>
      <c r="J807" s="2" t="s">
        <v>25</v>
      </c>
      <c r="K807" s="2">
        <v>1689000000</v>
      </c>
      <c r="L807" t="s">
        <v>26</v>
      </c>
      <c r="M807" t="s">
        <v>27</v>
      </c>
      <c r="N807" t="s">
        <v>28</v>
      </c>
      <c r="O807" t="s">
        <v>28</v>
      </c>
      <c r="P807" t="s">
        <v>28</v>
      </c>
      <c r="R807" t="s">
        <v>28</v>
      </c>
      <c r="S807" s="3" t="s">
        <v>25</v>
      </c>
      <c r="T807" t="s">
        <v>28</v>
      </c>
      <c r="U807" s="3" t="s">
        <v>28</v>
      </c>
    </row>
    <row r="808" spans="1:21" x14ac:dyDescent="0.3">
      <c r="A808">
        <v>972</v>
      </c>
      <c r="B808" t="s">
        <v>526</v>
      </c>
      <c r="C808" t="s">
        <v>29</v>
      </c>
      <c r="D808" t="s">
        <v>33</v>
      </c>
      <c r="E808" s="1">
        <v>39946000000</v>
      </c>
      <c r="F808" s="2">
        <v>35263000000</v>
      </c>
      <c r="G808" s="2">
        <v>-329000000</v>
      </c>
      <c r="H808" s="2" t="s">
        <v>24</v>
      </c>
      <c r="I808" s="2" t="s">
        <v>24</v>
      </c>
      <c r="J808" s="2" t="s">
        <v>25</v>
      </c>
      <c r="K808" s="2" t="s">
        <v>24</v>
      </c>
      <c r="L808" t="s">
        <v>26</v>
      </c>
      <c r="M808" t="s">
        <v>161</v>
      </c>
      <c r="N808" t="s">
        <v>28</v>
      </c>
      <c r="O808" t="s">
        <v>28</v>
      </c>
      <c r="P808" t="s">
        <v>28</v>
      </c>
      <c r="R808" t="s">
        <v>28</v>
      </c>
      <c r="S808" s="3" t="s">
        <v>25</v>
      </c>
      <c r="T808" t="s">
        <v>28</v>
      </c>
      <c r="U808" s="3" t="s">
        <v>28</v>
      </c>
    </row>
    <row r="809" spans="1:21" x14ac:dyDescent="0.3">
      <c r="A809">
        <v>781</v>
      </c>
      <c r="B809" t="s">
        <v>442</v>
      </c>
      <c r="C809" t="s">
        <v>29</v>
      </c>
      <c r="D809" t="s">
        <v>33</v>
      </c>
      <c r="E809" s="1">
        <v>40306000000</v>
      </c>
      <c r="F809" s="2">
        <v>28957000000</v>
      </c>
      <c r="G809" s="2">
        <v>5518000000</v>
      </c>
      <c r="H809" s="2" t="s">
        <v>24</v>
      </c>
      <c r="I809" s="2" t="s">
        <v>24</v>
      </c>
      <c r="J809" s="2" t="s">
        <v>25</v>
      </c>
      <c r="K809" s="2" t="s">
        <v>24</v>
      </c>
      <c r="L809" t="s">
        <v>26</v>
      </c>
      <c r="M809" t="s">
        <v>261</v>
      </c>
      <c r="N809" t="s">
        <v>28</v>
      </c>
      <c r="O809" t="s">
        <v>28</v>
      </c>
      <c r="P809" t="s">
        <v>28</v>
      </c>
      <c r="R809" t="s">
        <v>28</v>
      </c>
      <c r="S809" s="3" t="s">
        <v>25</v>
      </c>
      <c r="T809" t="s">
        <v>28</v>
      </c>
      <c r="U809" s="3" t="s">
        <v>28</v>
      </c>
    </row>
    <row r="810" spans="1:21" x14ac:dyDescent="0.3">
      <c r="A810">
        <v>433</v>
      </c>
      <c r="B810" t="s">
        <v>314</v>
      </c>
      <c r="C810" t="s">
        <v>29</v>
      </c>
      <c r="D810" t="s">
        <v>33</v>
      </c>
      <c r="E810" s="1">
        <v>40362000000</v>
      </c>
      <c r="F810" s="2">
        <v>22967000000</v>
      </c>
      <c r="G810" s="2">
        <v>12702000000</v>
      </c>
      <c r="H810" s="2" t="s">
        <v>24</v>
      </c>
      <c r="I810" s="2" t="s">
        <v>24</v>
      </c>
      <c r="J810" s="2" t="s">
        <v>25</v>
      </c>
      <c r="K810" s="2">
        <v>1771000000</v>
      </c>
      <c r="L810" t="s">
        <v>26</v>
      </c>
      <c r="M810" t="s">
        <v>27</v>
      </c>
      <c r="N810" t="s">
        <v>28</v>
      </c>
      <c r="O810" t="s">
        <v>28</v>
      </c>
      <c r="P810" t="s">
        <v>28</v>
      </c>
      <c r="R810" t="s">
        <v>28</v>
      </c>
      <c r="S810" s="3" t="s">
        <v>25</v>
      </c>
      <c r="T810" t="s">
        <v>28</v>
      </c>
      <c r="U810" s="3" t="s">
        <v>25</v>
      </c>
    </row>
    <row r="811" spans="1:21" hidden="1" x14ac:dyDescent="0.3">
      <c r="A811">
        <v>207</v>
      </c>
      <c r="B811" t="s">
        <v>191</v>
      </c>
      <c r="C811" t="s">
        <v>29</v>
      </c>
      <c r="D811" t="s">
        <v>194</v>
      </c>
      <c r="E811" s="1">
        <v>40611000000</v>
      </c>
      <c r="F811" s="2">
        <v>31212000000</v>
      </c>
      <c r="G811" s="2">
        <v>8106000000</v>
      </c>
      <c r="H811" s="2" t="s">
        <v>24</v>
      </c>
      <c r="I811" s="2" t="s">
        <v>24</v>
      </c>
      <c r="J811" s="2" t="s">
        <v>25</v>
      </c>
      <c r="K811" s="2" t="s">
        <v>24</v>
      </c>
      <c r="L811" t="s">
        <v>40</v>
      </c>
      <c r="M811" t="s">
        <v>193</v>
      </c>
      <c r="N811" t="s">
        <v>28</v>
      </c>
      <c r="O811" t="s">
        <v>28</v>
      </c>
      <c r="P811" t="s">
        <v>28</v>
      </c>
      <c r="R811" t="s">
        <v>28</v>
      </c>
      <c r="S811" s="3" t="s">
        <v>25</v>
      </c>
      <c r="T811" t="s">
        <v>28</v>
      </c>
      <c r="U811" s="3" t="s">
        <v>25</v>
      </c>
    </row>
    <row r="812" spans="1:21" hidden="1" x14ac:dyDescent="0.3">
      <c r="A812">
        <v>1309</v>
      </c>
      <c r="B812" t="s">
        <v>635</v>
      </c>
      <c r="C812" t="s">
        <v>29</v>
      </c>
      <c r="D812" t="s">
        <v>30</v>
      </c>
      <c r="E812" s="1">
        <v>41461000000</v>
      </c>
      <c r="F812" s="2">
        <v>26973000000</v>
      </c>
      <c r="G812" s="2">
        <v>16172000000</v>
      </c>
      <c r="H812" s="2" t="s">
        <v>24</v>
      </c>
      <c r="I812" s="2" t="s">
        <v>24</v>
      </c>
      <c r="J812" s="2" t="s">
        <v>25</v>
      </c>
      <c r="K812" s="2" t="s">
        <v>24</v>
      </c>
      <c r="L812" t="s">
        <v>112</v>
      </c>
      <c r="M812" t="s">
        <v>548</v>
      </c>
      <c r="N812" t="s">
        <v>28</v>
      </c>
      <c r="O812" t="s">
        <v>28</v>
      </c>
      <c r="P812" t="s">
        <v>28</v>
      </c>
      <c r="R812" t="s">
        <v>28</v>
      </c>
      <c r="S812" s="3" t="s">
        <v>25</v>
      </c>
      <c r="T812" t="s">
        <v>28</v>
      </c>
      <c r="U812" s="3" t="s">
        <v>28</v>
      </c>
    </row>
    <row r="813" spans="1:21" hidden="1" x14ac:dyDescent="0.3">
      <c r="A813">
        <v>1100</v>
      </c>
      <c r="B813" t="s">
        <v>566</v>
      </c>
      <c r="C813" t="s">
        <v>29</v>
      </c>
      <c r="D813" t="s">
        <v>30</v>
      </c>
      <c r="E813" s="1">
        <v>44033000000</v>
      </c>
      <c r="F813" s="2">
        <v>16954000000</v>
      </c>
      <c r="G813" s="2">
        <v>11911000000</v>
      </c>
      <c r="H813" s="2">
        <v>7503000000</v>
      </c>
      <c r="I813" s="2">
        <v>7503000000</v>
      </c>
      <c r="J813" s="2">
        <v>7503000000</v>
      </c>
      <c r="K813" s="2" t="s">
        <v>24</v>
      </c>
      <c r="L813" t="s">
        <v>61</v>
      </c>
      <c r="M813" t="s">
        <v>62</v>
      </c>
      <c r="N813" t="s">
        <v>28</v>
      </c>
      <c r="O813" t="s">
        <v>28</v>
      </c>
      <c r="P813" t="s">
        <v>28</v>
      </c>
      <c r="R813" t="s">
        <v>28</v>
      </c>
      <c r="S813" s="3">
        <v>7503000000</v>
      </c>
      <c r="T813" t="s">
        <v>28</v>
      </c>
      <c r="U813" s="3" t="s">
        <v>28</v>
      </c>
    </row>
    <row r="814" spans="1:21" hidden="1" x14ac:dyDescent="0.3">
      <c r="A814">
        <v>1000</v>
      </c>
      <c r="B814" t="s">
        <v>536</v>
      </c>
      <c r="C814" t="s">
        <v>29</v>
      </c>
      <c r="D814" t="s">
        <v>30</v>
      </c>
      <c r="E814" s="1">
        <v>44062000000</v>
      </c>
      <c r="F814" s="2">
        <v>37940000000</v>
      </c>
      <c r="G814" s="2">
        <v>870000000</v>
      </c>
      <c r="H814" s="2">
        <v>150000000</v>
      </c>
      <c r="I814" s="2">
        <v>150000000</v>
      </c>
      <c r="J814" s="2">
        <v>150000000</v>
      </c>
      <c r="K814" s="2" t="s">
        <v>24</v>
      </c>
      <c r="L814" t="s">
        <v>125</v>
      </c>
      <c r="M814" t="s">
        <v>316</v>
      </c>
      <c r="N814" t="s">
        <v>28</v>
      </c>
      <c r="O814" t="s">
        <v>28</v>
      </c>
      <c r="P814" t="s">
        <v>28</v>
      </c>
      <c r="R814" t="s">
        <v>28</v>
      </c>
      <c r="S814" s="3">
        <v>150000000</v>
      </c>
      <c r="T814" t="s">
        <v>28</v>
      </c>
      <c r="U814" s="3" t="s">
        <v>28</v>
      </c>
    </row>
    <row r="815" spans="1:21" x14ac:dyDescent="0.3">
      <c r="A815">
        <v>629</v>
      </c>
      <c r="B815" t="s">
        <v>385</v>
      </c>
      <c r="C815" t="s">
        <v>29</v>
      </c>
      <c r="D815" t="s">
        <v>302</v>
      </c>
      <c r="E815" s="1">
        <v>45567000000</v>
      </c>
      <c r="F815" s="2">
        <v>17052000000</v>
      </c>
      <c r="G815" s="2">
        <v>22113000000</v>
      </c>
      <c r="H815" s="2" t="s">
        <v>24</v>
      </c>
      <c r="I815" s="2" t="s">
        <v>24</v>
      </c>
      <c r="J815" s="2" t="s">
        <v>25</v>
      </c>
      <c r="K815" s="2">
        <v>2587000000</v>
      </c>
      <c r="L815" t="s">
        <v>26</v>
      </c>
      <c r="M815" t="s">
        <v>243</v>
      </c>
      <c r="N815" t="s">
        <v>28</v>
      </c>
      <c r="O815" t="s">
        <v>28</v>
      </c>
      <c r="P815" t="s">
        <v>28</v>
      </c>
      <c r="R815" t="s">
        <v>28</v>
      </c>
      <c r="S815" s="3" t="s">
        <v>25</v>
      </c>
      <c r="T815" t="s">
        <v>28</v>
      </c>
      <c r="U815" s="3" t="s">
        <v>28</v>
      </c>
    </row>
    <row r="816" spans="1:21" hidden="1" x14ac:dyDescent="0.3">
      <c r="A816">
        <v>1491</v>
      </c>
      <c r="B816" t="s">
        <v>691</v>
      </c>
      <c r="C816" t="s">
        <v>29</v>
      </c>
      <c r="D816" t="s">
        <v>694</v>
      </c>
      <c r="E816" s="1">
        <v>46516712000</v>
      </c>
      <c r="F816" s="2">
        <v>38335677000</v>
      </c>
      <c r="G816" s="2" t="s">
        <v>24</v>
      </c>
      <c r="H816" s="2" t="s">
        <v>24</v>
      </c>
      <c r="I816" s="2" t="s">
        <v>24</v>
      </c>
      <c r="J816" s="2" t="s">
        <v>25</v>
      </c>
      <c r="K816" s="2" t="s">
        <v>24</v>
      </c>
      <c r="L816" t="s">
        <v>97</v>
      </c>
      <c r="M816" t="s">
        <v>693</v>
      </c>
      <c r="N816" t="s">
        <v>28</v>
      </c>
      <c r="O816" t="s">
        <v>28</v>
      </c>
      <c r="P816" t="s">
        <v>28</v>
      </c>
      <c r="R816" t="s">
        <v>28</v>
      </c>
      <c r="S816" s="3" t="s">
        <v>25</v>
      </c>
      <c r="T816" t="s">
        <v>28</v>
      </c>
      <c r="U816" s="3" t="s">
        <v>28</v>
      </c>
    </row>
    <row r="817" spans="1:21" hidden="1" x14ac:dyDescent="0.3">
      <c r="A817">
        <v>920</v>
      </c>
      <c r="B817" t="s">
        <v>504</v>
      </c>
      <c r="C817" t="s">
        <v>29</v>
      </c>
      <c r="D817" t="s">
        <v>30</v>
      </c>
      <c r="E817" s="1">
        <v>46854000000</v>
      </c>
      <c r="F817" s="2">
        <v>18421000000</v>
      </c>
      <c r="G817" s="2">
        <v>18205000000</v>
      </c>
      <c r="H817" s="2" t="s">
        <v>24</v>
      </c>
      <c r="I817" s="2" t="s">
        <v>24</v>
      </c>
      <c r="J817" s="2" t="s">
        <v>25</v>
      </c>
      <c r="K817" s="2" t="s">
        <v>24</v>
      </c>
      <c r="L817" t="s">
        <v>97</v>
      </c>
      <c r="M817" t="s">
        <v>344</v>
      </c>
      <c r="N817" t="s">
        <v>28</v>
      </c>
      <c r="O817" t="s">
        <v>28</v>
      </c>
      <c r="P817" t="s">
        <v>28</v>
      </c>
      <c r="R817" t="s">
        <v>28</v>
      </c>
      <c r="S817" s="3" t="s">
        <v>25</v>
      </c>
      <c r="T817" t="s">
        <v>28</v>
      </c>
      <c r="U817" s="3" t="s">
        <v>28</v>
      </c>
    </row>
    <row r="818" spans="1:21" hidden="1" x14ac:dyDescent="0.3">
      <c r="A818">
        <v>391</v>
      </c>
      <c r="B818" t="s">
        <v>284</v>
      </c>
      <c r="C818" t="s">
        <v>29</v>
      </c>
      <c r="D818" t="s">
        <v>287</v>
      </c>
      <c r="E818" s="1">
        <v>47142000000</v>
      </c>
      <c r="F818" s="2">
        <v>19373000000</v>
      </c>
      <c r="G818" s="2">
        <v>11437000000</v>
      </c>
      <c r="H818" s="2">
        <v>6294000000</v>
      </c>
      <c r="I818" s="2">
        <v>6294000000</v>
      </c>
      <c r="J818" s="2">
        <v>6294000000</v>
      </c>
      <c r="K818" s="2">
        <v>275000000</v>
      </c>
      <c r="L818" t="s">
        <v>51</v>
      </c>
      <c r="M818" t="s">
        <v>286</v>
      </c>
      <c r="N818" t="s">
        <v>28</v>
      </c>
      <c r="O818" t="s">
        <v>28</v>
      </c>
      <c r="P818" t="s">
        <v>28</v>
      </c>
      <c r="R818" t="s">
        <v>28</v>
      </c>
      <c r="S818" s="3">
        <v>6294000000</v>
      </c>
      <c r="T818" t="s">
        <v>28</v>
      </c>
      <c r="U818" s="3">
        <v>6294000000</v>
      </c>
    </row>
    <row r="819" spans="1:21" hidden="1" x14ac:dyDescent="0.3">
      <c r="A819">
        <v>820</v>
      </c>
      <c r="B819" t="s">
        <v>463</v>
      </c>
      <c r="C819" t="s">
        <v>29</v>
      </c>
      <c r="D819" t="s">
        <v>33</v>
      </c>
      <c r="E819" s="1">
        <v>48500000000</v>
      </c>
      <c r="F819" s="2">
        <v>38166000000</v>
      </c>
      <c r="G819" s="2" t="s">
        <v>24</v>
      </c>
      <c r="H819" s="2" t="s">
        <v>24</v>
      </c>
      <c r="I819" s="2" t="s">
        <v>24</v>
      </c>
      <c r="J819" s="2" t="s">
        <v>25</v>
      </c>
      <c r="K819" s="2">
        <v>7972000000</v>
      </c>
      <c r="L819" t="s">
        <v>61</v>
      </c>
      <c r="M819" t="s">
        <v>151</v>
      </c>
      <c r="N819" t="s">
        <v>28</v>
      </c>
      <c r="O819" t="s">
        <v>28</v>
      </c>
      <c r="P819" t="s">
        <v>28</v>
      </c>
      <c r="R819" t="s">
        <v>28</v>
      </c>
      <c r="S819" s="3" t="s">
        <v>25</v>
      </c>
      <c r="T819" t="s">
        <v>28</v>
      </c>
      <c r="U819" s="3" t="s">
        <v>28</v>
      </c>
    </row>
    <row r="820" spans="1:21" hidden="1" x14ac:dyDescent="0.3">
      <c r="A820">
        <v>465</v>
      </c>
      <c r="B820" t="s">
        <v>330</v>
      </c>
      <c r="C820" t="s">
        <v>29</v>
      </c>
      <c r="D820" t="s">
        <v>54</v>
      </c>
      <c r="E820" s="1">
        <v>48813000000</v>
      </c>
      <c r="F820" s="2">
        <v>26420000000</v>
      </c>
      <c r="G820" s="2">
        <v>8565000000</v>
      </c>
      <c r="H820" s="2" t="s">
        <v>24</v>
      </c>
      <c r="I820" s="2" t="s">
        <v>24</v>
      </c>
      <c r="J820" s="2" t="s">
        <v>25</v>
      </c>
      <c r="K820" s="2">
        <v>2288000000</v>
      </c>
      <c r="L820" t="s">
        <v>40</v>
      </c>
      <c r="M820" t="s">
        <v>331</v>
      </c>
      <c r="N820" t="s">
        <v>28</v>
      </c>
      <c r="O820" t="s">
        <v>28</v>
      </c>
      <c r="P820" t="s">
        <v>28</v>
      </c>
      <c r="R820" t="s">
        <v>28</v>
      </c>
      <c r="S820" s="3" t="s">
        <v>25</v>
      </c>
      <c r="T820" t="s">
        <v>28</v>
      </c>
      <c r="U820" s="3" t="s">
        <v>25</v>
      </c>
    </row>
    <row r="821" spans="1:21" hidden="1" x14ac:dyDescent="0.3">
      <c r="A821">
        <v>1257</v>
      </c>
      <c r="B821" t="s">
        <v>621</v>
      </c>
      <c r="C821" t="s">
        <v>29</v>
      </c>
      <c r="D821" t="s">
        <v>30</v>
      </c>
      <c r="E821" s="1">
        <v>51584000000</v>
      </c>
      <c r="F821" s="2">
        <v>9586000000</v>
      </c>
      <c r="G821" s="2">
        <v>14355000000</v>
      </c>
      <c r="H821" s="2">
        <v>6678000000</v>
      </c>
      <c r="I821" s="2">
        <v>6678000000</v>
      </c>
      <c r="J821" s="2">
        <v>6678000000</v>
      </c>
      <c r="K821" s="2">
        <v>4599000000</v>
      </c>
      <c r="L821" t="s">
        <v>61</v>
      </c>
      <c r="M821" t="s">
        <v>62</v>
      </c>
      <c r="N821" t="s">
        <v>28</v>
      </c>
      <c r="O821" t="s">
        <v>28</v>
      </c>
      <c r="P821" t="s">
        <v>28</v>
      </c>
      <c r="R821" t="s">
        <v>28</v>
      </c>
      <c r="S821" s="3">
        <v>6678000000</v>
      </c>
      <c r="T821" t="s">
        <v>28</v>
      </c>
      <c r="U821" s="3" t="s">
        <v>28</v>
      </c>
    </row>
    <row r="822" spans="1:21" hidden="1" x14ac:dyDescent="0.3">
      <c r="A822">
        <v>789</v>
      </c>
      <c r="B822" t="s">
        <v>445</v>
      </c>
      <c r="C822" t="s">
        <v>29</v>
      </c>
      <c r="D822" t="s">
        <v>94</v>
      </c>
      <c r="E822" s="1">
        <v>52107000000</v>
      </c>
      <c r="F822" s="2">
        <v>37168000000</v>
      </c>
      <c r="G822" s="2">
        <v>9047000000</v>
      </c>
      <c r="H822" s="2">
        <v>2338000000</v>
      </c>
      <c r="I822" s="2">
        <v>2338000000</v>
      </c>
      <c r="J822" s="2">
        <v>2338000000</v>
      </c>
      <c r="K822" s="2">
        <v>852000000</v>
      </c>
      <c r="L822" t="s">
        <v>51</v>
      </c>
      <c r="M822" t="s">
        <v>446</v>
      </c>
      <c r="N822" t="s">
        <v>28</v>
      </c>
      <c r="O822" t="s">
        <v>28</v>
      </c>
      <c r="P822" t="s">
        <v>28</v>
      </c>
      <c r="R822" t="s">
        <v>28</v>
      </c>
      <c r="S822" s="3">
        <v>2338000000</v>
      </c>
      <c r="T822" t="s">
        <v>28</v>
      </c>
      <c r="U822" s="3" t="s">
        <v>28</v>
      </c>
    </row>
    <row r="823" spans="1:21" hidden="1" x14ac:dyDescent="0.3">
      <c r="A823">
        <v>980</v>
      </c>
      <c r="B823" t="s">
        <v>528</v>
      </c>
      <c r="C823" t="s">
        <v>29</v>
      </c>
      <c r="D823" t="s">
        <v>103</v>
      </c>
      <c r="E823" s="1">
        <v>53417000000</v>
      </c>
      <c r="F823" s="2">
        <v>34941000000</v>
      </c>
      <c r="G823" s="2">
        <v>12865000000</v>
      </c>
      <c r="H823" s="2" t="s">
        <v>24</v>
      </c>
      <c r="I823" s="2" t="s">
        <v>24</v>
      </c>
      <c r="J823" s="2" t="s">
        <v>25</v>
      </c>
      <c r="K823" s="2">
        <v>1462000000</v>
      </c>
      <c r="L823" t="s">
        <v>40</v>
      </c>
      <c r="M823" t="s">
        <v>434</v>
      </c>
      <c r="N823" t="s">
        <v>28</v>
      </c>
      <c r="O823" t="s">
        <v>28</v>
      </c>
      <c r="P823" t="s">
        <v>28</v>
      </c>
      <c r="R823" t="s">
        <v>28</v>
      </c>
      <c r="S823" s="3" t="s">
        <v>25</v>
      </c>
      <c r="T823" t="s">
        <v>28</v>
      </c>
      <c r="U823" s="3" t="s">
        <v>28</v>
      </c>
    </row>
    <row r="824" spans="1:21" x14ac:dyDescent="0.3">
      <c r="A824">
        <v>263</v>
      </c>
      <c r="B824" t="s">
        <v>219</v>
      </c>
      <c r="C824" t="s">
        <v>29</v>
      </c>
      <c r="D824" t="s">
        <v>33</v>
      </c>
      <c r="E824" s="1">
        <v>55184000000</v>
      </c>
      <c r="F824" s="2">
        <v>41342000000</v>
      </c>
      <c r="G824" s="2">
        <v>8148000000</v>
      </c>
      <c r="H824" s="2">
        <v>2380000000</v>
      </c>
      <c r="I824" s="2">
        <v>2380000000</v>
      </c>
      <c r="J824" s="2">
        <v>2380000000</v>
      </c>
      <c r="K824" s="2" t="s">
        <v>24</v>
      </c>
      <c r="L824" t="s">
        <v>26</v>
      </c>
      <c r="M824" t="s">
        <v>220</v>
      </c>
      <c r="N824" t="s">
        <v>28</v>
      </c>
      <c r="O824" t="s">
        <v>28</v>
      </c>
      <c r="P824" t="s">
        <v>28</v>
      </c>
      <c r="R824" t="s">
        <v>28</v>
      </c>
      <c r="S824" s="3">
        <v>2380000000</v>
      </c>
      <c r="T824" t="s">
        <v>28</v>
      </c>
      <c r="U824" s="3">
        <v>2380000000</v>
      </c>
    </row>
    <row r="825" spans="1:21" x14ac:dyDescent="0.3">
      <c r="A825">
        <v>1607</v>
      </c>
      <c r="B825" t="s">
        <v>730</v>
      </c>
      <c r="C825" t="s">
        <v>29</v>
      </c>
      <c r="D825" t="s">
        <v>30</v>
      </c>
      <c r="E825" s="1">
        <v>55438000000</v>
      </c>
      <c r="F825" s="2">
        <v>13703000000</v>
      </c>
      <c r="G825" s="2">
        <v>32834000000</v>
      </c>
      <c r="H825" s="2" t="s">
        <v>24</v>
      </c>
      <c r="I825" s="2" t="s">
        <v>24</v>
      </c>
      <c r="J825" s="2" t="s">
        <v>25</v>
      </c>
      <c r="K825" s="2">
        <v>1867000000</v>
      </c>
      <c r="L825" t="s">
        <v>26</v>
      </c>
      <c r="M825" t="s">
        <v>243</v>
      </c>
      <c r="N825" t="s">
        <v>28</v>
      </c>
      <c r="O825" t="s">
        <v>28</v>
      </c>
      <c r="P825" t="s">
        <v>28</v>
      </c>
      <c r="R825" t="s">
        <v>28</v>
      </c>
      <c r="S825" s="3" t="s">
        <v>25</v>
      </c>
      <c r="T825" t="s">
        <v>28</v>
      </c>
      <c r="U825" s="3" t="s">
        <v>28</v>
      </c>
    </row>
    <row r="826" spans="1:21" hidden="1" x14ac:dyDescent="0.3">
      <c r="A826">
        <v>840</v>
      </c>
      <c r="B826" t="s">
        <v>471</v>
      </c>
      <c r="C826" t="s">
        <v>29</v>
      </c>
      <c r="D826" t="s">
        <v>413</v>
      </c>
      <c r="E826" s="1">
        <v>55870000000</v>
      </c>
      <c r="F826" s="2">
        <v>20261000000</v>
      </c>
      <c r="G826" s="2">
        <v>8136000000</v>
      </c>
      <c r="H826" s="2">
        <v>11537000000</v>
      </c>
      <c r="I826" s="2">
        <v>11537000000</v>
      </c>
      <c r="J826" s="2">
        <v>11537000000</v>
      </c>
      <c r="K826" s="2">
        <v>294000000</v>
      </c>
      <c r="L826" t="s">
        <v>51</v>
      </c>
      <c r="M826" t="s">
        <v>92</v>
      </c>
      <c r="N826" t="s">
        <v>28</v>
      </c>
      <c r="O826" t="s">
        <v>28</v>
      </c>
      <c r="P826" t="s">
        <v>28</v>
      </c>
      <c r="R826" t="s">
        <v>28</v>
      </c>
      <c r="S826" s="3">
        <v>11537000000</v>
      </c>
      <c r="T826" t="s">
        <v>28</v>
      </c>
      <c r="U826" s="3" t="s">
        <v>28</v>
      </c>
    </row>
    <row r="827" spans="1:21" hidden="1" x14ac:dyDescent="0.3">
      <c r="A827">
        <v>792</v>
      </c>
      <c r="B827" t="s">
        <v>447</v>
      </c>
      <c r="C827" t="s">
        <v>29</v>
      </c>
      <c r="D827" t="s">
        <v>265</v>
      </c>
      <c r="E827" s="1">
        <v>56651000000</v>
      </c>
      <c r="F827" s="2">
        <v>45431000000</v>
      </c>
      <c r="G827" s="2">
        <v>5361000000</v>
      </c>
      <c r="H827" s="2">
        <v>1298000000</v>
      </c>
      <c r="I827" s="2">
        <v>1298000000</v>
      </c>
      <c r="J827" s="2">
        <v>1298000000</v>
      </c>
      <c r="K827" s="2">
        <v>129000000</v>
      </c>
      <c r="L827" t="s">
        <v>51</v>
      </c>
      <c r="M827" t="s">
        <v>52</v>
      </c>
      <c r="N827" t="s">
        <v>28</v>
      </c>
      <c r="O827" t="s">
        <v>28</v>
      </c>
      <c r="P827" t="s">
        <v>28</v>
      </c>
      <c r="R827" t="s">
        <v>28</v>
      </c>
      <c r="S827" s="3">
        <v>1298000000</v>
      </c>
      <c r="T827" t="s">
        <v>28</v>
      </c>
      <c r="U827" s="3" t="s">
        <v>28</v>
      </c>
    </row>
    <row r="828" spans="1:21" x14ac:dyDescent="0.3">
      <c r="A828">
        <v>1619</v>
      </c>
      <c r="B828" t="s">
        <v>733</v>
      </c>
      <c r="C828" t="s">
        <v>29</v>
      </c>
      <c r="D828" t="s">
        <v>33</v>
      </c>
      <c r="E828" s="1">
        <v>57900000000</v>
      </c>
      <c r="F828" s="2">
        <v>40898000000</v>
      </c>
      <c r="G828" s="2">
        <v>4934000000</v>
      </c>
      <c r="H828" s="2">
        <v>2475000000</v>
      </c>
      <c r="I828" s="2">
        <v>2475000000</v>
      </c>
      <c r="J828" s="2">
        <v>2475000000</v>
      </c>
      <c r="K828" s="2" t="s">
        <v>24</v>
      </c>
      <c r="L828" t="s">
        <v>26</v>
      </c>
      <c r="M828" t="s">
        <v>261</v>
      </c>
      <c r="N828" t="s">
        <v>28</v>
      </c>
      <c r="O828" t="s">
        <v>28</v>
      </c>
      <c r="P828" t="s">
        <v>28</v>
      </c>
      <c r="R828" t="s">
        <v>28</v>
      </c>
      <c r="S828" s="3">
        <v>2475000000</v>
      </c>
      <c r="T828" t="s">
        <v>28</v>
      </c>
      <c r="U828" s="3" t="s">
        <v>28</v>
      </c>
    </row>
    <row r="829" spans="1:21" hidden="1" x14ac:dyDescent="0.3">
      <c r="A829">
        <v>1253</v>
      </c>
      <c r="B829" t="s">
        <v>620</v>
      </c>
      <c r="C829" t="s">
        <v>29</v>
      </c>
      <c r="D829" t="s">
        <v>413</v>
      </c>
      <c r="E829" s="1">
        <v>66683000000</v>
      </c>
      <c r="F829" s="2">
        <v>31238000000</v>
      </c>
      <c r="G829" s="2">
        <v>25772000000</v>
      </c>
      <c r="H829" s="2" t="s">
        <v>24</v>
      </c>
      <c r="I829" s="2" t="s">
        <v>24</v>
      </c>
      <c r="J829" s="2" t="s">
        <v>25</v>
      </c>
      <c r="K829" s="2">
        <v>92000000</v>
      </c>
      <c r="L829" t="s">
        <v>97</v>
      </c>
      <c r="M829" t="s">
        <v>344</v>
      </c>
      <c r="N829" t="s">
        <v>28</v>
      </c>
      <c r="O829" t="s">
        <v>28</v>
      </c>
      <c r="P829" t="s">
        <v>28</v>
      </c>
      <c r="R829" t="s">
        <v>28</v>
      </c>
      <c r="S829" s="3" t="s">
        <v>25</v>
      </c>
      <c r="T829" t="s">
        <v>28</v>
      </c>
      <c r="U829" s="3" t="s">
        <v>28</v>
      </c>
    </row>
    <row r="830" spans="1:21" hidden="1" x14ac:dyDescent="0.3">
      <c r="A830">
        <v>1052</v>
      </c>
      <c r="B830" t="s">
        <v>550</v>
      </c>
      <c r="C830" t="s">
        <v>29</v>
      </c>
      <c r="D830" t="s">
        <v>30</v>
      </c>
      <c r="E830" s="1">
        <v>68199000000</v>
      </c>
      <c r="F830" s="2">
        <v>38107000000</v>
      </c>
      <c r="G830" s="2">
        <v>9438000000</v>
      </c>
      <c r="H830" s="2" t="s">
        <v>24</v>
      </c>
      <c r="I830" s="2" t="s">
        <v>24</v>
      </c>
      <c r="J830" s="2" t="s">
        <v>25</v>
      </c>
      <c r="K830" s="2">
        <v>16602000000</v>
      </c>
      <c r="L830" t="s">
        <v>112</v>
      </c>
      <c r="M830" t="s">
        <v>113</v>
      </c>
      <c r="N830" t="s">
        <v>28</v>
      </c>
      <c r="O830" t="s">
        <v>28</v>
      </c>
      <c r="P830" t="s">
        <v>28</v>
      </c>
      <c r="R830" t="s">
        <v>28</v>
      </c>
      <c r="S830" s="3" t="s">
        <v>25</v>
      </c>
      <c r="T830" t="s">
        <v>28</v>
      </c>
      <c r="U830" s="3" t="s">
        <v>28</v>
      </c>
    </row>
    <row r="831" spans="1:21" hidden="1" x14ac:dyDescent="0.3">
      <c r="A831">
        <v>57</v>
      </c>
      <c r="B831" t="s">
        <v>114</v>
      </c>
      <c r="C831" t="s">
        <v>29</v>
      </c>
      <c r="D831" t="s">
        <v>30</v>
      </c>
      <c r="E831" s="1">
        <v>68874000000</v>
      </c>
      <c r="F831" s="2">
        <v>34660000000</v>
      </c>
      <c r="G831" s="2">
        <v>22005000000</v>
      </c>
      <c r="H831" s="2" t="s">
        <v>24</v>
      </c>
      <c r="I831" s="2" t="s">
        <v>24</v>
      </c>
      <c r="J831" s="2" t="s">
        <v>25</v>
      </c>
      <c r="K831" s="2" t="s">
        <v>24</v>
      </c>
      <c r="L831" t="s">
        <v>112</v>
      </c>
      <c r="M831" t="s">
        <v>115</v>
      </c>
      <c r="N831" t="s">
        <v>28</v>
      </c>
      <c r="O831" t="s">
        <v>28</v>
      </c>
      <c r="P831" t="s">
        <v>28</v>
      </c>
      <c r="R831" t="s">
        <v>28</v>
      </c>
      <c r="S831" s="3" t="s">
        <v>25</v>
      </c>
      <c r="T831" t="s">
        <v>28</v>
      </c>
      <c r="U831" s="3" t="s">
        <v>25</v>
      </c>
    </row>
    <row r="832" spans="1:21" hidden="1" x14ac:dyDescent="0.3">
      <c r="A832">
        <v>129</v>
      </c>
      <c r="B832" t="s">
        <v>150</v>
      </c>
      <c r="C832" t="s">
        <v>29</v>
      </c>
      <c r="D832" t="s">
        <v>30</v>
      </c>
      <c r="E832" s="1">
        <v>71023500000</v>
      </c>
      <c r="F832" s="2">
        <v>56237100000</v>
      </c>
      <c r="G832" s="2">
        <v>9952900000</v>
      </c>
      <c r="H832" s="2" t="s">
        <v>24</v>
      </c>
      <c r="I832" s="2" t="s">
        <v>24</v>
      </c>
      <c r="J832" s="2" t="s">
        <v>25</v>
      </c>
      <c r="K832" s="2">
        <v>245300000</v>
      </c>
      <c r="L832" t="s">
        <v>61</v>
      </c>
      <c r="M832" t="s">
        <v>151</v>
      </c>
      <c r="N832" t="s">
        <v>28</v>
      </c>
      <c r="O832" t="s">
        <v>28</v>
      </c>
      <c r="P832" t="s">
        <v>28</v>
      </c>
      <c r="R832" t="s">
        <v>28</v>
      </c>
      <c r="S832" s="3" t="s">
        <v>25</v>
      </c>
      <c r="T832" t="s">
        <v>28</v>
      </c>
      <c r="U832" s="3" t="s">
        <v>25</v>
      </c>
    </row>
    <row r="833" spans="1:21" hidden="1" x14ac:dyDescent="0.3">
      <c r="A833">
        <v>1519</v>
      </c>
      <c r="B833" t="s">
        <v>707</v>
      </c>
      <c r="C833" t="s">
        <v>29</v>
      </c>
      <c r="D833" t="s">
        <v>194</v>
      </c>
      <c r="E833" s="1">
        <v>71279000000</v>
      </c>
      <c r="F833" s="2">
        <v>50039000000</v>
      </c>
      <c r="G833" s="2">
        <v>14465000000</v>
      </c>
      <c r="H833" s="2" t="s">
        <v>24</v>
      </c>
      <c r="I833" s="2" t="s">
        <v>24</v>
      </c>
      <c r="J833" s="2" t="s">
        <v>25</v>
      </c>
      <c r="K833" s="2">
        <v>1996000000</v>
      </c>
      <c r="L833" t="s">
        <v>40</v>
      </c>
      <c r="M833" t="s">
        <v>322</v>
      </c>
      <c r="N833" t="s">
        <v>28</v>
      </c>
      <c r="O833" t="s">
        <v>28</v>
      </c>
      <c r="P833" t="s">
        <v>28</v>
      </c>
      <c r="R833" t="s">
        <v>28</v>
      </c>
      <c r="S833" s="3" t="s">
        <v>25</v>
      </c>
      <c r="T833" t="s">
        <v>28</v>
      </c>
      <c r="U833" s="3" t="s">
        <v>28</v>
      </c>
    </row>
    <row r="834" spans="1:21" hidden="1" x14ac:dyDescent="0.3">
      <c r="A834">
        <v>761</v>
      </c>
      <c r="B834" t="s">
        <v>432</v>
      </c>
      <c r="C834" t="s">
        <v>29</v>
      </c>
      <c r="D834" t="s">
        <v>435</v>
      </c>
      <c r="E834" s="1">
        <v>78812000000</v>
      </c>
      <c r="F834" s="2">
        <v>51897000000</v>
      </c>
      <c r="G834" s="2">
        <v>16122000000</v>
      </c>
      <c r="H834" s="2" t="s">
        <v>24</v>
      </c>
      <c r="I834" s="2" t="s">
        <v>24</v>
      </c>
      <c r="J834" s="2" t="s">
        <v>25</v>
      </c>
      <c r="K834" s="2">
        <v>1627000000</v>
      </c>
      <c r="L834" t="s">
        <v>40</v>
      </c>
      <c r="M834" t="s">
        <v>434</v>
      </c>
      <c r="N834" t="s">
        <v>28</v>
      </c>
      <c r="O834" t="s">
        <v>28</v>
      </c>
      <c r="P834" t="s">
        <v>28</v>
      </c>
      <c r="R834" t="s">
        <v>28</v>
      </c>
      <c r="S834" s="3" t="s">
        <v>25</v>
      </c>
      <c r="T834" t="s">
        <v>28</v>
      </c>
      <c r="U834" s="3" t="s">
        <v>28</v>
      </c>
    </row>
    <row r="835" spans="1:21" hidden="1" x14ac:dyDescent="0.3">
      <c r="A835">
        <v>1285</v>
      </c>
      <c r="B835" t="s">
        <v>629</v>
      </c>
      <c r="C835" t="s">
        <v>29</v>
      </c>
      <c r="D835" t="s">
        <v>33</v>
      </c>
      <c r="E835" s="1">
        <v>80106000000</v>
      </c>
      <c r="F835" s="2">
        <v>60775000000</v>
      </c>
      <c r="G835" s="2">
        <v>7001000000</v>
      </c>
      <c r="H835" s="2" t="s">
        <v>24</v>
      </c>
      <c r="I835" s="2" t="s">
        <v>24</v>
      </c>
      <c r="J835" s="2" t="s">
        <v>25</v>
      </c>
      <c r="K835" s="2">
        <v>93000000</v>
      </c>
      <c r="L835" t="s">
        <v>97</v>
      </c>
      <c r="M835" t="s">
        <v>562</v>
      </c>
      <c r="N835" t="s">
        <v>28</v>
      </c>
      <c r="O835" t="s">
        <v>28</v>
      </c>
      <c r="P835" t="s">
        <v>28</v>
      </c>
      <c r="R835" t="s">
        <v>28</v>
      </c>
      <c r="S835" s="3" t="s">
        <v>25</v>
      </c>
      <c r="T835" t="s">
        <v>28</v>
      </c>
      <c r="U835" s="3" t="s">
        <v>28</v>
      </c>
    </row>
    <row r="836" spans="1:21" hidden="1" x14ac:dyDescent="0.3">
      <c r="A836">
        <v>1108</v>
      </c>
      <c r="B836" t="s">
        <v>568</v>
      </c>
      <c r="C836" t="s">
        <v>29</v>
      </c>
      <c r="D836" t="s">
        <v>216</v>
      </c>
      <c r="E836" s="1">
        <v>86833000000</v>
      </c>
      <c r="F836" s="2">
        <v>27078000000</v>
      </c>
      <c r="G836" s="2">
        <v>20488000000</v>
      </c>
      <c r="H836" s="2">
        <v>11381000000</v>
      </c>
      <c r="I836" s="2">
        <v>11381000000</v>
      </c>
      <c r="J836" s="2">
        <v>11381000000</v>
      </c>
      <c r="K836" s="2" t="s">
        <v>24</v>
      </c>
      <c r="L836" t="s">
        <v>51</v>
      </c>
      <c r="M836" t="s">
        <v>569</v>
      </c>
      <c r="N836" t="s">
        <v>28</v>
      </c>
      <c r="O836" t="s">
        <v>28</v>
      </c>
      <c r="P836" t="s">
        <v>28</v>
      </c>
      <c r="R836" t="s">
        <v>28</v>
      </c>
      <c r="S836" s="3">
        <v>11381000000</v>
      </c>
      <c r="T836" t="s">
        <v>28</v>
      </c>
      <c r="U836" s="3" t="s">
        <v>28</v>
      </c>
    </row>
    <row r="837" spans="1:21" hidden="1" x14ac:dyDescent="0.3">
      <c r="A837">
        <v>1683</v>
      </c>
      <c r="B837" t="s">
        <v>749</v>
      </c>
      <c r="C837" t="s">
        <v>29</v>
      </c>
      <c r="D837" t="s">
        <v>30</v>
      </c>
      <c r="E837" s="1">
        <v>88069000000</v>
      </c>
      <c r="F837" s="2">
        <v>1337000000</v>
      </c>
      <c r="G837" s="2">
        <v>47338000000</v>
      </c>
      <c r="H837" s="2" t="s">
        <v>24</v>
      </c>
      <c r="I837" s="2" t="s">
        <v>24</v>
      </c>
      <c r="J837" s="2" t="s">
        <v>25</v>
      </c>
      <c r="K837" s="2">
        <v>3813000000</v>
      </c>
      <c r="L837" t="s">
        <v>112</v>
      </c>
      <c r="M837" t="s">
        <v>183</v>
      </c>
      <c r="N837" t="s">
        <v>28</v>
      </c>
      <c r="O837" t="s">
        <v>28</v>
      </c>
      <c r="P837" t="s">
        <v>28</v>
      </c>
      <c r="R837" t="s">
        <v>28</v>
      </c>
      <c r="S837" s="3" t="s">
        <v>25</v>
      </c>
      <c r="T837" t="s">
        <v>28</v>
      </c>
      <c r="U837" s="3" t="s">
        <v>28</v>
      </c>
    </row>
    <row r="838" spans="1:21" hidden="1" x14ac:dyDescent="0.3">
      <c r="A838">
        <v>121</v>
      </c>
      <c r="B838" t="s">
        <v>146</v>
      </c>
      <c r="C838" t="s">
        <v>29</v>
      </c>
      <c r="D838" t="s">
        <v>33</v>
      </c>
      <c r="E838" s="1">
        <v>88988000000</v>
      </c>
      <c r="F838" s="2">
        <v>62752000000</v>
      </c>
      <c r="G838" s="2">
        <v>26058000000</v>
      </c>
      <c r="H838" s="2" t="s">
        <v>24</v>
      </c>
      <c r="I838" s="2" t="s">
        <v>24</v>
      </c>
      <c r="J838" s="2" t="s">
        <v>25</v>
      </c>
      <c r="K838" s="2" t="s">
        <v>24</v>
      </c>
      <c r="L838" t="s">
        <v>40</v>
      </c>
      <c r="M838" t="s">
        <v>147</v>
      </c>
      <c r="N838" t="s">
        <v>28</v>
      </c>
      <c r="O838" t="s">
        <v>28</v>
      </c>
      <c r="P838" t="s">
        <v>28</v>
      </c>
      <c r="R838" t="s">
        <v>28</v>
      </c>
      <c r="S838" s="3" t="s">
        <v>25</v>
      </c>
      <c r="T838" t="s">
        <v>28</v>
      </c>
      <c r="U838" s="3" t="s">
        <v>25</v>
      </c>
    </row>
    <row r="839" spans="1:21" hidden="1" x14ac:dyDescent="0.3">
      <c r="A839">
        <v>33</v>
      </c>
      <c r="B839" t="s">
        <v>96</v>
      </c>
      <c r="C839" t="s">
        <v>29</v>
      </c>
      <c r="D839" t="s">
        <v>30</v>
      </c>
      <c r="E839" s="1">
        <v>89804000000</v>
      </c>
      <c r="F839" s="2">
        <v>85915000000</v>
      </c>
      <c r="G839" s="2">
        <v>1759000000</v>
      </c>
      <c r="H839" s="2" t="s">
        <v>24</v>
      </c>
      <c r="I839" s="2" t="s">
        <v>24</v>
      </c>
      <c r="J839" s="2" t="s">
        <v>25</v>
      </c>
      <c r="K839" s="2" t="s">
        <v>24</v>
      </c>
      <c r="L839" t="s">
        <v>97</v>
      </c>
      <c r="M839" t="s">
        <v>98</v>
      </c>
      <c r="N839" t="s">
        <v>28</v>
      </c>
      <c r="O839" t="s">
        <v>28</v>
      </c>
      <c r="P839" t="s">
        <v>28</v>
      </c>
      <c r="R839" t="s">
        <v>28</v>
      </c>
      <c r="S839" s="3" t="s">
        <v>25</v>
      </c>
      <c r="T839" t="s">
        <v>28</v>
      </c>
      <c r="U839" s="3" t="s">
        <v>25</v>
      </c>
    </row>
    <row r="840" spans="1:21" x14ac:dyDescent="0.3">
      <c r="A840">
        <v>187</v>
      </c>
      <c r="B840" t="s">
        <v>181</v>
      </c>
      <c r="C840" t="s">
        <v>29</v>
      </c>
      <c r="D840" t="s">
        <v>33</v>
      </c>
      <c r="E840" s="1">
        <v>90762000000</v>
      </c>
      <c r="F840" s="2">
        <v>76752000000</v>
      </c>
      <c r="G840" s="2">
        <v>3480000000</v>
      </c>
      <c r="H840" s="2">
        <v>3047000000</v>
      </c>
      <c r="I840" s="2">
        <v>3047000000</v>
      </c>
      <c r="J840" s="2">
        <v>3047000000</v>
      </c>
      <c r="K840" s="2" t="s">
        <v>24</v>
      </c>
      <c r="L840" t="s">
        <v>26</v>
      </c>
      <c r="M840" t="s">
        <v>161</v>
      </c>
      <c r="N840" t="s">
        <v>28</v>
      </c>
      <c r="O840" t="s">
        <v>28</v>
      </c>
      <c r="P840" t="s">
        <v>28</v>
      </c>
      <c r="R840" t="s">
        <v>28</v>
      </c>
      <c r="S840" s="3">
        <v>3047000000</v>
      </c>
      <c r="T840" t="s">
        <v>28</v>
      </c>
      <c r="U840" s="3">
        <v>3047000000</v>
      </c>
    </row>
    <row r="841" spans="1:21" hidden="1" x14ac:dyDescent="0.3">
      <c r="A841">
        <v>259</v>
      </c>
      <c r="B841" t="s">
        <v>214</v>
      </c>
      <c r="C841" t="s">
        <v>29</v>
      </c>
      <c r="D841" t="s">
        <v>216</v>
      </c>
      <c r="E841" s="1">
        <v>91084000000</v>
      </c>
      <c r="F841" s="2">
        <v>85923000000</v>
      </c>
      <c r="G841" s="2">
        <v>3028000000</v>
      </c>
      <c r="H841" s="2" t="s">
        <v>24</v>
      </c>
      <c r="I841" s="2" t="s">
        <v>24</v>
      </c>
      <c r="J841" s="2" t="s">
        <v>25</v>
      </c>
      <c r="K841" s="2">
        <v>223000000</v>
      </c>
      <c r="L841" t="s">
        <v>61</v>
      </c>
      <c r="M841" t="s">
        <v>67</v>
      </c>
      <c r="N841" t="s">
        <v>28</v>
      </c>
      <c r="O841" t="s">
        <v>28</v>
      </c>
      <c r="P841" t="s">
        <v>28</v>
      </c>
      <c r="R841" t="s">
        <v>28</v>
      </c>
      <c r="S841" s="3" t="s">
        <v>25</v>
      </c>
      <c r="T841" t="s">
        <v>28</v>
      </c>
      <c r="U841" s="3" t="s">
        <v>25</v>
      </c>
    </row>
    <row r="842" spans="1:21" hidden="1" x14ac:dyDescent="0.3">
      <c r="A842">
        <v>884</v>
      </c>
      <c r="B842" t="s">
        <v>490</v>
      </c>
      <c r="C842" t="s">
        <v>29</v>
      </c>
      <c r="D842" t="s">
        <v>30</v>
      </c>
      <c r="E842" s="1">
        <v>97142000000</v>
      </c>
      <c r="F842" s="2" t="s">
        <v>24</v>
      </c>
      <c r="G842" s="2">
        <v>70467000000</v>
      </c>
      <c r="H842" s="2" t="s">
        <v>24</v>
      </c>
      <c r="I842" s="2" t="s">
        <v>24</v>
      </c>
      <c r="J842" s="2" t="s">
        <v>25</v>
      </c>
      <c r="K842" s="2">
        <v>225000000</v>
      </c>
      <c r="L842" t="s">
        <v>112</v>
      </c>
      <c r="M842" t="s">
        <v>183</v>
      </c>
      <c r="N842" t="s">
        <v>28</v>
      </c>
      <c r="O842" t="s">
        <v>28</v>
      </c>
      <c r="P842" t="s">
        <v>28</v>
      </c>
      <c r="R842" t="s">
        <v>28</v>
      </c>
      <c r="S842" s="3" t="s">
        <v>25</v>
      </c>
      <c r="T842" t="s">
        <v>28</v>
      </c>
      <c r="U842" s="3" t="s">
        <v>28</v>
      </c>
    </row>
    <row r="843" spans="1:21" hidden="1" x14ac:dyDescent="0.3">
      <c r="A843">
        <v>824</v>
      </c>
      <c r="B843" t="s">
        <v>464</v>
      </c>
      <c r="C843" t="s">
        <v>29</v>
      </c>
      <c r="D843" t="s">
        <v>30</v>
      </c>
      <c r="E843" s="1">
        <v>98367000000</v>
      </c>
      <c r="F843" s="2">
        <v>49683000000</v>
      </c>
      <c r="G843" s="2">
        <v>22629000000</v>
      </c>
      <c r="H843" s="2">
        <v>5743000000</v>
      </c>
      <c r="I843" s="2">
        <v>5743000000</v>
      </c>
      <c r="J843" s="2">
        <v>5743000000</v>
      </c>
      <c r="K843" s="2" t="s">
        <v>24</v>
      </c>
      <c r="L843" t="s">
        <v>51</v>
      </c>
      <c r="M843" t="s">
        <v>292</v>
      </c>
      <c r="N843" t="s">
        <v>28</v>
      </c>
      <c r="O843" t="s">
        <v>28</v>
      </c>
      <c r="P843" t="s">
        <v>28</v>
      </c>
      <c r="R843" t="s">
        <v>28</v>
      </c>
      <c r="S843" s="3">
        <v>5743000000</v>
      </c>
      <c r="T843" t="s">
        <v>28</v>
      </c>
      <c r="U843" s="3" t="s">
        <v>28</v>
      </c>
    </row>
    <row r="844" spans="1:21" hidden="1" x14ac:dyDescent="0.3">
      <c r="A844">
        <v>928</v>
      </c>
      <c r="B844" t="s">
        <v>510</v>
      </c>
      <c r="C844" t="s">
        <v>29</v>
      </c>
      <c r="D844" t="s">
        <v>194</v>
      </c>
      <c r="E844" s="1">
        <v>98375000000</v>
      </c>
      <c r="F844" s="2">
        <v>78138000000</v>
      </c>
      <c r="G844" s="2">
        <v>15809000000</v>
      </c>
      <c r="H844" s="2" t="s">
        <v>24</v>
      </c>
      <c r="I844" s="2" t="s">
        <v>24</v>
      </c>
      <c r="J844" s="2" t="s">
        <v>25</v>
      </c>
      <c r="K844" s="2">
        <v>1703000000</v>
      </c>
      <c r="L844" t="s">
        <v>97</v>
      </c>
      <c r="M844" t="s">
        <v>511</v>
      </c>
      <c r="N844" t="s">
        <v>28</v>
      </c>
      <c r="O844" t="s">
        <v>28</v>
      </c>
      <c r="P844" t="s">
        <v>28</v>
      </c>
      <c r="R844" t="s">
        <v>28</v>
      </c>
      <c r="S844" s="3" t="s">
        <v>25</v>
      </c>
      <c r="T844" t="s">
        <v>28</v>
      </c>
      <c r="U844" s="3" t="s">
        <v>28</v>
      </c>
    </row>
    <row r="845" spans="1:21" hidden="1" x14ac:dyDescent="0.3">
      <c r="A845">
        <v>1096</v>
      </c>
      <c r="B845" t="s">
        <v>565</v>
      </c>
      <c r="C845" t="s">
        <v>29</v>
      </c>
      <c r="D845" t="s">
        <v>30</v>
      </c>
      <c r="E845" s="1">
        <v>100160000000</v>
      </c>
      <c r="F845" s="2">
        <v>87758000000</v>
      </c>
      <c r="G845" s="2">
        <v>7851000000</v>
      </c>
      <c r="H845" s="2" t="s">
        <v>24</v>
      </c>
      <c r="I845" s="2" t="s">
        <v>24</v>
      </c>
      <c r="J845" s="2" t="s">
        <v>25</v>
      </c>
      <c r="K845" s="2">
        <v>1220000000</v>
      </c>
      <c r="L845" t="s">
        <v>153</v>
      </c>
      <c r="M845" t="s">
        <v>499</v>
      </c>
      <c r="N845" t="s">
        <v>28</v>
      </c>
      <c r="O845" t="s">
        <v>28</v>
      </c>
      <c r="P845" t="s">
        <v>28</v>
      </c>
      <c r="R845" t="s">
        <v>28</v>
      </c>
      <c r="S845" s="3" t="s">
        <v>25</v>
      </c>
      <c r="T845" t="s">
        <v>28</v>
      </c>
      <c r="U845" s="3" t="s">
        <v>28</v>
      </c>
    </row>
    <row r="846" spans="1:21" hidden="1" x14ac:dyDescent="0.3">
      <c r="A846">
        <v>191</v>
      </c>
      <c r="B846" t="s">
        <v>182</v>
      </c>
      <c r="C846" t="s">
        <v>29</v>
      </c>
      <c r="D846" t="s">
        <v>30</v>
      </c>
      <c r="E846" s="1">
        <v>101697000000</v>
      </c>
      <c r="F846" s="2">
        <v>3034000000</v>
      </c>
      <c r="G846" s="2">
        <v>68128000000</v>
      </c>
      <c r="H846" s="2" t="s">
        <v>24</v>
      </c>
      <c r="I846" s="2" t="s">
        <v>24</v>
      </c>
      <c r="J846" s="2" t="s">
        <v>25</v>
      </c>
      <c r="K846" s="2">
        <v>4642000000</v>
      </c>
      <c r="L846" t="s">
        <v>112</v>
      </c>
      <c r="M846" t="s">
        <v>183</v>
      </c>
      <c r="N846" t="s">
        <v>28</v>
      </c>
      <c r="O846" t="s">
        <v>28</v>
      </c>
      <c r="P846" t="s">
        <v>28</v>
      </c>
      <c r="R846" t="s">
        <v>28</v>
      </c>
      <c r="S846" s="3" t="s">
        <v>25</v>
      </c>
      <c r="T846" t="s">
        <v>28</v>
      </c>
      <c r="U846" s="3" t="s">
        <v>25</v>
      </c>
    </row>
    <row r="847" spans="1:21" hidden="1" x14ac:dyDescent="0.3">
      <c r="A847">
        <v>375</v>
      </c>
      <c r="B847" t="s">
        <v>267</v>
      </c>
      <c r="C847" t="s">
        <v>29</v>
      </c>
      <c r="D847" t="s">
        <v>174</v>
      </c>
      <c r="E847" s="1">
        <v>112640000000</v>
      </c>
      <c r="F847" s="2">
        <v>98458000000</v>
      </c>
      <c r="G847" s="2">
        <v>10899000000</v>
      </c>
      <c r="H847" s="2" t="s">
        <v>24</v>
      </c>
      <c r="I847" s="2" t="s">
        <v>24</v>
      </c>
      <c r="J847" s="2" t="s">
        <v>25</v>
      </c>
      <c r="K847" s="2" t="s">
        <v>24</v>
      </c>
      <c r="L847" t="s">
        <v>97</v>
      </c>
      <c r="M847" t="s">
        <v>269</v>
      </c>
      <c r="N847" t="s">
        <v>28</v>
      </c>
      <c r="O847" t="s">
        <v>28</v>
      </c>
      <c r="P847" t="s">
        <v>28</v>
      </c>
      <c r="R847" t="s">
        <v>28</v>
      </c>
      <c r="S847" s="3" t="s">
        <v>25</v>
      </c>
      <c r="T847" t="s">
        <v>28</v>
      </c>
      <c r="U847" s="3" t="s">
        <v>25</v>
      </c>
    </row>
    <row r="848" spans="1:21" hidden="1" x14ac:dyDescent="0.3">
      <c r="A848">
        <v>17</v>
      </c>
      <c r="B848" t="s">
        <v>65</v>
      </c>
      <c r="C848" t="s">
        <v>29</v>
      </c>
      <c r="D848" t="s">
        <v>69</v>
      </c>
      <c r="E848" s="1">
        <v>119569127000</v>
      </c>
      <c r="F848" s="2">
        <v>116586761000</v>
      </c>
      <c r="G848" s="2">
        <v>2011595000</v>
      </c>
      <c r="H848" s="2" t="s">
        <v>24</v>
      </c>
      <c r="I848" s="2" t="s">
        <v>24</v>
      </c>
      <c r="J848" s="2" t="s">
        <v>25</v>
      </c>
      <c r="K848" s="2">
        <v>188680000</v>
      </c>
      <c r="L848" t="s">
        <v>61</v>
      </c>
      <c r="M848" t="s">
        <v>67</v>
      </c>
      <c r="N848" t="s">
        <v>28</v>
      </c>
      <c r="O848" t="s">
        <v>28</v>
      </c>
      <c r="P848" t="s">
        <v>70</v>
      </c>
      <c r="R848" t="s">
        <v>28</v>
      </c>
      <c r="S848" s="3" t="s">
        <v>25</v>
      </c>
      <c r="T848" t="s">
        <v>28</v>
      </c>
      <c r="U848" s="3" t="s">
        <v>25</v>
      </c>
    </row>
    <row r="849" spans="1:21" hidden="1" x14ac:dyDescent="0.3">
      <c r="A849">
        <v>1667</v>
      </c>
      <c r="B849" t="s">
        <v>745</v>
      </c>
      <c r="C849" t="s">
        <v>29</v>
      </c>
      <c r="D849" t="s">
        <v>30</v>
      </c>
      <c r="E849" s="1">
        <v>120550000000</v>
      </c>
      <c r="F849" s="2">
        <v>44887000000</v>
      </c>
      <c r="G849" s="2">
        <v>27089000000</v>
      </c>
      <c r="H849" s="2" t="s">
        <v>24</v>
      </c>
      <c r="I849" s="2" t="s">
        <v>24</v>
      </c>
      <c r="J849" s="2" t="s">
        <v>25</v>
      </c>
      <c r="K849" s="2">
        <v>16606000000</v>
      </c>
      <c r="L849" t="s">
        <v>305</v>
      </c>
      <c r="M849" t="s">
        <v>306</v>
      </c>
      <c r="N849" t="s">
        <v>28</v>
      </c>
      <c r="O849" t="s">
        <v>28</v>
      </c>
      <c r="P849" t="s">
        <v>28</v>
      </c>
      <c r="R849" t="s">
        <v>28</v>
      </c>
      <c r="S849" s="3" t="s">
        <v>25</v>
      </c>
      <c r="T849" t="s">
        <v>28</v>
      </c>
      <c r="U849" s="3" t="s">
        <v>28</v>
      </c>
    </row>
    <row r="850" spans="1:21" hidden="1" x14ac:dyDescent="0.3">
      <c r="A850">
        <v>1495</v>
      </c>
      <c r="B850" t="s">
        <v>697</v>
      </c>
      <c r="C850" t="s">
        <v>29</v>
      </c>
      <c r="D850" t="s">
        <v>30</v>
      </c>
      <c r="E850" s="1">
        <v>128752000000</v>
      </c>
      <c r="F850" s="2">
        <v>51191000000</v>
      </c>
      <c r="G850" s="2">
        <v>28414000000</v>
      </c>
      <c r="H850" s="2" t="s">
        <v>24</v>
      </c>
      <c r="I850" s="2" t="s">
        <v>24</v>
      </c>
      <c r="J850" s="2" t="s">
        <v>25</v>
      </c>
      <c r="K850" s="2">
        <v>18395000000</v>
      </c>
      <c r="L850" t="s">
        <v>305</v>
      </c>
      <c r="M850" t="s">
        <v>306</v>
      </c>
      <c r="N850" t="s">
        <v>28</v>
      </c>
      <c r="O850" t="s">
        <v>28</v>
      </c>
      <c r="P850" t="s">
        <v>28</v>
      </c>
      <c r="R850" t="s">
        <v>28</v>
      </c>
      <c r="S850" s="3" t="s">
        <v>25</v>
      </c>
      <c r="T850" t="s">
        <v>28</v>
      </c>
      <c r="U850" s="3" t="s">
        <v>28</v>
      </c>
    </row>
    <row r="851" spans="1:21" hidden="1" x14ac:dyDescent="0.3">
      <c r="A851">
        <v>1595</v>
      </c>
      <c r="B851" t="s">
        <v>727</v>
      </c>
      <c r="C851" t="s">
        <v>29</v>
      </c>
      <c r="D851" t="s">
        <v>33</v>
      </c>
      <c r="E851" s="1">
        <v>130474000000</v>
      </c>
      <c r="F851" s="2">
        <v>93633000000</v>
      </c>
      <c r="G851" s="2" t="s">
        <v>24</v>
      </c>
      <c r="H851" s="2" t="s">
        <v>24</v>
      </c>
      <c r="I851" s="2" t="s">
        <v>24</v>
      </c>
      <c r="J851" s="2" t="s">
        <v>25</v>
      </c>
      <c r="K851" s="2">
        <v>26567000000</v>
      </c>
      <c r="L851" t="s">
        <v>61</v>
      </c>
      <c r="M851" t="s">
        <v>151</v>
      </c>
      <c r="N851" t="s">
        <v>28</v>
      </c>
      <c r="O851" t="s">
        <v>28</v>
      </c>
      <c r="P851" t="s">
        <v>28</v>
      </c>
      <c r="R851" t="s">
        <v>28</v>
      </c>
      <c r="S851" s="3" t="s">
        <v>25</v>
      </c>
      <c r="T851" t="s">
        <v>28</v>
      </c>
      <c r="U851" s="3" t="s">
        <v>28</v>
      </c>
    </row>
    <row r="852" spans="1:21" hidden="1" x14ac:dyDescent="0.3">
      <c r="A852">
        <v>1040</v>
      </c>
      <c r="B852" t="s">
        <v>546</v>
      </c>
      <c r="C852" t="s">
        <v>29</v>
      </c>
      <c r="D852" t="s">
        <v>351</v>
      </c>
      <c r="E852" s="1">
        <v>137392000000</v>
      </c>
      <c r="F852" s="2">
        <v>129040000000</v>
      </c>
      <c r="G852" s="2">
        <v>5388000000</v>
      </c>
      <c r="H852" s="2">
        <v>457000000</v>
      </c>
      <c r="I852" s="2">
        <v>457000000</v>
      </c>
      <c r="J852" s="2">
        <v>457000000</v>
      </c>
      <c r="K852" s="2" t="s">
        <v>24</v>
      </c>
      <c r="L852" t="s">
        <v>61</v>
      </c>
      <c r="M852" t="s">
        <v>67</v>
      </c>
      <c r="N852" t="s">
        <v>28</v>
      </c>
      <c r="O852" t="s">
        <v>28</v>
      </c>
      <c r="P852" t="s">
        <v>28</v>
      </c>
      <c r="R852" t="s">
        <v>28</v>
      </c>
      <c r="S852" s="3">
        <v>457000000</v>
      </c>
      <c r="T852" t="s">
        <v>28</v>
      </c>
      <c r="U852" s="3" t="s">
        <v>28</v>
      </c>
    </row>
    <row r="853" spans="1:21" hidden="1" x14ac:dyDescent="0.3">
      <c r="A853">
        <v>1639</v>
      </c>
      <c r="B853" t="s">
        <v>738</v>
      </c>
      <c r="C853" t="s">
        <v>29</v>
      </c>
      <c r="D853" t="s">
        <v>30</v>
      </c>
      <c r="E853" s="1">
        <v>138074000000</v>
      </c>
      <c r="F853" s="2">
        <v>127316000000</v>
      </c>
      <c r="G853" s="2">
        <v>5081000000</v>
      </c>
      <c r="H853" s="2" t="s">
        <v>24</v>
      </c>
      <c r="I853" s="2" t="s">
        <v>24</v>
      </c>
      <c r="J853" s="2" t="s">
        <v>25</v>
      </c>
      <c r="K853" s="2">
        <v>1720000000</v>
      </c>
      <c r="L853" t="s">
        <v>153</v>
      </c>
      <c r="M853" t="s">
        <v>499</v>
      </c>
      <c r="N853" t="s">
        <v>28</v>
      </c>
      <c r="O853" t="s">
        <v>28</v>
      </c>
      <c r="P853" t="s">
        <v>28</v>
      </c>
      <c r="R853" t="s">
        <v>28</v>
      </c>
      <c r="S853" s="3" t="s">
        <v>25</v>
      </c>
      <c r="T853" t="s">
        <v>28</v>
      </c>
      <c r="U853" s="3" t="s">
        <v>28</v>
      </c>
    </row>
    <row r="854" spans="1:21" hidden="1" x14ac:dyDescent="0.3">
      <c r="A854">
        <v>417</v>
      </c>
      <c r="B854" t="s">
        <v>309</v>
      </c>
      <c r="C854" t="s">
        <v>29</v>
      </c>
      <c r="D854" t="s">
        <v>33</v>
      </c>
      <c r="E854" s="1">
        <v>139367000000</v>
      </c>
      <c r="F854" s="2">
        <v>114000000000</v>
      </c>
      <c r="G854" s="2" t="s">
        <v>24</v>
      </c>
      <c r="H854" s="2" t="s">
        <v>24</v>
      </c>
      <c r="I854" s="2" t="s">
        <v>24</v>
      </c>
      <c r="J854" s="2" t="s">
        <v>25</v>
      </c>
      <c r="K854" s="2" t="s">
        <v>24</v>
      </c>
      <c r="L854" t="s">
        <v>97</v>
      </c>
      <c r="M854" t="s">
        <v>310</v>
      </c>
      <c r="N854" t="s">
        <v>28</v>
      </c>
      <c r="O854" t="s">
        <v>28</v>
      </c>
      <c r="P854" t="s">
        <v>28</v>
      </c>
      <c r="R854" t="s">
        <v>28</v>
      </c>
      <c r="S854" s="3" t="s">
        <v>25</v>
      </c>
      <c r="T854" t="s">
        <v>28</v>
      </c>
      <c r="U854" s="3" t="s">
        <v>25</v>
      </c>
    </row>
    <row r="855" spans="1:21" hidden="1" x14ac:dyDescent="0.3">
      <c r="A855">
        <v>609</v>
      </c>
      <c r="B855" t="s">
        <v>378</v>
      </c>
      <c r="C855" t="s">
        <v>29</v>
      </c>
      <c r="D855" t="s">
        <v>33</v>
      </c>
      <c r="E855" s="1">
        <v>144077000000</v>
      </c>
      <c r="F855" s="2">
        <v>131903000000</v>
      </c>
      <c r="G855" s="2">
        <v>11842000000</v>
      </c>
      <c r="H855" s="2" t="s">
        <v>24</v>
      </c>
      <c r="I855" s="2" t="s">
        <v>24</v>
      </c>
      <c r="J855" s="2" t="s">
        <v>25</v>
      </c>
      <c r="K855" s="2" t="s">
        <v>24</v>
      </c>
      <c r="L855" t="s">
        <v>40</v>
      </c>
      <c r="M855" t="s">
        <v>379</v>
      </c>
      <c r="N855" t="s">
        <v>28</v>
      </c>
      <c r="O855" t="s">
        <v>28</v>
      </c>
      <c r="P855" t="s">
        <v>28</v>
      </c>
      <c r="R855" t="s">
        <v>28</v>
      </c>
      <c r="S855" s="3" t="s">
        <v>25</v>
      </c>
      <c r="T855" t="s">
        <v>28</v>
      </c>
      <c r="U855" s="3" t="s">
        <v>28</v>
      </c>
    </row>
    <row r="856" spans="1:21" hidden="1" x14ac:dyDescent="0.3">
      <c r="A856">
        <v>701</v>
      </c>
      <c r="B856" t="s">
        <v>407</v>
      </c>
      <c r="C856" t="s">
        <v>29</v>
      </c>
      <c r="D856" t="s">
        <v>33</v>
      </c>
      <c r="E856" s="1">
        <v>155929000000</v>
      </c>
      <c r="F856" s="2">
        <v>142121000000</v>
      </c>
      <c r="G856" s="2">
        <v>12158000000</v>
      </c>
      <c r="H856" s="2" t="s">
        <v>24</v>
      </c>
      <c r="I856" s="2" t="s">
        <v>24</v>
      </c>
      <c r="J856" s="2" t="s">
        <v>25</v>
      </c>
      <c r="K856" s="2" t="s">
        <v>24</v>
      </c>
      <c r="L856" t="s">
        <v>40</v>
      </c>
      <c r="M856" t="s">
        <v>379</v>
      </c>
      <c r="N856" t="s">
        <v>28</v>
      </c>
      <c r="O856" t="s">
        <v>28</v>
      </c>
      <c r="P856" t="s">
        <v>28</v>
      </c>
      <c r="R856" t="s">
        <v>28</v>
      </c>
      <c r="S856" s="3" t="s">
        <v>25</v>
      </c>
      <c r="T856" t="s">
        <v>28</v>
      </c>
      <c r="U856" s="3" t="s">
        <v>28</v>
      </c>
    </row>
    <row r="857" spans="1:21" hidden="1" x14ac:dyDescent="0.3">
      <c r="A857">
        <v>1313</v>
      </c>
      <c r="B857" t="s">
        <v>636</v>
      </c>
      <c r="C857" t="s">
        <v>29</v>
      </c>
      <c r="D857" t="s">
        <v>30</v>
      </c>
      <c r="E857" s="1">
        <v>171596000000</v>
      </c>
      <c r="F857" s="2">
        <v>152451000000</v>
      </c>
      <c r="G857" s="2">
        <v>15597000000</v>
      </c>
      <c r="H857" s="2" t="s">
        <v>24</v>
      </c>
      <c r="I857" s="2" t="s">
        <v>24</v>
      </c>
      <c r="J857" s="2" t="s">
        <v>25</v>
      </c>
      <c r="K857" s="2">
        <v>971000000</v>
      </c>
      <c r="L857" t="s">
        <v>153</v>
      </c>
      <c r="M857" t="s">
        <v>499</v>
      </c>
      <c r="N857" t="s">
        <v>28</v>
      </c>
      <c r="O857" t="s">
        <v>28</v>
      </c>
      <c r="P857" t="s">
        <v>28</v>
      </c>
      <c r="R857" t="s">
        <v>28</v>
      </c>
      <c r="S857" s="3" t="s">
        <v>25</v>
      </c>
      <c r="T857" t="s">
        <v>28</v>
      </c>
      <c r="U857" s="3" t="s">
        <v>28</v>
      </c>
    </row>
    <row r="858" spans="1:21" hidden="1" x14ac:dyDescent="0.3">
      <c r="A858">
        <v>9</v>
      </c>
      <c r="B858" t="s">
        <v>49</v>
      </c>
      <c r="C858" t="s">
        <v>29</v>
      </c>
      <c r="D858" t="s">
        <v>54</v>
      </c>
      <c r="E858" s="1">
        <v>182795000000</v>
      </c>
      <c r="F858" s="2">
        <v>112258000000</v>
      </c>
      <c r="G858" s="2">
        <v>11993000000</v>
      </c>
      <c r="H858" s="2">
        <v>6041000000</v>
      </c>
      <c r="I858" s="2">
        <v>6041000000</v>
      </c>
      <c r="J858" s="2">
        <v>6041000000</v>
      </c>
      <c r="K858" s="2" t="s">
        <v>24</v>
      </c>
      <c r="L858" t="s">
        <v>51</v>
      </c>
      <c r="M858" t="s">
        <v>52</v>
      </c>
      <c r="N858" t="s">
        <v>28</v>
      </c>
      <c r="O858" t="s">
        <v>28</v>
      </c>
      <c r="P858" t="s">
        <v>55</v>
      </c>
      <c r="Q858">
        <v>4.85649E+16</v>
      </c>
      <c r="R858" t="s">
        <v>28</v>
      </c>
      <c r="S858" s="3">
        <v>6041000000</v>
      </c>
      <c r="T858" t="s">
        <v>28</v>
      </c>
      <c r="U858" s="3">
        <v>6041000000</v>
      </c>
    </row>
    <row r="859" spans="1:21" hidden="1" x14ac:dyDescent="0.3">
      <c r="A859">
        <v>421</v>
      </c>
      <c r="B859" t="s">
        <v>311</v>
      </c>
      <c r="C859" t="s">
        <v>29</v>
      </c>
      <c r="D859" t="s">
        <v>30</v>
      </c>
      <c r="E859" s="1">
        <v>220156000000</v>
      </c>
      <c r="F859" s="2">
        <v>159323000000</v>
      </c>
      <c r="G859" s="2">
        <v>17573000000</v>
      </c>
      <c r="H859" s="2" t="s">
        <v>24</v>
      </c>
      <c r="I859" s="2" t="s">
        <v>24</v>
      </c>
      <c r="J859" s="2" t="s">
        <v>25</v>
      </c>
      <c r="K859" s="2">
        <v>14186000000</v>
      </c>
      <c r="L859" t="s">
        <v>153</v>
      </c>
      <c r="M859" t="s">
        <v>241</v>
      </c>
      <c r="N859" t="s">
        <v>28</v>
      </c>
      <c r="O859" t="s">
        <v>28</v>
      </c>
      <c r="P859" t="s">
        <v>28</v>
      </c>
      <c r="R859" t="s">
        <v>28</v>
      </c>
      <c r="S859" s="3" t="s">
        <v>25</v>
      </c>
      <c r="T859" t="s">
        <v>28</v>
      </c>
      <c r="U859" s="3" t="s">
        <v>25</v>
      </c>
    </row>
    <row r="860" spans="1:21" hidden="1" x14ac:dyDescent="0.3">
      <c r="A860">
        <v>1746</v>
      </c>
      <c r="B860" t="s">
        <v>766</v>
      </c>
      <c r="C860" t="s">
        <v>29</v>
      </c>
      <c r="D860" t="s">
        <v>30</v>
      </c>
      <c r="E860" s="1">
        <v>420836000000</v>
      </c>
      <c r="F860" s="2">
        <v>284681000000</v>
      </c>
      <c r="G860" s="2">
        <v>76696000000</v>
      </c>
      <c r="H860" s="2" t="s">
        <v>24</v>
      </c>
      <c r="I860" s="2" t="s">
        <v>24</v>
      </c>
      <c r="J860" s="2" t="s">
        <v>25</v>
      </c>
      <c r="K860" s="2">
        <v>17182000000</v>
      </c>
      <c r="L860" t="s">
        <v>153</v>
      </c>
      <c r="M860" t="s">
        <v>241</v>
      </c>
      <c r="N860" t="s">
        <v>28</v>
      </c>
      <c r="O860" t="s">
        <v>28</v>
      </c>
      <c r="P860" t="s">
        <v>28</v>
      </c>
      <c r="R860" t="s">
        <v>28</v>
      </c>
      <c r="S860" s="3" t="s">
        <v>25</v>
      </c>
      <c r="T860" t="s">
        <v>28</v>
      </c>
      <c r="U860" s="3" t="s">
        <v>28</v>
      </c>
    </row>
    <row r="861" spans="1:21" hidden="1" x14ac:dyDescent="0.3">
      <c r="A861">
        <v>1707</v>
      </c>
      <c r="B861" t="s">
        <v>755</v>
      </c>
      <c r="C861" t="s">
        <v>29</v>
      </c>
      <c r="D861" t="s">
        <v>103</v>
      </c>
      <c r="E861" s="1">
        <v>476294000000</v>
      </c>
      <c r="F861" s="2">
        <v>358069000000</v>
      </c>
      <c r="G861" s="2">
        <v>91353000000</v>
      </c>
      <c r="H861" s="2" t="s">
        <v>24</v>
      </c>
      <c r="I861" s="2" t="s">
        <v>24</v>
      </c>
      <c r="J861" s="2" t="s">
        <v>25</v>
      </c>
      <c r="K861" s="2" t="s">
        <v>24</v>
      </c>
      <c r="L861" t="s">
        <v>97</v>
      </c>
      <c r="M861" t="s">
        <v>269</v>
      </c>
      <c r="N861" t="s">
        <v>28</v>
      </c>
      <c r="O861" t="s">
        <v>28</v>
      </c>
      <c r="P861" t="s">
        <v>28</v>
      </c>
      <c r="R861" t="s">
        <v>28</v>
      </c>
      <c r="S861" s="3" t="s">
        <v>25</v>
      </c>
      <c r="T861" t="s">
        <v>28</v>
      </c>
      <c r="U861" s="3" t="s">
        <v>28</v>
      </c>
    </row>
    <row r="862" spans="1:21" hidden="1" x14ac:dyDescent="0.3">
      <c r="A862">
        <v>380</v>
      </c>
      <c r="B862" t="s">
        <v>272</v>
      </c>
      <c r="C862" t="s">
        <v>32</v>
      </c>
      <c r="D862" t="s">
        <v>276</v>
      </c>
      <c r="E862" s="1">
        <v>79562000</v>
      </c>
      <c r="F862" s="2">
        <v>75508000</v>
      </c>
      <c r="G862" s="2">
        <v>15359000</v>
      </c>
      <c r="H862" s="2" t="s">
        <v>24</v>
      </c>
      <c r="I862" s="2" t="s">
        <v>24</v>
      </c>
      <c r="J862" s="2" t="s">
        <v>25</v>
      </c>
      <c r="K862" s="2" t="s">
        <v>24</v>
      </c>
      <c r="L862" t="s">
        <v>97</v>
      </c>
      <c r="M862" t="s">
        <v>274</v>
      </c>
      <c r="N862" t="s">
        <v>28</v>
      </c>
      <c r="O862" t="s">
        <v>28</v>
      </c>
      <c r="P862" t="s">
        <v>28</v>
      </c>
      <c r="R862" t="s">
        <v>28</v>
      </c>
      <c r="S862" s="3" t="s">
        <v>25</v>
      </c>
      <c r="T862" t="s">
        <v>28</v>
      </c>
      <c r="U862" s="3" t="s">
        <v>25</v>
      </c>
    </row>
    <row r="863" spans="1:21" hidden="1" x14ac:dyDescent="0.3">
      <c r="A863">
        <v>1660</v>
      </c>
      <c r="B863" t="s">
        <v>743</v>
      </c>
      <c r="C863" t="s">
        <v>32</v>
      </c>
      <c r="D863" t="s">
        <v>33</v>
      </c>
      <c r="E863" s="1">
        <v>580415000</v>
      </c>
      <c r="F863" s="2">
        <v>60987000</v>
      </c>
      <c r="G863" s="2">
        <v>305409000</v>
      </c>
      <c r="H863" s="2">
        <v>855506000</v>
      </c>
      <c r="I863" s="2">
        <v>855506000</v>
      </c>
      <c r="J863" s="2">
        <v>855506000</v>
      </c>
      <c r="K863" s="2" t="s">
        <v>24</v>
      </c>
      <c r="L863" t="s">
        <v>61</v>
      </c>
      <c r="M863" t="s">
        <v>132</v>
      </c>
      <c r="N863" t="s">
        <v>28</v>
      </c>
      <c r="O863" t="s">
        <v>28</v>
      </c>
      <c r="P863" t="s">
        <v>28</v>
      </c>
      <c r="R863" t="s">
        <v>28</v>
      </c>
      <c r="S863" s="3">
        <v>855506000</v>
      </c>
      <c r="T863" t="s">
        <v>28</v>
      </c>
      <c r="U863" s="3" t="s">
        <v>28</v>
      </c>
    </row>
    <row r="864" spans="1:21" hidden="1" x14ac:dyDescent="0.3">
      <c r="A864">
        <v>606</v>
      </c>
      <c r="B864" t="s">
        <v>377</v>
      </c>
      <c r="C864" t="s">
        <v>32</v>
      </c>
      <c r="D864" t="s">
        <v>33</v>
      </c>
      <c r="E864" s="1">
        <v>647155000</v>
      </c>
      <c r="F864" s="2">
        <v>172416000</v>
      </c>
      <c r="G864" s="2">
        <v>71369000</v>
      </c>
      <c r="H864" s="2" t="s">
        <v>24</v>
      </c>
      <c r="I864" s="2" t="s">
        <v>24</v>
      </c>
      <c r="J864" s="2" t="s">
        <v>25</v>
      </c>
      <c r="K864" s="2">
        <v>115076000</v>
      </c>
      <c r="L864" t="s">
        <v>117</v>
      </c>
      <c r="M864" t="s">
        <v>145</v>
      </c>
      <c r="N864" t="s">
        <v>28</v>
      </c>
      <c r="O864" t="s">
        <v>28</v>
      </c>
      <c r="P864" t="s">
        <v>28</v>
      </c>
      <c r="R864" t="s">
        <v>28</v>
      </c>
      <c r="S864" s="3" t="s">
        <v>25</v>
      </c>
      <c r="T864" t="s">
        <v>28</v>
      </c>
      <c r="U864" s="3" t="s">
        <v>28</v>
      </c>
    </row>
    <row r="865" spans="1:21" hidden="1" x14ac:dyDescent="0.3">
      <c r="A865">
        <v>670</v>
      </c>
      <c r="B865" t="s">
        <v>398</v>
      </c>
      <c r="C865" t="s">
        <v>32</v>
      </c>
      <c r="D865" t="s">
        <v>36</v>
      </c>
      <c r="E865" s="1">
        <v>744012000</v>
      </c>
      <c r="F865" s="2">
        <v>233417000</v>
      </c>
      <c r="G865" s="2">
        <v>35645000</v>
      </c>
      <c r="H865" s="2" t="s">
        <v>24</v>
      </c>
      <c r="I865" s="2" t="s">
        <v>24</v>
      </c>
      <c r="J865" s="2" t="s">
        <v>25</v>
      </c>
      <c r="K865" s="2">
        <v>174796000</v>
      </c>
      <c r="L865" t="s">
        <v>117</v>
      </c>
      <c r="M865" t="s">
        <v>399</v>
      </c>
      <c r="N865" t="s">
        <v>28</v>
      </c>
      <c r="O865" t="s">
        <v>28</v>
      </c>
      <c r="P865" t="s">
        <v>28</v>
      </c>
      <c r="R865" t="s">
        <v>28</v>
      </c>
      <c r="S865" s="3" t="s">
        <v>25</v>
      </c>
      <c r="T865" t="s">
        <v>28</v>
      </c>
      <c r="U865" s="3" t="s">
        <v>28</v>
      </c>
    </row>
    <row r="866" spans="1:21" hidden="1" x14ac:dyDescent="0.3">
      <c r="A866">
        <v>1584</v>
      </c>
      <c r="B866" t="s">
        <v>725</v>
      </c>
      <c r="C866" t="s">
        <v>32</v>
      </c>
      <c r="D866" t="s">
        <v>33</v>
      </c>
      <c r="E866" s="1">
        <v>818046000</v>
      </c>
      <c r="F866" s="2">
        <v>270741000</v>
      </c>
      <c r="G866" s="2">
        <v>56612000</v>
      </c>
      <c r="H866" s="2" t="s">
        <v>24</v>
      </c>
      <c r="I866" s="2" t="s">
        <v>24</v>
      </c>
      <c r="J866" s="2" t="s">
        <v>25</v>
      </c>
      <c r="K866" s="2">
        <v>363929000</v>
      </c>
      <c r="L866" t="s">
        <v>117</v>
      </c>
      <c r="M866" t="s">
        <v>368</v>
      </c>
      <c r="N866" t="s">
        <v>28</v>
      </c>
      <c r="O866" t="s">
        <v>28</v>
      </c>
      <c r="P866" t="s">
        <v>28</v>
      </c>
      <c r="R866" t="s">
        <v>28</v>
      </c>
      <c r="S866" s="3" t="s">
        <v>25</v>
      </c>
      <c r="T866" t="s">
        <v>28</v>
      </c>
      <c r="U866" s="3" t="s">
        <v>28</v>
      </c>
    </row>
    <row r="867" spans="1:21" hidden="1" x14ac:dyDescent="0.3">
      <c r="A867">
        <v>1202</v>
      </c>
      <c r="B867" t="s">
        <v>603</v>
      </c>
      <c r="C867" t="s">
        <v>32</v>
      </c>
      <c r="D867" t="s">
        <v>33</v>
      </c>
      <c r="E867" s="1">
        <v>933505000</v>
      </c>
      <c r="F867" s="2">
        <v>53871000</v>
      </c>
      <c r="G867" s="2">
        <v>51085000</v>
      </c>
      <c r="H867" s="2" t="s">
        <v>24</v>
      </c>
      <c r="I867" s="2" t="s">
        <v>24</v>
      </c>
      <c r="J867" s="2" t="s">
        <v>25</v>
      </c>
      <c r="K867" s="2">
        <v>374661000</v>
      </c>
      <c r="L867" t="s">
        <v>117</v>
      </c>
      <c r="M867" t="s">
        <v>399</v>
      </c>
      <c r="N867" t="s">
        <v>28</v>
      </c>
      <c r="O867" t="s">
        <v>28</v>
      </c>
      <c r="P867" t="s">
        <v>28</v>
      </c>
      <c r="R867" t="s">
        <v>28</v>
      </c>
      <c r="S867" s="3" t="s">
        <v>25</v>
      </c>
      <c r="T867" t="s">
        <v>28</v>
      </c>
      <c r="U867" s="3" t="s">
        <v>28</v>
      </c>
    </row>
    <row r="868" spans="1:21" hidden="1" x14ac:dyDescent="0.3">
      <c r="A868">
        <v>574</v>
      </c>
      <c r="B868" t="s">
        <v>367</v>
      </c>
      <c r="C868" t="s">
        <v>32</v>
      </c>
      <c r="D868" t="s">
        <v>33</v>
      </c>
      <c r="E868" s="1">
        <v>970938000</v>
      </c>
      <c r="F868" s="2">
        <v>312546000</v>
      </c>
      <c r="G868" s="2">
        <v>40878000</v>
      </c>
      <c r="H868" s="2" t="s">
        <v>24</v>
      </c>
      <c r="I868" s="2" t="s">
        <v>24</v>
      </c>
      <c r="J868" s="2" t="s">
        <v>25</v>
      </c>
      <c r="K868" s="2">
        <v>360592000</v>
      </c>
      <c r="L868" t="s">
        <v>117</v>
      </c>
      <c r="M868" t="s">
        <v>368</v>
      </c>
      <c r="N868" t="s">
        <v>28</v>
      </c>
      <c r="O868" t="s">
        <v>28</v>
      </c>
      <c r="P868" t="s">
        <v>28</v>
      </c>
      <c r="R868" t="s">
        <v>28</v>
      </c>
      <c r="S868" s="3" t="s">
        <v>25</v>
      </c>
      <c r="T868" t="s">
        <v>28</v>
      </c>
      <c r="U868" s="3" t="s">
        <v>28</v>
      </c>
    </row>
    <row r="869" spans="1:21" hidden="1" x14ac:dyDescent="0.3">
      <c r="A869">
        <v>62</v>
      </c>
      <c r="B869" t="s">
        <v>116</v>
      </c>
      <c r="C869" t="s">
        <v>32</v>
      </c>
      <c r="D869" t="s">
        <v>33</v>
      </c>
      <c r="E869" s="1">
        <v>984363000</v>
      </c>
      <c r="F869" s="2">
        <v>380964000</v>
      </c>
      <c r="G869" s="2">
        <v>56621000</v>
      </c>
      <c r="H869" s="2" t="s">
        <v>24</v>
      </c>
      <c r="I869" s="2" t="s">
        <v>24</v>
      </c>
      <c r="J869" s="2" t="s">
        <v>25</v>
      </c>
      <c r="K869" s="2">
        <v>282608000</v>
      </c>
      <c r="L869" t="s">
        <v>117</v>
      </c>
      <c r="M869" t="s">
        <v>118</v>
      </c>
      <c r="N869" t="s">
        <v>28</v>
      </c>
      <c r="O869" t="s">
        <v>28</v>
      </c>
      <c r="P869" t="s">
        <v>28</v>
      </c>
      <c r="R869" t="s">
        <v>28</v>
      </c>
      <c r="S869" s="3" t="s">
        <v>25</v>
      </c>
      <c r="T869" t="s">
        <v>28</v>
      </c>
      <c r="U869" s="3" t="s">
        <v>25</v>
      </c>
    </row>
    <row r="870" spans="1:21" hidden="1" x14ac:dyDescent="0.3">
      <c r="A870">
        <v>1013</v>
      </c>
      <c r="B870" t="s">
        <v>539</v>
      </c>
      <c r="C870" t="s">
        <v>32</v>
      </c>
      <c r="D870" t="s">
        <v>33</v>
      </c>
      <c r="E870" s="1">
        <v>992332000</v>
      </c>
      <c r="F870" s="2">
        <v>275379000</v>
      </c>
      <c r="G870" s="2">
        <v>57664000</v>
      </c>
      <c r="H870" s="2" t="s">
        <v>24</v>
      </c>
      <c r="I870" s="2" t="s">
        <v>24</v>
      </c>
      <c r="J870" s="2" t="s">
        <v>25</v>
      </c>
      <c r="K870" s="2">
        <v>301812000</v>
      </c>
      <c r="L870" t="s">
        <v>117</v>
      </c>
      <c r="M870" t="s">
        <v>368</v>
      </c>
      <c r="N870" t="s">
        <v>28</v>
      </c>
      <c r="O870" t="s">
        <v>28</v>
      </c>
      <c r="P870" t="s">
        <v>28</v>
      </c>
      <c r="R870" t="s">
        <v>28</v>
      </c>
      <c r="S870" s="3" t="s">
        <v>25</v>
      </c>
      <c r="T870" t="s">
        <v>28</v>
      </c>
      <c r="U870" s="3" t="s">
        <v>28</v>
      </c>
    </row>
    <row r="871" spans="1:21" hidden="1" x14ac:dyDescent="0.3">
      <c r="A871">
        <v>901</v>
      </c>
      <c r="B871" t="s">
        <v>495</v>
      </c>
      <c r="C871" t="s">
        <v>32</v>
      </c>
      <c r="D871" t="s">
        <v>33</v>
      </c>
      <c r="E871" s="1">
        <v>993897000</v>
      </c>
      <c r="F871" s="2">
        <v>258617000</v>
      </c>
      <c r="G871" s="2">
        <v>122201000</v>
      </c>
      <c r="H871" s="2" t="s">
        <v>24</v>
      </c>
      <c r="I871" s="2" t="s">
        <v>24</v>
      </c>
      <c r="J871" s="2" t="s">
        <v>25</v>
      </c>
      <c r="K871" s="2">
        <v>258074000</v>
      </c>
      <c r="L871" t="s">
        <v>117</v>
      </c>
      <c r="M871" t="s">
        <v>118</v>
      </c>
      <c r="N871" t="s">
        <v>28</v>
      </c>
      <c r="O871" t="s">
        <v>28</v>
      </c>
      <c r="P871" t="s">
        <v>28</v>
      </c>
      <c r="R871" t="s">
        <v>28</v>
      </c>
      <c r="S871" s="3" t="s">
        <v>25</v>
      </c>
      <c r="T871" t="s">
        <v>28</v>
      </c>
      <c r="U871" s="3" t="s">
        <v>28</v>
      </c>
    </row>
    <row r="872" spans="1:21" hidden="1" x14ac:dyDescent="0.3">
      <c r="A872">
        <v>1656</v>
      </c>
      <c r="B872" t="s">
        <v>742</v>
      </c>
      <c r="C872" t="s">
        <v>32</v>
      </c>
      <c r="D872" t="s">
        <v>33</v>
      </c>
      <c r="E872" s="1">
        <v>1010117000</v>
      </c>
      <c r="F872" s="2">
        <v>188425000</v>
      </c>
      <c r="G872" s="2">
        <v>189488000</v>
      </c>
      <c r="H872" s="2">
        <v>67777000</v>
      </c>
      <c r="I872" s="2">
        <v>67777000</v>
      </c>
      <c r="J872" s="2">
        <v>67777000</v>
      </c>
      <c r="K872" s="2" t="s">
        <v>24</v>
      </c>
      <c r="L872" t="s">
        <v>51</v>
      </c>
      <c r="M872" t="s">
        <v>123</v>
      </c>
      <c r="N872" t="s">
        <v>28</v>
      </c>
      <c r="O872" t="s">
        <v>28</v>
      </c>
      <c r="P872" t="s">
        <v>28</v>
      </c>
      <c r="R872" t="s">
        <v>28</v>
      </c>
      <c r="S872" s="3">
        <v>67777000</v>
      </c>
      <c r="T872" t="s">
        <v>28</v>
      </c>
      <c r="U872" s="3" t="s">
        <v>28</v>
      </c>
    </row>
    <row r="873" spans="1:21" hidden="1" x14ac:dyDescent="0.3">
      <c r="A873">
        <v>1017</v>
      </c>
      <c r="B873" t="s">
        <v>540</v>
      </c>
      <c r="C873" t="s">
        <v>32</v>
      </c>
      <c r="D873" t="s">
        <v>33</v>
      </c>
      <c r="E873" s="1">
        <v>1105247000</v>
      </c>
      <c r="F873" s="2">
        <v>441929000</v>
      </c>
      <c r="G873" s="2">
        <v>29412000</v>
      </c>
      <c r="H873" s="2" t="s">
        <v>24</v>
      </c>
      <c r="I873" s="2" t="s">
        <v>24</v>
      </c>
      <c r="J873" s="2" t="s">
        <v>25</v>
      </c>
      <c r="K873" s="2">
        <v>378716000</v>
      </c>
      <c r="L873" t="s">
        <v>117</v>
      </c>
      <c r="M873" t="s">
        <v>399</v>
      </c>
      <c r="N873" t="s">
        <v>28</v>
      </c>
      <c r="O873" t="s">
        <v>28</v>
      </c>
      <c r="P873" t="s">
        <v>28</v>
      </c>
      <c r="R873" t="s">
        <v>28</v>
      </c>
      <c r="S873" s="3" t="s">
        <v>25</v>
      </c>
      <c r="T873" t="s">
        <v>28</v>
      </c>
      <c r="U873" s="3" t="s">
        <v>28</v>
      </c>
    </row>
    <row r="874" spans="1:21" hidden="1" x14ac:dyDescent="0.3">
      <c r="A874">
        <v>1540</v>
      </c>
      <c r="B874" t="s">
        <v>712</v>
      </c>
      <c r="C874" t="s">
        <v>32</v>
      </c>
      <c r="D874" t="s">
        <v>33</v>
      </c>
      <c r="E874" s="1">
        <v>1246000000</v>
      </c>
      <c r="F874" s="2">
        <v>40000000</v>
      </c>
      <c r="G874" s="2">
        <v>801000000</v>
      </c>
      <c r="H874" s="2" t="s">
        <v>24</v>
      </c>
      <c r="I874" s="2" t="s">
        <v>24</v>
      </c>
      <c r="J874" s="2" t="s">
        <v>25</v>
      </c>
      <c r="K874" s="2">
        <v>65000000</v>
      </c>
      <c r="L874" t="s">
        <v>40</v>
      </c>
      <c r="M874" t="s">
        <v>147</v>
      </c>
      <c r="N874" t="s">
        <v>28</v>
      </c>
      <c r="O874" t="s">
        <v>28</v>
      </c>
      <c r="P874" t="s">
        <v>28</v>
      </c>
      <c r="R874" t="s">
        <v>28</v>
      </c>
      <c r="S874" s="3" t="s">
        <v>25</v>
      </c>
      <c r="T874" t="s">
        <v>28</v>
      </c>
      <c r="U874" s="3" t="s">
        <v>28</v>
      </c>
    </row>
    <row r="875" spans="1:21" hidden="1" x14ac:dyDescent="0.3">
      <c r="A875">
        <v>1226</v>
      </c>
      <c r="B875" t="s">
        <v>608</v>
      </c>
      <c r="C875" t="s">
        <v>32</v>
      </c>
      <c r="D875" t="s">
        <v>33</v>
      </c>
      <c r="E875" s="1">
        <v>1381400000</v>
      </c>
      <c r="F875" s="2">
        <v>80900000</v>
      </c>
      <c r="G875" s="2">
        <v>816700000</v>
      </c>
      <c r="H875" s="2" t="s">
        <v>24</v>
      </c>
      <c r="I875" s="2" t="s">
        <v>24</v>
      </c>
      <c r="J875" s="2" t="s">
        <v>25</v>
      </c>
      <c r="K875" s="2">
        <v>65400000</v>
      </c>
      <c r="L875" t="s">
        <v>112</v>
      </c>
      <c r="M875" t="s">
        <v>609</v>
      </c>
      <c r="N875" t="s">
        <v>28</v>
      </c>
      <c r="O875" t="s">
        <v>28</v>
      </c>
      <c r="P875" t="s">
        <v>28</v>
      </c>
      <c r="R875" t="s">
        <v>28</v>
      </c>
      <c r="S875" s="3" t="s">
        <v>25</v>
      </c>
      <c r="T875" t="s">
        <v>28</v>
      </c>
      <c r="U875" s="3" t="s">
        <v>28</v>
      </c>
    </row>
    <row r="876" spans="1:21" hidden="1" x14ac:dyDescent="0.3">
      <c r="A876">
        <v>965</v>
      </c>
      <c r="B876" t="s">
        <v>521</v>
      </c>
      <c r="C876" t="s">
        <v>32</v>
      </c>
      <c r="D876" t="s">
        <v>523</v>
      </c>
      <c r="E876" s="1">
        <v>1475139000</v>
      </c>
      <c r="F876" s="2">
        <v>355727000</v>
      </c>
      <c r="G876" s="2">
        <v>169952000</v>
      </c>
      <c r="H876" s="2">
        <v>266761000</v>
      </c>
      <c r="I876" s="2">
        <v>266761000</v>
      </c>
      <c r="J876" s="2">
        <v>266761000</v>
      </c>
      <c r="K876" s="2" t="s">
        <v>24</v>
      </c>
      <c r="L876" t="s">
        <v>51</v>
      </c>
      <c r="M876" t="s">
        <v>92</v>
      </c>
      <c r="N876" t="s">
        <v>28</v>
      </c>
      <c r="O876" t="s">
        <v>28</v>
      </c>
      <c r="P876" t="s">
        <v>28</v>
      </c>
      <c r="R876" t="s">
        <v>28</v>
      </c>
      <c r="S876" s="3">
        <v>266761000</v>
      </c>
      <c r="T876" t="s">
        <v>28</v>
      </c>
      <c r="U876" s="3" t="s">
        <v>28</v>
      </c>
    </row>
    <row r="877" spans="1:21" hidden="1" x14ac:dyDescent="0.3">
      <c r="A877">
        <v>829</v>
      </c>
      <c r="B877" t="s">
        <v>465</v>
      </c>
      <c r="C877" t="s">
        <v>32</v>
      </c>
      <c r="D877" t="s">
        <v>33</v>
      </c>
      <c r="E877" s="1">
        <v>1485807000</v>
      </c>
      <c r="F877" s="2">
        <v>669691000</v>
      </c>
      <c r="G877" s="2">
        <v>457598000</v>
      </c>
      <c r="H877" s="2">
        <v>98263000</v>
      </c>
      <c r="I877" s="2">
        <v>98263000</v>
      </c>
      <c r="J877" s="2">
        <v>98263000</v>
      </c>
      <c r="K877" s="2" t="s">
        <v>24</v>
      </c>
      <c r="L877" t="s">
        <v>61</v>
      </c>
      <c r="M877" t="s">
        <v>76</v>
      </c>
      <c r="N877" t="s">
        <v>28</v>
      </c>
      <c r="O877" t="s">
        <v>28</v>
      </c>
      <c r="P877" t="s">
        <v>28</v>
      </c>
      <c r="R877" t="s">
        <v>28</v>
      </c>
      <c r="S877" s="3">
        <v>98263000</v>
      </c>
      <c r="T877" t="s">
        <v>28</v>
      </c>
      <c r="U877" s="3" t="s">
        <v>28</v>
      </c>
    </row>
    <row r="878" spans="1:21" hidden="1" x14ac:dyDescent="0.3">
      <c r="A878">
        <v>1416</v>
      </c>
      <c r="B878" t="s">
        <v>667</v>
      </c>
      <c r="C878" t="s">
        <v>32</v>
      </c>
      <c r="D878" t="s">
        <v>33</v>
      </c>
      <c r="E878" s="1">
        <v>1519978000</v>
      </c>
      <c r="F878" s="2">
        <v>500126000</v>
      </c>
      <c r="G878" s="2">
        <v>133502000</v>
      </c>
      <c r="H878" s="2" t="s">
        <v>24</v>
      </c>
      <c r="I878" s="2" t="s">
        <v>24</v>
      </c>
      <c r="J878" s="2" t="s">
        <v>25</v>
      </c>
      <c r="K878" s="2">
        <v>393987000</v>
      </c>
      <c r="L878" t="s">
        <v>117</v>
      </c>
      <c r="M878" t="s">
        <v>668</v>
      </c>
      <c r="N878" t="s">
        <v>28</v>
      </c>
      <c r="O878" t="s">
        <v>28</v>
      </c>
      <c r="P878" t="s">
        <v>28</v>
      </c>
      <c r="R878" t="s">
        <v>28</v>
      </c>
      <c r="S878" s="3" t="s">
        <v>25</v>
      </c>
      <c r="T878" t="s">
        <v>28</v>
      </c>
      <c r="U878" s="3" t="s">
        <v>28</v>
      </c>
    </row>
    <row r="879" spans="1:21" hidden="1" x14ac:dyDescent="0.3">
      <c r="A879">
        <v>654</v>
      </c>
      <c r="B879" t="s">
        <v>392</v>
      </c>
      <c r="C879" t="s">
        <v>32</v>
      </c>
      <c r="D879" t="s">
        <v>33</v>
      </c>
      <c r="E879" s="1">
        <v>1530654000</v>
      </c>
      <c r="F879" s="2">
        <v>780281000</v>
      </c>
      <c r="G879" s="2">
        <v>331995000</v>
      </c>
      <c r="H879" s="2">
        <v>142751000</v>
      </c>
      <c r="I879" s="2">
        <v>142751000</v>
      </c>
      <c r="J879" s="2">
        <v>142751000</v>
      </c>
      <c r="K879" s="2" t="s">
        <v>24</v>
      </c>
      <c r="L879" t="s">
        <v>51</v>
      </c>
      <c r="M879" t="s">
        <v>393</v>
      </c>
      <c r="N879" t="s">
        <v>28</v>
      </c>
      <c r="O879" t="s">
        <v>28</v>
      </c>
      <c r="P879" t="s">
        <v>28</v>
      </c>
      <c r="R879" t="s">
        <v>28</v>
      </c>
      <c r="S879" s="3">
        <v>142751000</v>
      </c>
      <c r="T879" t="s">
        <v>28</v>
      </c>
      <c r="U879" s="3" t="s">
        <v>28</v>
      </c>
    </row>
    <row r="880" spans="1:21" x14ac:dyDescent="0.3">
      <c r="A880">
        <v>490</v>
      </c>
      <c r="B880" t="s">
        <v>340</v>
      </c>
      <c r="C880" t="s">
        <v>32</v>
      </c>
      <c r="D880" t="s">
        <v>33</v>
      </c>
      <c r="E880" s="1">
        <v>1584500000</v>
      </c>
      <c r="F880" s="2" t="s">
        <v>24</v>
      </c>
      <c r="G880" s="2">
        <v>1105700000</v>
      </c>
      <c r="H880" s="2" t="s">
        <v>24</v>
      </c>
      <c r="I880" s="2" t="s">
        <v>24</v>
      </c>
      <c r="J880" s="2" t="s">
        <v>25</v>
      </c>
      <c r="K880" s="2">
        <v>52500000</v>
      </c>
      <c r="L880" t="s">
        <v>26</v>
      </c>
      <c r="M880" t="s">
        <v>341</v>
      </c>
      <c r="N880" t="s">
        <v>28</v>
      </c>
      <c r="O880" t="s">
        <v>28</v>
      </c>
      <c r="P880" t="s">
        <v>28</v>
      </c>
      <c r="R880" t="s">
        <v>28</v>
      </c>
      <c r="S880" s="3" t="s">
        <v>25</v>
      </c>
      <c r="T880" t="s">
        <v>28</v>
      </c>
      <c r="U880" s="3" t="s">
        <v>28</v>
      </c>
    </row>
    <row r="881" spans="1:21" hidden="1" x14ac:dyDescent="0.3">
      <c r="A881">
        <v>482</v>
      </c>
      <c r="B881" t="s">
        <v>337</v>
      </c>
      <c r="C881" t="s">
        <v>32</v>
      </c>
      <c r="D881" t="s">
        <v>33</v>
      </c>
      <c r="E881" s="1">
        <v>1616438000</v>
      </c>
      <c r="F881" s="2">
        <v>603321000</v>
      </c>
      <c r="G881" s="2">
        <v>89468000</v>
      </c>
      <c r="H881" s="2" t="s">
        <v>24</v>
      </c>
      <c r="I881" s="2" t="s">
        <v>24</v>
      </c>
      <c r="J881" s="2" t="s">
        <v>25</v>
      </c>
      <c r="K881" s="2">
        <v>538513000</v>
      </c>
      <c r="L881" t="s">
        <v>117</v>
      </c>
      <c r="M881" t="s">
        <v>145</v>
      </c>
      <c r="N881" t="s">
        <v>28</v>
      </c>
      <c r="O881" t="s">
        <v>28</v>
      </c>
      <c r="P881" t="s">
        <v>28</v>
      </c>
      <c r="R881" t="s">
        <v>28</v>
      </c>
      <c r="S881" s="3" t="s">
        <v>25</v>
      </c>
      <c r="T881" t="s">
        <v>28</v>
      </c>
      <c r="U881" s="3" t="s">
        <v>28</v>
      </c>
    </row>
    <row r="882" spans="1:21" hidden="1" x14ac:dyDescent="0.3">
      <c r="A882">
        <v>897</v>
      </c>
      <c r="B882" t="s">
        <v>494</v>
      </c>
      <c r="C882" t="s">
        <v>32</v>
      </c>
      <c r="D882" t="s">
        <v>71</v>
      </c>
      <c r="E882" s="1">
        <v>1627413000</v>
      </c>
      <c r="F882" s="2">
        <v>1354969000</v>
      </c>
      <c r="G882" s="2">
        <v>207519000</v>
      </c>
      <c r="H882" s="2" t="s">
        <v>24</v>
      </c>
      <c r="I882" s="2" t="s">
        <v>24</v>
      </c>
      <c r="J882" s="2" t="s">
        <v>25</v>
      </c>
      <c r="K882" s="2">
        <v>13338000</v>
      </c>
      <c r="L882" t="s">
        <v>112</v>
      </c>
      <c r="M882" t="s">
        <v>183</v>
      </c>
      <c r="N882" t="s">
        <v>28</v>
      </c>
      <c r="O882" t="s">
        <v>28</v>
      </c>
      <c r="P882" t="s">
        <v>28</v>
      </c>
      <c r="R882" t="s">
        <v>28</v>
      </c>
      <c r="S882" s="3" t="s">
        <v>25</v>
      </c>
      <c r="T882" t="s">
        <v>28</v>
      </c>
      <c r="U882" s="3" t="s">
        <v>28</v>
      </c>
    </row>
    <row r="883" spans="1:21" hidden="1" x14ac:dyDescent="0.3">
      <c r="A883">
        <v>578</v>
      </c>
      <c r="B883" t="s">
        <v>369</v>
      </c>
      <c r="C883" t="s">
        <v>32</v>
      </c>
      <c r="D883" t="s">
        <v>33</v>
      </c>
      <c r="E883" s="1">
        <v>1665000000</v>
      </c>
      <c r="F883" s="2" t="s">
        <v>24</v>
      </c>
      <c r="G883" s="2">
        <v>958000000</v>
      </c>
      <c r="H883" s="2" t="s">
        <v>24</v>
      </c>
      <c r="I883" s="2" t="s">
        <v>24</v>
      </c>
      <c r="J883" s="2" t="s">
        <v>25</v>
      </c>
      <c r="K883" s="2">
        <v>136000000</v>
      </c>
      <c r="L883" t="s">
        <v>112</v>
      </c>
      <c r="M883" t="s">
        <v>370</v>
      </c>
      <c r="N883" t="s">
        <v>28</v>
      </c>
      <c r="O883" t="s">
        <v>28</v>
      </c>
      <c r="P883" t="s">
        <v>28</v>
      </c>
      <c r="R883" t="s">
        <v>28</v>
      </c>
      <c r="S883" s="3" t="s">
        <v>25</v>
      </c>
      <c r="T883" t="s">
        <v>28</v>
      </c>
      <c r="U883" s="3" t="s">
        <v>28</v>
      </c>
    </row>
    <row r="884" spans="1:21" x14ac:dyDescent="0.3">
      <c r="A884">
        <v>1652</v>
      </c>
      <c r="B884" t="s">
        <v>741</v>
      </c>
      <c r="C884" t="s">
        <v>32</v>
      </c>
      <c r="D884" t="s">
        <v>33</v>
      </c>
      <c r="E884" s="1">
        <v>1746726000</v>
      </c>
      <c r="F884" s="2">
        <v>716598000</v>
      </c>
      <c r="G884" s="2">
        <v>227306000</v>
      </c>
      <c r="H884" s="2" t="s">
        <v>24</v>
      </c>
      <c r="I884" s="2" t="s">
        <v>24</v>
      </c>
      <c r="J884" s="2" t="s">
        <v>25</v>
      </c>
      <c r="K884" s="2">
        <v>142376000</v>
      </c>
      <c r="L884" t="s">
        <v>26</v>
      </c>
      <c r="M884" t="s">
        <v>341</v>
      </c>
      <c r="N884" t="s">
        <v>28</v>
      </c>
      <c r="O884" t="s">
        <v>28</v>
      </c>
      <c r="P884" t="s">
        <v>28</v>
      </c>
      <c r="R884" t="s">
        <v>28</v>
      </c>
      <c r="S884" s="3" t="s">
        <v>25</v>
      </c>
      <c r="T884" t="s">
        <v>28</v>
      </c>
      <c r="U884" s="3" t="s">
        <v>28</v>
      </c>
    </row>
    <row r="885" spans="1:21" hidden="1" x14ac:dyDescent="0.3">
      <c r="A885">
        <v>1356</v>
      </c>
      <c r="B885" t="s">
        <v>651</v>
      </c>
      <c r="C885" t="s">
        <v>32</v>
      </c>
      <c r="D885" t="s">
        <v>188</v>
      </c>
      <c r="E885" s="1">
        <v>1789489000</v>
      </c>
      <c r="F885" s="2">
        <v>273199000</v>
      </c>
      <c r="G885" s="2">
        <v>898440000</v>
      </c>
      <c r="H885" s="2">
        <v>367856000</v>
      </c>
      <c r="I885" s="2">
        <v>367856000</v>
      </c>
      <c r="J885" s="2">
        <v>367856000</v>
      </c>
      <c r="K885" s="2" t="s">
        <v>24</v>
      </c>
      <c r="L885" t="s">
        <v>51</v>
      </c>
      <c r="M885" t="s">
        <v>569</v>
      </c>
      <c r="N885" t="s">
        <v>28</v>
      </c>
      <c r="O885" t="s">
        <v>28</v>
      </c>
      <c r="P885" t="s">
        <v>28</v>
      </c>
      <c r="R885" t="s">
        <v>28</v>
      </c>
      <c r="S885" s="3">
        <v>367856000</v>
      </c>
      <c r="T885" t="s">
        <v>28</v>
      </c>
      <c r="U885" s="3" t="s">
        <v>28</v>
      </c>
    </row>
    <row r="886" spans="1:21" hidden="1" x14ac:dyDescent="0.3">
      <c r="A886">
        <v>372</v>
      </c>
      <c r="B886" t="s">
        <v>262</v>
      </c>
      <c r="C886" t="s">
        <v>32</v>
      </c>
      <c r="D886" t="s">
        <v>94</v>
      </c>
      <c r="E886" s="1">
        <v>1797060000</v>
      </c>
      <c r="F886" s="2">
        <v>726798000</v>
      </c>
      <c r="G886" s="2">
        <v>712543000</v>
      </c>
      <c r="H886" s="2">
        <v>69589000</v>
      </c>
      <c r="I886" s="2">
        <v>69589000</v>
      </c>
      <c r="J886" s="2">
        <v>69589000</v>
      </c>
      <c r="K886" s="2">
        <v>51459000</v>
      </c>
      <c r="L886" t="s">
        <v>61</v>
      </c>
      <c r="M886" t="s">
        <v>264</v>
      </c>
      <c r="N886" t="s">
        <v>28</v>
      </c>
      <c r="O886" t="s">
        <v>28</v>
      </c>
      <c r="P886" t="s">
        <v>28</v>
      </c>
      <c r="R886" t="s">
        <v>28</v>
      </c>
      <c r="S886" s="3">
        <v>69589000</v>
      </c>
      <c r="T886" t="s">
        <v>28</v>
      </c>
      <c r="U886" s="3">
        <v>69589000</v>
      </c>
    </row>
    <row r="887" spans="1:21" hidden="1" x14ac:dyDescent="0.3">
      <c r="A887">
        <v>758</v>
      </c>
      <c r="B887" t="s">
        <v>431</v>
      </c>
      <c r="C887" t="s">
        <v>32</v>
      </c>
      <c r="D887" t="s">
        <v>36</v>
      </c>
      <c r="E887" s="1">
        <v>1828305000</v>
      </c>
      <c r="F887" s="2" t="s">
        <v>24</v>
      </c>
      <c r="G887" s="2">
        <v>706644000</v>
      </c>
      <c r="H887" s="2" t="s">
        <v>24</v>
      </c>
      <c r="I887" s="2" t="s">
        <v>24</v>
      </c>
      <c r="J887" s="2" t="s">
        <v>25</v>
      </c>
      <c r="K887" s="2">
        <v>504905000</v>
      </c>
      <c r="L887" t="s">
        <v>117</v>
      </c>
      <c r="M887" t="s">
        <v>118</v>
      </c>
      <c r="N887" t="s">
        <v>28</v>
      </c>
      <c r="O887" t="s">
        <v>28</v>
      </c>
      <c r="P887" t="s">
        <v>28</v>
      </c>
      <c r="R887" t="s">
        <v>28</v>
      </c>
      <c r="S887" s="3" t="s">
        <v>25</v>
      </c>
      <c r="T887" t="s">
        <v>28</v>
      </c>
      <c r="U887" s="3" t="s">
        <v>28</v>
      </c>
    </row>
    <row r="888" spans="1:21" hidden="1" x14ac:dyDescent="0.3">
      <c r="A888">
        <v>638</v>
      </c>
      <c r="B888" t="s">
        <v>387</v>
      </c>
      <c r="C888" t="s">
        <v>32</v>
      </c>
      <c r="D888" t="s">
        <v>71</v>
      </c>
      <c r="E888" s="1">
        <v>1919823000</v>
      </c>
      <c r="F888" s="2">
        <v>332261000</v>
      </c>
      <c r="G888" s="2">
        <v>738080000</v>
      </c>
      <c r="H888" s="2">
        <v>296583000</v>
      </c>
      <c r="I888" s="2">
        <v>296583000</v>
      </c>
      <c r="J888" s="2">
        <v>296583000</v>
      </c>
      <c r="K888" s="2" t="s">
        <v>24</v>
      </c>
      <c r="L888" t="s">
        <v>51</v>
      </c>
      <c r="M888" t="s">
        <v>286</v>
      </c>
      <c r="N888" t="s">
        <v>28</v>
      </c>
      <c r="O888" t="s">
        <v>28</v>
      </c>
      <c r="P888" t="s">
        <v>28</v>
      </c>
      <c r="R888" t="s">
        <v>28</v>
      </c>
      <c r="S888" s="3">
        <v>296583000</v>
      </c>
      <c r="T888" t="s">
        <v>28</v>
      </c>
      <c r="U888" s="3" t="s">
        <v>28</v>
      </c>
    </row>
    <row r="889" spans="1:21" hidden="1" x14ac:dyDescent="0.3">
      <c r="A889">
        <v>566</v>
      </c>
      <c r="B889" t="s">
        <v>365</v>
      </c>
      <c r="C889" t="s">
        <v>32</v>
      </c>
      <c r="D889" t="s">
        <v>36</v>
      </c>
      <c r="E889" s="1">
        <v>1954000000</v>
      </c>
      <c r="F889" s="2">
        <v>523043000</v>
      </c>
      <c r="G889" s="2">
        <v>249925000</v>
      </c>
      <c r="H889" s="2" t="s">
        <v>24</v>
      </c>
      <c r="I889" s="2" t="s">
        <v>24</v>
      </c>
      <c r="J889" s="2" t="s">
        <v>25</v>
      </c>
      <c r="K889" s="2">
        <v>819216000</v>
      </c>
      <c r="L889" t="s">
        <v>153</v>
      </c>
      <c r="M889" t="s">
        <v>154</v>
      </c>
      <c r="N889" t="s">
        <v>28</v>
      </c>
      <c r="O889" t="s">
        <v>28</v>
      </c>
      <c r="P889" t="s">
        <v>28</v>
      </c>
      <c r="R889" t="s">
        <v>28</v>
      </c>
      <c r="S889" s="3" t="s">
        <v>25</v>
      </c>
      <c r="T889" t="s">
        <v>28</v>
      </c>
      <c r="U889" s="3" t="s">
        <v>28</v>
      </c>
    </row>
    <row r="890" spans="1:21" hidden="1" x14ac:dyDescent="0.3">
      <c r="A890">
        <v>74</v>
      </c>
      <c r="B890" t="s">
        <v>122</v>
      </c>
      <c r="C890" t="s">
        <v>32</v>
      </c>
      <c r="D890" t="s">
        <v>33</v>
      </c>
      <c r="E890" s="1">
        <v>1963874000</v>
      </c>
      <c r="F890" s="2">
        <v>610943000</v>
      </c>
      <c r="G890" s="2">
        <v>704880000</v>
      </c>
      <c r="H890" s="2">
        <v>125286000</v>
      </c>
      <c r="I890" s="2">
        <v>125286000</v>
      </c>
      <c r="J890" s="2">
        <v>125286000</v>
      </c>
      <c r="K890" s="2">
        <v>32057000</v>
      </c>
      <c r="L890" t="s">
        <v>51</v>
      </c>
      <c r="M890" t="s">
        <v>123</v>
      </c>
      <c r="N890" t="s">
        <v>28</v>
      </c>
      <c r="O890" t="s">
        <v>28</v>
      </c>
      <c r="P890" t="s">
        <v>28</v>
      </c>
      <c r="R890" t="s">
        <v>28</v>
      </c>
      <c r="S890" s="3">
        <v>125286000</v>
      </c>
      <c r="T890" t="s">
        <v>28</v>
      </c>
      <c r="U890" s="3">
        <v>125286000</v>
      </c>
    </row>
    <row r="891" spans="1:21" hidden="1" x14ac:dyDescent="0.3">
      <c r="A891">
        <v>1672</v>
      </c>
      <c r="B891" t="s">
        <v>746</v>
      </c>
      <c r="C891" t="s">
        <v>32</v>
      </c>
      <c r="D891" t="s">
        <v>33</v>
      </c>
      <c r="E891" s="1">
        <v>1989344000</v>
      </c>
      <c r="F891" s="2">
        <v>824913000</v>
      </c>
      <c r="G891" s="2">
        <v>512707000</v>
      </c>
      <c r="H891" s="2">
        <v>107726000</v>
      </c>
      <c r="I891" s="2">
        <v>107726000</v>
      </c>
      <c r="J891" s="2">
        <v>107726000</v>
      </c>
      <c r="K891" s="2">
        <v>10634000</v>
      </c>
      <c r="L891" t="s">
        <v>61</v>
      </c>
      <c r="M891" t="s">
        <v>67</v>
      </c>
      <c r="N891" t="s">
        <v>28</v>
      </c>
      <c r="O891" t="s">
        <v>28</v>
      </c>
      <c r="P891" t="s">
        <v>28</v>
      </c>
      <c r="R891" t="s">
        <v>28</v>
      </c>
      <c r="S891" s="3">
        <v>107726000</v>
      </c>
      <c r="T891" t="s">
        <v>28</v>
      </c>
      <c r="U891" s="3" t="s">
        <v>28</v>
      </c>
    </row>
    <row r="892" spans="1:21" hidden="1" x14ac:dyDescent="0.3">
      <c r="A892">
        <v>1376</v>
      </c>
      <c r="B892" t="s">
        <v>656</v>
      </c>
      <c r="C892" t="s">
        <v>32</v>
      </c>
      <c r="D892" t="s">
        <v>33</v>
      </c>
      <c r="E892" s="1">
        <v>2042537000</v>
      </c>
      <c r="F892" s="2">
        <v>605752000</v>
      </c>
      <c r="G892" s="2">
        <v>191802000</v>
      </c>
      <c r="H892" s="2" t="s">
        <v>24</v>
      </c>
      <c r="I892" s="2" t="s">
        <v>24</v>
      </c>
      <c r="J892" s="2" t="s">
        <v>25</v>
      </c>
      <c r="K892" s="2">
        <v>551032000</v>
      </c>
      <c r="L892" t="s">
        <v>153</v>
      </c>
      <c r="M892" t="s">
        <v>154</v>
      </c>
      <c r="N892" t="s">
        <v>28</v>
      </c>
      <c r="O892" t="s">
        <v>28</v>
      </c>
      <c r="P892" t="s">
        <v>28</v>
      </c>
      <c r="R892" t="s">
        <v>28</v>
      </c>
      <c r="S892" s="3" t="s">
        <v>25</v>
      </c>
      <c r="T892" t="s">
        <v>28</v>
      </c>
      <c r="U892" s="3" t="s">
        <v>28</v>
      </c>
    </row>
    <row r="893" spans="1:21" x14ac:dyDescent="0.3">
      <c r="A893">
        <v>90</v>
      </c>
      <c r="B893" t="s">
        <v>129</v>
      </c>
      <c r="C893" t="s">
        <v>32</v>
      </c>
      <c r="D893" t="s">
        <v>36</v>
      </c>
      <c r="E893" s="1">
        <v>2068100000</v>
      </c>
      <c r="F893" s="2">
        <v>1199000000</v>
      </c>
      <c r="G893" s="2">
        <v>510500000</v>
      </c>
      <c r="H893" s="2" t="s">
        <v>24</v>
      </c>
      <c r="I893" s="2" t="s">
        <v>24</v>
      </c>
      <c r="J893" s="2" t="s">
        <v>25</v>
      </c>
      <c r="K893" s="2" t="s">
        <v>24</v>
      </c>
      <c r="L893" t="s">
        <v>26</v>
      </c>
      <c r="M893" t="s">
        <v>130</v>
      </c>
      <c r="N893" t="s">
        <v>28</v>
      </c>
      <c r="O893" t="s">
        <v>28</v>
      </c>
      <c r="P893" t="s">
        <v>28</v>
      </c>
      <c r="R893" t="s">
        <v>28</v>
      </c>
      <c r="S893" s="3" t="s">
        <v>25</v>
      </c>
      <c r="T893" t="s">
        <v>28</v>
      </c>
      <c r="U893" s="3" t="s">
        <v>25</v>
      </c>
    </row>
    <row r="894" spans="1:21" hidden="1" x14ac:dyDescent="0.3">
      <c r="A894">
        <v>1037</v>
      </c>
      <c r="B894" t="s">
        <v>545</v>
      </c>
      <c r="C894" t="s">
        <v>32</v>
      </c>
      <c r="D894" t="s">
        <v>352</v>
      </c>
      <c r="E894" s="1">
        <v>2147036000</v>
      </c>
      <c r="F894" s="2">
        <v>917472000</v>
      </c>
      <c r="G894" s="2">
        <v>274815000</v>
      </c>
      <c r="H894" s="2">
        <v>349543000</v>
      </c>
      <c r="I894" s="2">
        <v>349543000</v>
      </c>
      <c r="J894" s="2">
        <v>349543000</v>
      </c>
      <c r="K894" s="2">
        <v>176746000</v>
      </c>
      <c r="L894" t="s">
        <v>51</v>
      </c>
      <c r="M894" t="s">
        <v>92</v>
      </c>
      <c r="N894" t="s">
        <v>28</v>
      </c>
      <c r="O894" t="s">
        <v>28</v>
      </c>
      <c r="P894" t="s">
        <v>28</v>
      </c>
      <c r="R894" t="s">
        <v>28</v>
      </c>
      <c r="S894" s="3">
        <v>349543000</v>
      </c>
      <c r="T894" t="s">
        <v>28</v>
      </c>
      <c r="U894" s="3" t="s">
        <v>28</v>
      </c>
    </row>
    <row r="895" spans="1:21" hidden="1" x14ac:dyDescent="0.3">
      <c r="A895">
        <v>364</v>
      </c>
      <c r="B895" t="s">
        <v>259</v>
      </c>
      <c r="C895" t="s">
        <v>32</v>
      </c>
      <c r="D895" t="s">
        <v>33</v>
      </c>
      <c r="E895" s="1">
        <v>2173011000</v>
      </c>
      <c r="F895" s="2">
        <v>524880000</v>
      </c>
      <c r="G895" s="2">
        <v>129602000</v>
      </c>
      <c r="H895" s="2" t="s">
        <v>24</v>
      </c>
      <c r="I895" s="2" t="s">
        <v>24</v>
      </c>
      <c r="J895" s="2" t="s">
        <v>25</v>
      </c>
      <c r="K895" s="2">
        <v>632760000</v>
      </c>
      <c r="L895" t="s">
        <v>153</v>
      </c>
      <c r="M895" t="s">
        <v>154</v>
      </c>
      <c r="N895" t="s">
        <v>28</v>
      </c>
      <c r="O895" t="s">
        <v>28</v>
      </c>
      <c r="P895" t="s">
        <v>28</v>
      </c>
      <c r="R895" t="s">
        <v>28</v>
      </c>
      <c r="S895" s="3" t="s">
        <v>25</v>
      </c>
      <c r="T895" t="s">
        <v>28</v>
      </c>
      <c r="U895" s="3" t="s">
        <v>25</v>
      </c>
    </row>
    <row r="896" spans="1:21" hidden="1" x14ac:dyDescent="0.3">
      <c r="A896">
        <v>837</v>
      </c>
      <c r="B896" t="s">
        <v>467</v>
      </c>
      <c r="C896" t="s">
        <v>32</v>
      </c>
      <c r="D896" t="s">
        <v>469</v>
      </c>
      <c r="E896" s="1">
        <v>2219762000</v>
      </c>
      <c r="F896" s="2">
        <v>670472000</v>
      </c>
      <c r="G896" s="2">
        <v>522046000</v>
      </c>
      <c r="H896" s="2">
        <v>401527000</v>
      </c>
      <c r="I896" s="2">
        <v>401527000</v>
      </c>
      <c r="J896" s="2">
        <v>401527000</v>
      </c>
      <c r="K896" s="2" t="s">
        <v>24</v>
      </c>
      <c r="L896" t="s">
        <v>61</v>
      </c>
      <c r="M896" t="s">
        <v>468</v>
      </c>
      <c r="N896" t="s">
        <v>28</v>
      </c>
      <c r="O896" t="s">
        <v>28</v>
      </c>
      <c r="P896" t="s">
        <v>28</v>
      </c>
      <c r="R896" t="s">
        <v>28</v>
      </c>
      <c r="S896" s="3">
        <v>401527000</v>
      </c>
      <c r="T896" t="s">
        <v>28</v>
      </c>
      <c r="U896" s="3" t="s">
        <v>28</v>
      </c>
    </row>
    <row r="897" spans="1:21" hidden="1" x14ac:dyDescent="0.3">
      <c r="A897">
        <v>1282</v>
      </c>
      <c r="B897" t="s">
        <v>627</v>
      </c>
      <c r="C897" t="s">
        <v>32</v>
      </c>
      <c r="D897" t="s">
        <v>424</v>
      </c>
      <c r="E897" s="1">
        <v>2237219000</v>
      </c>
      <c r="F897" s="2">
        <v>1232611000</v>
      </c>
      <c r="G897" s="2">
        <v>659335000</v>
      </c>
      <c r="H897" s="2">
        <v>121141000</v>
      </c>
      <c r="I897" s="2">
        <v>121141000</v>
      </c>
      <c r="J897" s="2">
        <v>121141000</v>
      </c>
      <c r="K897" s="2" t="s">
        <v>24</v>
      </c>
      <c r="L897" t="s">
        <v>61</v>
      </c>
      <c r="M897" t="s">
        <v>76</v>
      </c>
      <c r="N897" t="s">
        <v>28</v>
      </c>
      <c r="O897" t="s">
        <v>28</v>
      </c>
      <c r="P897" t="s">
        <v>28</v>
      </c>
      <c r="R897" t="s">
        <v>28</v>
      </c>
      <c r="S897" s="3">
        <v>121141000</v>
      </c>
      <c r="T897" t="s">
        <v>28</v>
      </c>
      <c r="U897" s="3" t="s">
        <v>28</v>
      </c>
    </row>
    <row r="898" spans="1:21" hidden="1" x14ac:dyDescent="0.3">
      <c r="A898">
        <v>1154</v>
      </c>
      <c r="B898" t="s">
        <v>585</v>
      </c>
      <c r="C898" t="s">
        <v>32</v>
      </c>
      <c r="D898" t="s">
        <v>33</v>
      </c>
      <c r="E898" s="1">
        <v>2288000000</v>
      </c>
      <c r="F898" s="2">
        <v>485000000</v>
      </c>
      <c r="G898" s="2">
        <v>358000000</v>
      </c>
      <c r="H898" s="2" t="s">
        <v>24</v>
      </c>
      <c r="I898" s="2" t="s">
        <v>24</v>
      </c>
      <c r="J898" s="2" t="s">
        <v>25</v>
      </c>
      <c r="K898" s="2">
        <v>870000000</v>
      </c>
      <c r="L898" t="s">
        <v>153</v>
      </c>
      <c r="M898" t="s">
        <v>154</v>
      </c>
      <c r="N898" t="s">
        <v>28</v>
      </c>
      <c r="O898" t="s">
        <v>28</v>
      </c>
      <c r="P898" t="s">
        <v>28</v>
      </c>
      <c r="R898" t="s">
        <v>28</v>
      </c>
      <c r="S898" s="3" t="s">
        <v>25</v>
      </c>
      <c r="T898" t="s">
        <v>28</v>
      </c>
      <c r="U898" s="3" t="s">
        <v>28</v>
      </c>
    </row>
    <row r="899" spans="1:21" hidden="1" x14ac:dyDescent="0.3">
      <c r="A899">
        <v>590</v>
      </c>
      <c r="B899" t="s">
        <v>373</v>
      </c>
      <c r="C899" t="s">
        <v>32</v>
      </c>
      <c r="D899" t="s">
        <v>33</v>
      </c>
      <c r="E899" s="1">
        <v>2322900000</v>
      </c>
      <c r="F899" s="2">
        <v>625600000</v>
      </c>
      <c r="G899" s="2">
        <v>928700000</v>
      </c>
      <c r="H899" s="2">
        <v>346500000</v>
      </c>
      <c r="I899" s="2">
        <v>346500000</v>
      </c>
      <c r="J899" s="2">
        <v>346500000</v>
      </c>
      <c r="K899" s="2" t="s">
        <v>24</v>
      </c>
      <c r="L899" t="s">
        <v>61</v>
      </c>
      <c r="M899" t="s">
        <v>76</v>
      </c>
      <c r="N899" t="s">
        <v>28</v>
      </c>
      <c r="O899" t="s">
        <v>28</v>
      </c>
      <c r="P899" t="s">
        <v>28</v>
      </c>
      <c r="R899" t="s">
        <v>28</v>
      </c>
      <c r="S899" s="3">
        <v>346500000</v>
      </c>
      <c r="T899" t="s">
        <v>28</v>
      </c>
      <c r="U899" s="3" t="s">
        <v>28</v>
      </c>
    </row>
    <row r="900" spans="1:21" hidden="1" x14ac:dyDescent="0.3">
      <c r="A900">
        <v>1775</v>
      </c>
      <c r="B900" t="s">
        <v>773</v>
      </c>
      <c r="C900" t="s">
        <v>32</v>
      </c>
      <c r="D900" t="s">
        <v>33</v>
      </c>
      <c r="E900" s="1">
        <v>2361631000</v>
      </c>
      <c r="F900" s="2">
        <v>49736000</v>
      </c>
      <c r="G900" s="2">
        <v>1654369000</v>
      </c>
      <c r="H900" s="2" t="s">
        <v>24</v>
      </c>
      <c r="I900" s="2" t="s">
        <v>24</v>
      </c>
      <c r="J900" s="2" t="s">
        <v>25</v>
      </c>
      <c r="K900" s="2">
        <v>-87159000</v>
      </c>
      <c r="L900" t="s">
        <v>112</v>
      </c>
      <c r="M900" t="s">
        <v>237</v>
      </c>
      <c r="N900" t="s">
        <v>28</v>
      </c>
      <c r="O900" t="s">
        <v>28</v>
      </c>
      <c r="P900" t="s">
        <v>28</v>
      </c>
      <c r="R900" t="s">
        <v>28</v>
      </c>
      <c r="S900" s="3" t="s">
        <v>25</v>
      </c>
      <c r="T900" t="s">
        <v>28</v>
      </c>
      <c r="U900" s="3" t="s">
        <v>28</v>
      </c>
    </row>
    <row r="901" spans="1:21" hidden="1" x14ac:dyDescent="0.3">
      <c r="A901">
        <v>1616</v>
      </c>
      <c r="B901" t="s">
        <v>732</v>
      </c>
      <c r="C901" t="s">
        <v>32</v>
      </c>
      <c r="D901" t="s">
        <v>475</v>
      </c>
      <c r="E901" s="1">
        <v>2371200000</v>
      </c>
      <c r="F901" s="2">
        <v>1562600000</v>
      </c>
      <c r="G901" s="2">
        <v>460100000</v>
      </c>
      <c r="H901" s="2">
        <v>60200000</v>
      </c>
      <c r="I901" s="2">
        <v>60200000</v>
      </c>
      <c r="J901" s="2">
        <v>60200000</v>
      </c>
      <c r="K901" s="2" t="s">
        <v>24</v>
      </c>
      <c r="L901" t="s">
        <v>112</v>
      </c>
      <c r="M901" t="s">
        <v>183</v>
      </c>
      <c r="N901" t="s">
        <v>28</v>
      </c>
      <c r="O901" t="s">
        <v>28</v>
      </c>
      <c r="P901" t="s">
        <v>28</v>
      </c>
      <c r="R901" t="s">
        <v>28</v>
      </c>
      <c r="S901" s="3">
        <v>60200000</v>
      </c>
      <c r="T901" t="s">
        <v>28</v>
      </c>
      <c r="U901" s="3" t="s">
        <v>28</v>
      </c>
    </row>
    <row r="902" spans="1:21" hidden="1" x14ac:dyDescent="0.3">
      <c r="A902">
        <v>1743</v>
      </c>
      <c r="B902" t="s">
        <v>765</v>
      </c>
      <c r="C902" t="s">
        <v>32</v>
      </c>
      <c r="D902" t="s">
        <v>508</v>
      </c>
      <c r="E902" s="1">
        <v>2377344000</v>
      </c>
      <c r="F902" s="2">
        <v>708823000</v>
      </c>
      <c r="G902" s="2">
        <v>353670000</v>
      </c>
      <c r="H902" s="2">
        <v>525745000</v>
      </c>
      <c r="I902" s="2">
        <v>525745000</v>
      </c>
      <c r="J902" s="2">
        <v>525745000</v>
      </c>
      <c r="K902" s="2">
        <v>9537000</v>
      </c>
      <c r="L902" t="s">
        <v>51</v>
      </c>
      <c r="M902" t="s">
        <v>92</v>
      </c>
      <c r="N902" t="s">
        <v>28</v>
      </c>
      <c r="O902" t="s">
        <v>28</v>
      </c>
      <c r="P902" t="s">
        <v>28</v>
      </c>
      <c r="R902" t="s">
        <v>28</v>
      </c>
      <c r="S902" s="3">
        <v>525745000</v>
      </c>
      <c r="T902" t="s">
        <v>28</v>
      </c>
      <c r="U902" s="3" t="s">
        <v>28</v>
      </c>
    </row>
    <row r="903" spans="1:21" hidden="1" x14ac:dyDescent="0.3">
      <c r="A903">
        <v>861</v>
      </c>
      <c r="B903" t="s">
        <v>480</v>
      </c>
      <c r="C903" t="s">
        <v>32</v>
      </c>
      <c r="D903" t="s">
        <v>36</v>
      </c>
      <c r="E903" s="1">
        <v>2384400000</v>
      </c>
      <c r="F903" s="2">
        <v>806500000</v>
      </c>
      <c r="G903" s="2">
        <v>640500000</v>
      </c>
      <c r="H903" s="2">
        <v>197400000</v>
      </c>
      <c r="I903" s="2">
        <v>197400000</v>
      </c>
      <c r="J903" s="2">
        <v>197400000</v>
      </c>
      <c r="K903" s="2" t="s">
        <v>24</v>
      </c>
      <c r="L903" t="s">
        <v>61</v>
      </c>
      <c r="M903" t="s">
        <v>76</v>
      </c>
      <c r="N903" t="s">
        <v>28</v>
      </c>
      <c r="O903" t="s">
        <v>28</v>
      </c>
      <c r="P903" t="s">
        <v>28</v>
      </c>
      <c r="R903" t="s">
        <v>28</v>
      </c>
      <c r="S903" s="3">
        <v>197400000</v>
      </c>
      <c r="T903" t="s">
        <v>28</v>
      </c>
      <c r="U903" s="3" t="s">
        <v>28</v>
      </c>
    </row>
    <row r="904" spans="1:21" hidden="1" x14ac:dyDescent="0.3">
      <c r="A904">
        <v>1117</v>
      </c>
      <c r="B904" t="s">
        <v>571</v>
      </c>
      <c r="C904" t="s">
        <v>32</v>
      </c>
      <c r="D904" t="s">
        <v>36</v>
      </c>
      <c r="E904" s="1">
        <v>2395447000</v>
      </c>
      <c r="F904" s="2">
        <v>1043454000</v>
      </c>
      <c r="G904" s="2">
        <v>700810000</v>
      </c>
      <c r="H904" s="2">
        <v>119076000</v>
      </c>
      <c r="I904" s="2">
        <v>119076000</v>
      </c>
      <c r="J904" s="2">
        <v>119076000</v>
      </c>
      <c r="K904" s="2">
        <v>30951000</v>
      </c>
      <c r="L904" t="s">
        <v>61</v>
      </c>
      <c r="M904" t="s">
        <v>468</v>
      </c>
      <c r="N904" t="s">
        <v>28</v>
      </c>
      <c r="O904" t="s">
        <v>28</v>
      </c>
      <c r="P904" t="s">
        <v>28</v>
      </c>
      <c r="R904" t="s">
        <v>28</v>
      </c>
      <c r="S904" s="3">
        <v>119076000</v>
      </c>
      <c r="T904" t="s">
        <v>28</v>
      </c>
      <c r="U904" s="3" t="s">
        <v>28</v>
      </c>
    </row>
    <row r="905" spans="1:21" hidden="1" x14ac:dyDescent="0.3">
      <c r="A905">
        <v>248</v>
      </c>
      <c r="B905" t="s">
        <v>207</v>
      </c>
      <c r="C905" t="s">
        <v>32</v>
      </c>
      <c r="D905" t="s">
        <v>33</v>
      </c>
      <c r="E905" s="1">
        <v>2396998000</v>
      </c>
      <c r="F905" s="2">
        <v>864526000</v>
      </c>
      <c r="G905" s="2">
        <v>102077000</v>
      </c>
      <c r="H905" s="2" t="s">
        <v>24</v>
      </c>
      <c r="I905" s="2" t="s">
        <v>24</v>
      </c>
      <c r="J905" s="2" t="s">
        <v>25</v>
      </c>
      <c r="K905" s="2">
        <v>628573000</v>
      </c>
      <c r="L905" t="s">
        <v>117</v>
      </c>
      <c r="M905" t="s">
        <v>118</v>
      </c>
      <c r="N905" t="s">
        <v>28</v>
      </c>
      <c r="O905" t="s">
        <v>28</v>
      </c>
      <c r="P905" t="s">
        <v>28</v>
      </c>
      <c r="R905" t="s">
        <v>28</v>
      </c>
      <c r="S905" s="3" t="s">
        <v>25</v>
      </c>
      <c r="T905" t="s">
        <v>28</v>
      </c>
      <c r="U905" s="3" t="s">
        <v>25</v>
      </c>
    </row>
    <row r="906" spans="1:21" x14ac:dyDescent="0.3">
      <c r="A906">
        <v>937</v>
      </c>
      <c r="B906" t="s">
        <v>513</v>
      </c>
      <c r="C906" t="s">
        <v>32</v>
      </c>
      <c r="D906" t="s">
        <v>36</v>
      </c>
      <c r="E906" s="1">
        <v>2418800000</v>
      </c>
      <c r="F906" s="2">
        <v>759200000</v>
      </c>
      <c r="G906" s="2">
        <v>571200000</v>
      </c>
      <c r="H906" s="2" t="s">
        <v>24</v>
      </c>
      <c r="I906" s="2" t="s">
        <v>24</v>
      </c>
      <c r="J906" s="2" t="s">
        <v>25</v>
      </c>
      <c r="K906" s="2">
        <v>284600000</v>
      </c>
      <c r="L906" t="s">
        <v>26</v>
      </c>
      <c r="M906" t="s">
        <v>295</v>
      </c>
      <c r="N906" t="s">
        <v>28</v>
      </c>
      <c r="O906" t="s">
        <v>28</v>
      </c>
      <c r="P906" t="s">
        <v>28</v>
      </c>
      <c r="R906" t="s">
        <v>28</v>
      </c>
      <c r="S906" s="3" t="s">
        <v>25</v>
      </c>
      <c r="T906" t="s">
        <v>28</v>
      </c>
      <c r="U906" s="3" t="s">
        <v>28</v>
      </c>
    </row>
    <row r="907" spans="1:21" hidden="1" x14ac:dyDescent="0.3">
      <c r="A907">
        <v>1731</v>
      </c>
      <c r="B907" t="s">
        <v>762</v>
      </c>
      <c r="C907" t="s">
        <v>32</v>
      </c>
      <c r="D907" t="s">
        <v>33</v>
      </c>
      <c r="E907" s="1">
        <v>2424176000</v>
      </c>
      <c r="F907" s="2">
        <v>572831000</v>
      </c>
      <c r="G907" s="2">
        <v>225070000</v>
      </c>
      <c r="H907" s="2" t="s">
        <v>24</v>
      </c>
      <c r="I907" s="2" t="s">
        <v>24</v>
      </c>
      <c r="J907" s="2" t="s">
        <v>25</v>
      </c>
      <c r="K907" s="2">
        <v>806021000</v>
      </c>
      <c r="L907" t="s">
        <v>153</v>
      </c>
      <c r="M907" t="s">
        <v>154</v>
      </c>
      <c r="N907" t="s">
        <v>28</v>
      </c>
      <c r="O907" t="s">
        <v>28</v>
      </c>
      <c r="P907" t="s">
        <v>28</v>
      </c>
      <c r="R907" t="s">
        <v>28</v>
      </c>
      <c r="S907" s="3" t="s">
        <v>25</v>
      </c>
      <c r="T907" t="s">
        <v>28</v>
      </c>
      <c r="U907" s="3" t="s">
        <v>28</v>
      </c>
    </row>
    <row r="908" spans="1:21" x14ac:dyDescent="0.3">
      <c r="A908">
        <v>534</v>
      </c>
      <c r="B908" t="s">
        <v>357</v>
      </c>
      <c r="C908" t="s">
        <v>32</v>
      </c>
      <c r="D908" t="s">
        <v>33</v>
      </c>
      <c r="E908" s="1">
        <v>2436400000</v>
      </c>
      <c r="F908" s="2">
        <v>844700000</v>
      </c>
      <c r="G908" s="2">
        <v>751700000</v>
      </c>
      <c r="H908" s="2" t="s">
        <v>24</v>
      </c>
      <c r="I908" s="2" t="s">
        <v>24</v>
      </c>
      <c r="J908" s="2" t="s">
        <v>25</v>
      </c>
      <c r="K908" s="2">
        <v>201800000</v>
      </c>
      <c r="L908" t="s">
        <v>26</v>
      </c>
      <c r="M908" t="s">
        <v>341</v>
      </c>
      <c r="N908" t="s">
        <v>28</v>
      </c>
      <c r="O908" t="s">
        <v>28</v>
      </c>
      <c r="P908" t="s">
        <v>28</v>
      </c>
      <c r="R908" t="s">
        <v>28</v>
      </c>
      <c r="S908" s="3" t="s">
        <v>25</v>
      </c>
      <c r="T908" t="s">
        <v>28</v>
      </c>
      <c r="U908" s="3" t="s">
        <v>28</v>
      </c>
    </row>
    <row r="909" spans="1:21" hidden="1" x14ac:dyDescent="0.3">
      <c r="A909">
        <v>558</v>
      </c>
      <c r="B909" t="s">
        <v>363</v>
      </c>
      <c r="C909" t="s">
        <v>32</v>
      </c>
      <c r="D909" t="s">
        <v>33</v>
      </c>
      <c r="E909" s="1">
        <v>2443776000</v>
      </c>
      <c r="F909" s="2">
        <v>1197885000</v>
      </c>
      <c r="G909" s="2">
        <v>734119000</v>
      </c>
      <c r="H909" s="2" t="s">
        <v>24</v>
      </c>
      <c r="I909" s="2" t="s">
        <v>24</v>
      </c>
      <c r="J909" s="2" t="s">
        <v>25</v>
      </c>
      <c r="K909" s="2" t="s">
        <v>24</v>
      </c>
      <c r="L909" t="s">
        <v>117</v>
      </c>
      <c r="M909" t="s">
        <v>118</v>
      </c>
      <c r="N909" t="s">
        <v>28</v>
      </c>
      <c r="O909" t="s">
        <v>28</v>
      </c>
      <c r="P909" t="s">
        <v>28</v>
      </c>
      <c r="R909" t="s">
        <v>28</v>
      </c>
      <c r="S909" s="3" t="s">
        <v>25</v>
      </c>
      <c r="T909" t="s">
        <v>28</v>
      </c>
      <c r="U909" s="3" t="s">
        <v>28</v>
      </c>
    </row>
    <row r="910" spans="1:21" hidden="1" x14ac:dyDescent="0.3">
      <c r="A910">
        <v>78</v>
      </c>
      <c r="B910" t="s">
        <v>124</v>
      </c>
      <c r="C910" t="s">
        <v>32</v>
      </c>
      <c r="D910" t="s">
        <v>33</v>
      </c>
      <c r="E910" s="1">
        <v>2445548000</v>
      </c>
      <c r="F910" s="2">
        <v>1674700000</v>
      </c>
      <c r="G910" s="2">
        <v>355135000</v>
      </c>
      <c r="H910" s="2">
        <v>88310000</v>
      </c>
      <c r="I910" s="2">
        <v>88310000</v>
      </c>
      <c r="J910" s="2">
        <v>88310000</v>
      </c>
      <c r="K910" s="2" t="s">
        <v>24</v>
      </c>
      <c r="L910" t="s">
        <v>125</v>
      </c>
      <c r="M910" t="s">
        <v>126</v>
      </c>
      <c r="N910" t="s">
        <v>28</v>
      </c>
      <c r="O910" t="s">
        <v>28</v>
      </c>
      <c r="P910" t="s">
        <v>28</v>
      </c>
      <c r="R910" t="s">
        <v>28</v>
      </c>
      <c r="S910" s="3">
        <v>88310000</v>
      </c>
      <c r="T910" t="s">
        <v>28</v>
      </c>
      <c r="U910" s="3">
        <v>88310000</v>
      </c>
    </row>
    <row r="911" spans="1:21" hidden="1" x14ac:dyDescent="0.3">
      <c r="A911">
        <v>1560</v>
      </c>
      <c r="B911" t="s">
        <v>719</v>
      </c>
      <c r="C911" t="s">
        <v>32</v>
      </c>
      <c r="D911" t="s">
        <v>33</v>
      </c>
      <c r="E911" s="1">
        <v>2446877000</v>
      </c>
      <c r="F911" s="2">
        <v>1668892000</v>
      </c>
      <c r="G911" s="2">
        <v>346345000</v>
      </c>
      <c r="H911" s="2" t="s">
        <v>24</v>
      </c>
      <c r="I911" s="2" t="s">
        <v>24</v>
      </c>
      <c r="J911" s="2" t="s">
        <v>25</v>
      </c>
      <c r="K911" s="2" t="s">
        <v>24</v>
      </c>
      <c r="L911" t="s">
        <v>51</v>
      </c>
      <c r="M911" t="s">
        <v>123</v>
      </c>
      <c r="N911" t="s">
        <v>28</v>
      </c>
      <c r="O911" t="s">
        <v>28</v>
      </c>
      <c r="P911" t="s">
        <v>28</v>
      </c>
      <c r="R911" t="s">
        <v>28</v>
      </c>
      <c r="S911" s="3" t="s">
        <v>25</v>
      </c>
      <c r="T911" t="s">
        <v>28</v>
      </c>
      <c r="U911" s="3" t="s">
        <v>28</v>
      </c>
    </row>
    <row r="912" spans="1:21" hidden="1" x14ac:dyDescent="0.3">
      <c r="A912">
        <v>1081</v>
      </c>
      <c r="B912" t="s">
        <v>560</v>
      </c>
      <c r="C912" t="s">
        <v>32</v>
      </c>
      <c r="D912" t="s">
        <v>33</v>
      </c>
      <c r="E912" s="1">
        <v>2464867000</v>
      </c>
      <c r="F912" s="2">
        <v>1125057000</v>
      </c>
      <c r="G912" s="2" t="s">
        <v>24</v>
      </c>
      <c r="H912" s="2" t="s">
        <v>24</v>
      </c>
      <c r="I912" s="2" t="s">
        <v>24</v>
      </c>
      <c r="J912" s="2" t="s">
        <v>25</v>
      </c>
      <c r="K912" s="2" t="s">
        <v>24</v>
      </c>
      <c r="L912" t="s">
        <v>97</v>
      </c>
      <c r="M912" t="s">
        <v>344</v>
      </c>
      <c r="N912" t="s">
        <v>28</v>
      </c>
      <c r="O912" t="s">
        <v>28</v>
      </c>
      <c r="P912" t="s">
        <v>28</v>
      </c>
      <c r="R912" t="s">
        <v>28</v>
      </c>
      <c r="S912" s="3" t="s">
        <v>25</v>
      </c>
      <c r="T912" t="s">
        <v>28</v>
      </c>
      <c r="U912" s="3" t="s">
        <v>28</v>
      </c>
    </row>
    <row r="913" spans="1:21" hidden="1" x14ac:dyDescent="0.3">
      <c r="A913">
        <v>1648</v>
      </c>
      <c r="B913" t="s">
        <v>740</v>
      </c>
      <c r="C913" t="s">
        <v>32</v>
      </c>
      <c r="D913" t="s">
        <v>36</v>
      </c>
      <c r="E913" s="1">
        <v>2502267000</v>
      </c>
      <c r="F913" s="2">
        <v>1011249000</v>
      </c>
      <c r="G913" s="2">
        <v>175307000</v>
      </c>
      <c r="H913" s="2" t="s">
        <v>24</v>
      </c>
      <c r="I913" s="2" t="s">
        <v>24</v>
      </c>
      <c r="J913" s="2" t="s">
        <v>25</v>
      </c>
      <c r="K913" s="2">
        <v>542952000</v>
      </c>
      <c r="L913" t="s">
        <v>117</v>
      </c>
      <c r="M913" t="s">
        <v>118</v>
      </c>
      <c r="N913" t="s">
        <v>28</v>
      </c>
      <c r="O913" t="s">
        <v>28</v>
      </c>
      <c r="P913" t="s">
        <v>28</v>
      </c>
      <c r="R913" t="s">
        <v>28</v>
      </c>
      <c r="S913" s="3" t="s">
        <v>25</v>
      </c>
      <c r="T913" t="s">
        <v>28</v>
      </c>
      <c r="U913" s="3" t="s">
        <v>28</v>
      </c>
    </row>
    <row r="914" spans="1:21" hidden="1" x14ac:dyDescent="0.3">
      <c r="A914">
        <v>42</v>
      </c>
      <c r="B914" t="s">
        <v>101</v>
      </c>
      <c r="C914" t="s">
        <v>32</v>
      </c>
      <c r="D914" t="s">
        <v>104</v>
      </c>
      <c r="E914" s="1">
        <v>2512200000</v>
      </c>
      <c r="F914" s="2">
        <v>342100000</v>
      </c>
      <c r="G914" s="2">
        <v>1281300000</v>
      </c>
      <c r="H914" s="2">
        <v>725200000</v>
      </c>
      <c r="I914" s="2">
        <v>725200000</v>
      </c>
      <c r="J914" s="2">
        <v>725200000</v>
      </c>
      <c r="K914" s="2">
        <v>39800000</v>
      </c>
      <c r="L914" t="s">
        <v>51</v>
      </c>
      <c r="M914" t="s">
        <v>82</v>
      </c>
      <c r="N914" t="s">
        <v>28</v>
      </c>
      <c r="O914" t="s">
        <v>28</v>
      </c>
      <c r="P914" t="s">
        <v>28</v>
      </c>
      <c r="R914" t="s">
        <v>28</v>
      </c>
      <c r="S914" s="3">
        <v>725200000</v>
      </c>
      <c r="T914" t="s">
        <v>28</v>
      </c>
      <c r="U914" s="3">
        <v>725200000</v>
      </c>
    </row>
    <row r="915" spans="1:21" hidden="1" x14ac:dyDescent="0.3">
      <c r="A915">
        <v>686</v>
      </c>
      <c r="B915" t="s">
        <v>403</v>
      </c>
      <c r="C915" t="s">
        <v>32</v>
      </c>
      <c r="D915" t="s">
        <v>33</v>
      </c>
      <c r="E915" s="1">
        <v>2535559000</v>
      </c>
      <c r="F915" s="2">
        <v>783602000</v>
      </c>
      <c r="G915" s="2">
        <v>88705000</v>
      </c>
      <c r="H915" s="2" t="s">
        <v>24</v>
      </c>
      <c r="I915" s="2" t="s">
        <v>24</v>
      </c>
      <c r="J915" s="2" t="s">
        <v>25</v>
      </c>
      <c r="K915" s="2">
        <v>708406000</v>
      </c>
      <c r="L915" t="s">
        <v>117</v>
      </c>
      <c r="M915" t="s">
        <v>399</v>
      </c>
      <c r="N915" t="s">
        <v>28</v>
      </c>
      <c r="O915" t="s">
        <v>28</v>
      </c>
      <c r="P915" t="s">
        <v>28</v>
      </c>
      <c r="R915" t="s">
        <v>28</v>
      </c>
      <c r="S915" s="3" t="s">
        <v>25</v>
      </c>
      <c r="T915" t="s">
        <v>28</v>
      </c>
      <c r="U915" s="3" t="s">
        <v>28</v>
      </c>
    </row>
    <row r="916" spans="1:21" x14ac:dyDescent="0.3">
      <c r="A916">
        <v>1444</v>
      </c>
      <c r="B916" t="s">
        <v>675</v>
      </c>
      <c r="C916" t="s">
        <v>32</v>
      </c>
      <c r="D916" t="s">
        <v>33</v>
      </c>
      <c r="E916" s="1">
        <v>2555601000</v>
      </c>
      <c r="F916" s="2">
        <v>1461190000</v>
      </c>
      <c r="G916" s="2">
        <v>489937000</v>
      </c>
      <c r="H916" s="2" t="s">
        <v>24</v>
      </c>
      <c r="I916" s="2" t="s">
        <v>24</v>
      </c>
      <c r="J916" s="2" t="s">
        <v>25</v>
      </c>
      <c r="K916" s="2">
        <v>48138000</v>
      </c>
      <c r="L916" t="s">
        <v>26</v>
      </c>
      <c r="M916" t="s">
        <v>261</v>
      </c>
      <c r="N916" t="s">
        <v>28</v>
      </c>
      <c r="O916" t="s">
        <v>28</v>
      </c>
      <c r="P916" t="s">
        <v>28</v>
      </c>
      <c r="R916" t="s">
        <v>28</v>
      </c>
      <c r="S916" s="3" t="s">
        <v>25</v>
      </c>
      <c r="T916" t="s">
        <v>28</v>
      </c>
      <c r="U916" s="3" t="s">
        <v>28</v>
      </c>
    </row>
    <row r="917" spans="1:21" hidden="1" x14ac:dyDescent="0.3">
      <c r="A917">
        <v>94</v>
      </c>
      <c r="B917" t="s">
        <v>131</v>
      </c>
      <c r="C917" t="s">
        <v>32</v>
      </c>
      <c r="D917" t="s">
        <v>36</v>
      </c>
      <c r="E917" s="1">
        <v>2604000000</v>
      </c>
      <c r="F917" s="2">
        <v>233000000</v>
      </c>
      <c r="G917" s="2">
        <v>927000000</v>
      </c>
      <c r="H917" s="2">
        <v>709000000</v>
      </c>
      <c r="I917" s="2">
        <v>709000000</v>
      </c>
      <c r="J917" s="2">
        <v>709000000</v>
      </c>
      <c r="K917" s="2">
        <v>117000000</v>
      </c>
      <c r="L917" t="s">
        <v>61</v>
      </c>
      <c r="M917" t="s">
        <v>132</v>
      </c>
      <c r="N917" t="s">
        <v>28</v>
      </c>
      <c r="O917" t="s">
        <v>28</v>
      </c>
      <c r="P917" t="s">
        <v>28</v>
      </c>
      <c r="R917" t="s">
        <v>28</v>
      </c>
      <c r="S917" s="3">
        <v>709000000</v>
      </c>
      <c r="T917" t="s">
        <v>28</v>
      </c>
      <c r="U917" s="3">
        <v>709000000</v>
      </c>
    </row>
    <row r="918" spans="1:21" hidden="1" x14ac:dyDescent="0.3">
      <c r="A918">
        <v>1337</v>
      </c>
      <c r="B918" t="s">
        <v>645</v>
      </c>
      <c r="C918" t="s">
        <v>32</v>
      </c>
      <c r="D918" t="s">
        <v>509</v>
      </c>
      <c r="E918" s="1">
        <v>2610726000</v>
      </c>
      <c r="F918" s="2">
        <v>1561173000</v>
      </c>
      <c r="G918" s="2">
        <v>588822000</v>
      </c>
      <c r="H918" s="2">
        <v>448763000</v>
      </c>
      <c r="I918" s="2">
        <v>448763000</v>
      </c>
      <c r="J918" s="2">
        <v>448763000</v>
      </c>
      <c r="K918" s="2" t="s">
        <v>24</v>
      </c>
      <c r="L918" t="s">
        <v>51</v>
      </c>
      <c r="M918" t="s">
        <v>92</v>
      </c>
      <c r="N918" t="s">
        <v>28</v>
      </c>
      <c r="O918" t="s">
        <v>28</v>
      </c>
      <c r="P918" t="s">
        <v>28</v>
      </c>
      <c r="R918" t="s">
        <v>28</v>
      </c>
      <c r="S918" s="3">
        <v>448763000</v>
      </c>
      <c r="T918" t="s">
        <v>28</v>
      </c>
      <c r="U918" s="3" t="s">
        <v>28</v>
      </c>
    </row>
    <row r="919" spans="1:21" hidden="1" x14ac:dyDescent="0.3">
      <c r="A919">
        <v>562</v>
      </c>
      <c r="B919" t="s">
        <v>364</v>
      </c>
      <c r="C919" t="s">
        <v>32</v>
      </c>
      <c r="D919" t="s">
        <v>33</v>
      </c>
      <c r="E919" s="1">
        <v>2614748000</v>
      </c>
      <c r="F919" s="2">
        <v>883564000</v>
      </c>
      <c r="G919" s="2">
        <v>50948000</v>
      </c>
      <c r="H919" s="2" t="s">
        <v>24</v>
      </c>
      <c r="I919" s="2" t="s">
        <v>24</v>
      </c>
      <c r="J919" s="2" t="s">
        <v>25</v>
      </c>
      <c r="K919" s="2">
        <v>758861000</v>
      </c>
      <c r="L919" t="s">
        <v>117</v>
      </c>
      <c r="M919" t="s">
        <v>118</v>
      </c>
      <c r="N919" t="s">
        <v>28</v>
      </c>
      <c r="O919" t="s">
        <v>28</v>
      </c>
      <c r="P919" t="s">
        <v>28</v>
      </c>
      <c r="R919" t="s">
        <v>28</v>
      </c>
      <c r="S919" s="3" t="s">
        <v>25</v>
      </c>
      <c r="T919" t="s">
        <v>28</v>
      </c>
      <c r="U919" s="3" t="s">
        <v>28</v>
      </c>
    </row>
    <row r="920" spans="1:21" hidden="1" x14ac:dyDescent="0.3">
      <c r="A920">
        <v>1516</v>
      </c>
      <c r="B920" t="s">
        <v>705</v>
      </c>
      <c r="C920" t="s">
        <v>32</v>
      </c>
      <c r="D920" t="s">
        <v>33</v>
      </c>
      <c r="E920" s="1">
        <v>2626141000</v>
      </c>
      <c r="F920" s="2">
        <v>954990000</v>
      </c>
      <c r="G920" s="2">
        <v>766854000</v>
      </c>
      <c r="H920" s="2" t="s">
        <v>24</v>
      </c>
      <c r="I920" s="2" t="s">
        <v>24</v>
      </c>
      <c r="J920" s="2" t="s">
        <v>25</v>
      </c>
      <c r="K920" s="2">
        <v>151837000</v>
      </c>
      <c r="L920" t="s">
        <v>40</v>
      </c>
      <c r="M920" t="s">
        <v>706</v>
      </c>
      <c r="N920" t="s">
        <v>28</v>
      </c>
      <c r="O920" t="s">
        <v>28</v>
      </c>
      <c r="P920" t="s">
        <v>28</v>
      </c>
      <c r="R920" t="s">
        <v>28</v>
      </c>
      <c r="S920" s="3" t="s">
        <v>25</v>
      </c>
      <c r="T920" t="s">
        <v>28</v>
      </c>
      <c r="U920" s="3" t="s">
        <v>28</v>
      </c>
    </row>
    <row r="921" spans="1:21" hidden="1" x14ac:dyDescent="0.3">
      <c r="A921">
        <v>426</v>
      </c>
      <c r="B921" t="s">
        <v>312</v>
      </c>
      <c r="C921" t="s">
        <v>32</v>
      </c>
      <c r="D921" t="s">
        <v>33</v>
      </c>
      <c r="E921" s="1">
        <v>2660147000</v>
      </c>
      <c r="F921" s="2">
        <v>538374000</v>
      </c>
      <c r="G921" s="2">
        <v>204161000</v>
      </c>
      <c r="H921" s="2" t="s">
        <v>24</v>
      </c>
      <c r="I921" s="2" t="s">
        <v>24</v>
      </c>
      <c r="J921" s="2" t="s">
        <v>25</v>
      </c>
      <c r="K921" s="2">
        <v>986812000</v>
      </c>
      <c r="L921" t="s">
        <v>153</v>
      </c>
      <c r="M921" t="s">
        <v>154</v>
      </c>
      <c r="N921" t="s">
        <v>28</v>
      </c>
      <c r="O921" t="s">
        <v>28</v>
      </c>
      <c r="P921" t="s">
        <v>28</v>
      </c>
      <c r="R921" t="s">
        <v>28</v>
      </c>
      <c r="S921" s="3" t="s">
        <v>25</v>
      </c>
      <c r="T921" t="s">
        <v>28</v>
      </c>
      <c r="U921" s="3" t="s">
        <v>25</v>
      </c>
    </row>
    <row r="922" spans="1:21" hidden="1" x14ac:dyDescent="0.3">
      <c r="A922">
        <v>1424</v>
      </c>
      <c r="B922" t="s">
        <v>671</v>
      </c>
      <c r="C922" t="s">
        <v>32</v>
      </c>
      <c r="D922" t="s">
        <v>33</v>
      </c>
      <c r="E922" s="1">
        <v>2665456000</v>
      </c>
      <c r="F922" s="2">
        <v>778896000</v>
      </c>
      <c r="G922" s="2">
        <v>764799000</v>
      </c>
      <c r="H922" s="2" t="s">
        <v>24</v>
      </c>
      <c r="I922" s="2" t="s">
        <v>24</v>
      </c>
      <c r="J922" s="2" t="s">
        <v>25</v>
      </c>
      <c r="K922" s="2">
        <v>128582000</v>
      </c>
      <c r="L922" t="s">
        <v>40</v>
      </c>
      <c r="M922" t="s">
        <v>331</v>
      </c>
      <c r="N922" t="s">
        <v>28</v>
      </c>
      <c r="O922" t="s">
        <v>28</v>
      </c>
      <c r="P922" t="s">
        <v>28</v>
      </c>
      <c r="R922" t="s">
        <v>28</v>
      </c>
      <c r="S922" s="3" t="s">
        <v>25</v>
      </c>
      <c r="T922" t="s">
        <v>28</v>
      </c>
      <c r="U922" s="3" t="s">
        <v>28</v>
      </c>
    </row>
    <row r="923" spans="1:21" hidden="1" x14ac:dyDescent="0.3">
      <c r="A923">
        <v>778</v>
      </c>
      <c r="B923" t="s">
        <v>441</v>
      </c>
      <c r="C923" t="s">
        <v>32</v>
      </c>
      <c r="D923" t="s">
        <v>56</v>
      </c>
      <c r="E923" s="1">
        <v>2705000000</v>
      </c>
      <c r="F923" s="2">
        <v>1272300000</v>
      </c>
      <c r="G923" s="2">
        <v>624000000</v>
      </c>
      <c r="H923" s="2">
        <v>214900000</v>
      </c>
      <c r="I923" s="2">
        <v>214900000</v>
      </c>
      <c r="J923" s="2">
        <v>214900000</v>
      </c>
      <c r="K923" s="2">
        <v>110200000</v>
      </c>
      <c r="L923" t="s">
        <v>61</v>
      </c>
      <c r="M923" t="s">
        <v>76</v>
      </c>
      <c r="N923" t="s">
        <v>28</v>
      </c>
      <c r="O923" t="s">
        <v>28</v>
      </c>
      <c r="P923" t="s">
        <v>28</v>
      </c>
      <c r="R923" t="s">
        <v>28</v>
      </c>
      <c r="S923" s="3">
        <v>214900000</v>
      </c>
      <c r="T923" t="s">
        <v>28</v>
      </c>
      <c r="U923" s="3" t="s">
        <v>28</v>
      </c>
    </row>
    <row r="924" spans="1:21" x14ac:dyDescent="0.3">
      <c r="A924">
        <v>180</v>
      </c>
      <c r="B924" t="s">
        <v>172</v>
      </c>
      <c r="C924" t="s">
        <v>32</v>
      </c>
      <c r="D924" t="s">
        <v>175</v>
      </c>
      <c r="E924" s="1">
        <v>2706700000</v>
      </c>
      <c r="F924" s="2">
        <v>1561100000</v>
      </c>
      <c r="G924" s="2">
        <v>756900000</v>
      </c>
      <c r="H924" s="2" t="s">
        <v>24</v>
      </c>
      <c r="I924" s="2" t="s">
        <v>24</v>
      </c>
      <c r="J924" s="2" t="s">
        <v>25</v>
      </c>
      <c r="K924" s="2" t="s">
        <v>24</v>
      </c>
      <c r="L924" t="s">
        <v>26</v>
      </c>
      <c r="M924" t="s">
        <v>140</v>
      </c>
      <c r="N924" t="s">
        <v>28</v>
      </c>
      <c r="O924" t="s">
        <v>28</v>
      </c>
      <c r="P924" t="s">
        <v>28</v>
      </c>
      <c r="R924" t="s">
        <v>28</v>
      </c>
      <c r="S924" s="3" t="s">
        <v>25</v>
      </c>
      <c r="T924" t="s">
        <v>28</v>
      </c>
      <c r="U924" s="3" t="s">
        <v>25</v>
      </c>
    </row>
    <row r="925" spans="1:21" x14ac:dyDescent="0.3">
      <c r="A925">
        <v>1508</v>
      </c>
      <c r="B925" t="s">
        <v>701</v>
      </c>
      <c r="C925" t="s">
        <v>32</v>
      </c>
      <c r="D925" t="s">
        <v>71</v>
      </c>
      <c r="E925" s="1">
        <v>2707115000</v>
      </c>
      <c r="F925" s="2">
        <v>1257270000</v>
      </c>
      <c r="G925" s="2">
        <v>321624000</v>
      </c>
      <c r="H925" s="2" t="s">
        <v>24</v>
      </c>
      <c r="I925" s="2" t="s">
        <v>24</v>
      </c>
      <c r="J925" s="2" t="s">
        <v>25</v>
      </c>
      <c r="K925" s="2">
        <v>54219000</v>
      </c>
      <c r="L925" t="s">
        <v>26</v>
      </c>
      <c r="M925" t="s">
        <v>161</v>
      </c>
      <c r="N925" t="s">
        <v>28</v>
      </c>
      <c r="O925" t="s">
        <v>28</v>
      </c>
      <c r="P925" t="s">
        <v>28</v>
      </c>
      <c r="R925" t="s">
        <v>28</v>
      </c>
      <c r="S925" s="3" t="s">
        <v>25</v>
      </c>
      <c r="T925" t="s">
        <v>28</v>
      </c>
      <c r="U925" s="3" t="s">
        <v>28</v>
      </c>
    </row>
    <row r="926" spans="1:21" hidden="1" x14ac:dyDescent="0.3">
      <c r="A926">
        <v>1504</v>
      </c>
      <c r="B926" t="s">
        <v>700</v>
      </c>
      <c r="C926" t="s">
        <v>32</v>
      </c>
      <c r="D926" t="s">
        <v>33</v>
      </c>
      <c r="E926" s="1">
        <v>2732000000</v>
      </c>
      <c r="F926" s="2">
        <v>1253000000</v>
      </c>
      <c r="G926" s="2">
        <v>770000000</v>
      </c>
      <c r="H926" s="2">
        <v>206000000</v>
      </c>
      <c r="I926" s="2">
        <v>206000000</v>
      </c>
      <c r="J926" s="2">
        <v>206000000</v>
      </c>
      <c r="K926" s="2" t="s">
        <v>24</v>
      </c>
      <c r="L926" t="s">
        <v>51</v>
      </c>
      <c r="M926" t="s">
        <v>82</v>
      </c>
      <c r="N926" t="s">
        <v>28</v>
      </c>
      <c r="O926" t="s">
        <v>28</v>
      </c>
      <c r="P926" t="s">
        <v>28</v>
      </c>
      <c r="R926" t="s">
        <v>28</v>
      </c>
      <c r="S926" s="3">
        <v>206000000</v>
      </c>
      <c r="T926" t="s">
        <v>28</v>
      </c>
      <c r="U926" s="3" t="s">
        <v>28</v>
      </c>
    </row>
    <row r="927" spans="1:21" hidden="1" x14ac:dyDescent="0.3">
      <c r="A927">
        <v>710</v>
      </c>
      <c r="B927" t="s">
        <v>409</v>
      </c>
      <c r="C927" t="s">
        <v>32</v>
      </c>
      <c r="D927" t="s">
        <v>212</v>
      </c>
      <c r="E927" s="1">
        <v>2773718000</v>
      </c>
      <c r="F927" s="2">
        <v>1022107000</v>
      </c>
      <c r="G927" s="2">
        <v>1295014000</v>
      </c>
      <c r="H927" s="2" t="s">
        <v>24</v>
      </c>
      <c r="I927" s="2" t="s">
        <v>24</v>
      </c>
      <c r="J927" s="2" t="s">
        <v>25</v>
      </c>
      <c r="K927" s="2" t="s">
        <v>24</v>
      </c>
      <c r="L927" t="s">
        <v>51</v>
      </c>
      <c r="M927" t="s">
        <v>100</v>
      </c>
      <c r="N927" t="s">
        <v>28</v>
      </c>
      <c r="O927" t="s">
        <v>28</v>
      </c>
      <c r="P927" t="s">
        <v>28</v>
      </c>
      <c r="R927" t="s">
        <v>28</v>
      </c>
      <c r="S927" s="3" t="s">
        <v>25</v>
      </c>
      <c r="T927" t="s">
        <v>28</v>
      </c>
      <c r="U927" s="3" t="s">
        <v>28</v>
      </c>
    </row>
    <row r="928" spans="1:21" hidden="1" x14ac:dyDescent="0.3">
      <c r="A928">
        <v>905</v>
      </c>
      <c r="B928" t="s">
        <v>496</v>
      </c>
      <c r="C928" t="s">
        <v>32</v>
      </c>
      <c r="D928" t="s">
        <v>217</v>
      </c>
      <c r="E928" s="1">
        <v>2814049000</v>
      </c>
      <c r="F928" s="2">
        <v>1215229000</v>
      </c>
      <c r="G928" s="2">
        <v>406864000</v>
      </c>
      <c r="H928" s="2">
        <v>530616000</v>
      </c>
      <c r="I928" s="2">
        <v>530616000</v>
      </c>
      <c r="J928" s="2">
        <v>530616000</v>
      </c>
      <c r="K928" s="2" t="s">
        <v>24</v>
      </c>
      <c r="L928" t="s">
        <v>51</v>
      </c>
      <c r="M928" t="s">
        <v>135</v>
      </c>
      <c r="N928" t="s">
        <v>28</v>
      </c>
      <c r="O928" t="s">
        <v>28</v>
      </c>
      <c r="P928" t="s">
        <v>28</v>
      </c>
      <c r="R928" t="s">
        <v>28</v>
      </c>
      <c r="S928" s="3">
        <v>530616000</v>
      </c>
      <c r="T928" t="s">
        <v>28</v>
      </c>
      <c r="U928" s="3" t="s">
        <v>28</v>
      </c>
    </row>
    <row r="929" spans="1:21" hidden="1" x14ac:dyDescent="0.3">
      <c r="A929">
        <v>332</v>
      </c>
      <c r="B929" t="s">
        <v>250</v>
      </c>
      <c r="C929" t="s">
        <v>32</v>
      </c>
      <c r="D929" t="s">
        <v>36</v>
      </c>
      <c r="E929" s="1">
        <v>2819000000</v>
      </c>
      <c r="F929" s="2">
        <v>43000000</v>
      </c>
      <c r="G929" s="2">
        <v>1859000000</v>
      </c>
      <c r="H929" s="2" t="s">
        <v>24</v>
      </c>
      <c r="I929" s="2" t="s">
        <v>24</v>
      </c>
      <c r="J929" s="2" t="s">
        <v>25</v>
      </c>
      <c r="K929" s="2">
        <v>147000000</v>
      </c>
      <c r="L929" t="s">
        <v>112</v>
      </c>
      <c r="M929" t="s">
        <v>237</v>
      </c>
      <c r="N929" t="s">
        <v>28</v>
      </c>
      <c r="O929" t="s">
        <v>28</v>
      </c>
      <c r="P929" t="s">
        <v>28</v>
      </c>
      <c r="R929" t="s">
        <v>28</v>
      </c>
      <c r="S929" s="3" t="s">
        <v>25</v>
      </c>
      <c r="T929" t="s">
        <v>28</v>
      </c>
      <c r="U929" s="3" t="s">
        <v>25</v>
      </c>
    </row>
    <row r="930" spans="1:21" hidden="1" x14ac:dyDescent="0.3">
      <c r="A930">
        <v>718</v>
      </c>
      <c r="B930" t="s">
        <v>411</v>
      </c>
      <c r="C930" t="s">
        <v>32</v>
      </c>
      <c r="D930" t="s">
        <v>413</v>
      </c>
      <c r="E930" s="1">
        <v>2870658000</v>
      </c>
      <c r="F930" s="2">
        <v>1266246000</v>
      </c>
      <c r="G930" s="2">
        <v>518665000</v>
      </c>
      <c r="H930" s="2">
        <v>395121000</v>
      </c>
      <c r="I930" s="2">
        <v>395121000</v>
      </c>
      <c r="J930" s="2">
        <v>395121000</v>
      </c>
      <c r="K930" s="2" t="s">
        <v>24</v>
      </c>
      <c r="L930" t="s">
        <v>40</v>
      </c>
      <c r="M930" t="s">
        <v>412</v>
      </c>
      <c r="N930" t="s">
        <v>28</v>
      </c>
      <c r="O930" t="s">
        <v>28</v>
      </c>
      <c r="P930" t="s">
        <v>28</v>
      </c>
      <c r="R930" t="s">
        <v>28</v>
      </c>
      <c r="S930" s="3">
        <v>395121000</v>
      </c>
      <c r="T930" t="s">
        <v>28</v>
      </c>
      <c r="U930" s="3" t="s">
        <v>28</v>
      </c>
    </row>
    <row r="931" spans="1:21" hidden="1" x14ac:dyDescent="0.3">
      <c r="A931">
        <v>1751</v>
      </c>
      <c r="B931" t="s">
        <v>767</v>
      </c>
      <c r="C931" t="s">
        <v>32</v>
      </c>
      <c r="D931" t="s">
        <v>33</v>
      </c>
      <c r="E931" s="1">
        <v>2922600000</v>
      </c>
      <c r="F931" s="2">
        <v>1322800000</v>
      </c>
      <c r="G931" s="2">
        <v>1143100000</v>
      </c>
      <c r="H931" s="2" t="s">
        <v>24</v>
      </c>
      <c r="I931" s="2" t="s">
        <v>24</v>
      </c>
      <c r="J931" s="2" t="s">
        <v>25</v>
      </c>
      <c r="K931" s="2" t="s">
        <v>24</v>
      </c>
      <c r="L931" t="s">
        <v>61</v>
      </c>
      <c r="M931" t="s">
        <v>264</v>
      </c>
      <c r="N931" t="s">
        <v>28</v>
      </c>
      <c r="O931" t="s">
        <v>28</v>
      </c>
      <c r="P931" t="s">
        <v>28</v>
      </c>
      <c r="R931" t="s">
        <v>28</v>
      </c>
      <c r="S931" s="3" t="s">
        <v>25</v>
      </c>
      <c r="T931" t="s">
        <v>28</v>
      </c>
      <c r="U931" s="3" t="s">
        <v>28</v>
      </c>
    </row>
    <row r="932" spans="1:21" hidden="1" x14ac:dyDescent="0.3">
      <c r="A932">
        <v>742</v>
      </c>
      <c r="B932" t="s">
        <v>426</v>
      </c>
      <c r="C932" t="s">
        <v>32</v>
      </c>
      <c r="D932" t="s">
        <v>33</v>
      </c>
      <c r="E932" s="1">
        <v>2955641000</v>
      </c>
      <c r="F932" s="2">
        <v>86453000</v>
      </c>
      <c r="G932" s="2">
        <v>1843069000</v>
      </c>
      <c r="H932" s="2" t="s">
        <v>24</v>
      </c>
      <c r="I932" s="2" t="s">
        <v>24</v>
      </c>
      <c r="J932" s="2" t="s">
        <v>25</v>
      </c>
      <c r="K932" s="2">
        <v>120266000</v>
      </c>
      <c r="L932" t="s">
        <v>112</v>
      </c>
      <c r="M932" t="s">
        <v>183</v>
      </c>
      <c r="N932" t="s">
        <v>28</v>
      </c>
      <c r="O932" t="s">
        <v>28</v>
      </c>
      <c r="P932" t="s">
        <v>28</v>
      </c>
      <c r="R932" t="s">
        <v>28</v>
      </c>
      <c r="S932" s="3" t="s">
        <v>25</v>
      </c>
      <c r="T932" t="s">
        <v>28</v>
      </c>
      <c r="U932" s="3" t="s">
        <v>28</v>
      </c>
    </row>
    <row r="933" spans="1:21" hidden="1" x14ac:dyDescent="0.3">
      <c r="A933">
        <v>1069</v>
      </c>
      <c r="B933" t="s">
        <v>555</v>
      </c>
      <c r="C933" t="s">
        <v>32</v>
      </c>
      <c r="D933" t="s">
        <v>33</v>
      </c>
      <c r="E933" s="1">
        <v>2957951000</v>
      </c>
      <c r="F933" s="2">
        <v>2435591000</v>
      </c>
      <c r="G933" s="2">
        <v>164596000</v>
      </c>
      <c r="H933" s="2" t="s">
        <v>24</v>
      </c>
      <c r="I933" s="2" t="s">
        <v>24</v>
      </c>
      <c r="J933" s="2" t="s">
        <v>25</v>
      </c>
      <c r="K933" s="2" t="s">
        <v>24</v>
      </c>
      <c r="L933" t="s">
        <v>125</v>
      </c>
      <c r="M933" t="s">
        <v>556</v>
      </c>
      <c r="N933" t="s">
        <v>28</v>
      </c>
      <c r="O933" t="s">
        <v>28</v>
      </c>
      <c r="P933" t="s">
        <v>28</v>
      </c>
      <c r="R933" t="s">
        <v>28</v>
      </c>
      <c r="S933" s="3" t="s">
        <v>25</v>
      </c>
      <c r="T933" t="s">
        <v>28</v>
      </c>
      <c r="U933" s="3" t="s">
        <v>28</v>
      </c>
    </row>
    <row r="934" spans="1:21" hidden="1" x14ac:dyDescent="0.3">
      <c r="A934">
        <v>1644</v>
      </c>
      <c r="B934" t="s">
        <v>739</v>
      </c>
      <c r="C934" t="s">
        <v>32</v>
      </c>
      <c r="D934" t="s">
        <v>33</v>
      </c>
      <c r="E934" s="1">
        <v>2994169000</v>
      </c>
      <c r="F934" s="2">
        <v>2406587000</v>
      </c>
      <c r="G934" s="2">
        <v>292358000</v>
      </c>
      <c r="H934" s="2" t="s">
        <v>24</v>
      </c>
      <c r="I934" s="2" t="s">
        <v>24</v>
      </c>
      <c r="J934" s="2" t="s">
        <v>25</v>
      </c>
      <c r="K934" s="2" t="s">
        <v>24</v>
      </c>
      <c r="L934" t="s">
        <v>125</v>
      </c>
      <c r="M934" t="s">
        <v>556</v>
      </c>
      <c r="N934" t="s">
        <v>28</v>
      </c>
      <c r="O934" t="s">
        <v>28</v>
      </c>
      <c r="P934" t="s">
        <v>28</v>
      </c>
      <c r="R934" t="s">
        <v>28</v>
      </c>
      <c r="S934" s="3" t="s">
        <v>25</v>
      </c>
      <c r="T934" t="s">
        <v>28</v>
      </c>
      <c r="U934" s="3" t="s">
        <v>28</v>
      </c>
    </row>
    <row r="935" spans="1:21" hidden="1" x14ac:dyDescent="0.3">
      <c r="A935">
        <v>172</v>
      </c>
      <c r="B935" t="s">
        <v>168</v>
      </c>
      <c r="C935" t="s">
        <v>32</v>
      </c>
      <c r="D935" t="s">
        <v>33</v>
      </c>
      <c r="E935" s="1">
        <v>3011000000</v>
      </c>
      <c r="F935" s="2">
        <v>1350000000</v>
      </c>
      <c r="G935" s="2">
        <v>236000000</v>
      </c>
      <c r="H935" s="2" t="s">
        <v>24</v>
      </c>
      <c r="I935" s="2" t="s">
        <v>24</v>
      </c>
      <c r="J935" s="2" t="s">
        <v>25</v>
      </c>
      <c r="K935" s="2">
        <v>424000000</v>
      </c>
      <c r="L935" t="s">
        <v>107</v>
      </c>
      <c r="M935" t="s">
        <v>169</v>
      </c>
      <c r="N935" t="s">
        <v>28</v>
      </c>
      <c r="O935" t="s">
        <v>28</v>
      </c>
      <c r="P935" t="s">
        <v>28</v>
      </c>
      <c r="R935" t="s">
        <v>28</v>
      </c>
      <c r="S935" s="3" t="s">
        <v>25</v>
      </c>
      <c r="T935" t="s">
        <v>28</v>
      </c>
      <c r="U935" s="3" t="s">
        <v>25</v>
      </c>
    </row>
    <row r="936" spans="1:21" hidden="1" x14ac:dyDescent="0.3">
      <c r="A936">
        <v>797</v>
      </c>
      <c r="B936" t="s">
        <v>448</v>
      </c>
      <c r="C936" t="s">
        <v>32</v>
      </c>
      <c r="D936" t="s">
        <v>451</v>
      </c>
      <c r="E936" s="1">
        <v>3078658000</v>
      </c>
      <c r="F936" s="2">
        <v>1231104000</v>
      </c>
      <c r="G936" s="2">
        <v>818091000</v>
      </c>
      <c r="H936" s="2" t="s">
        <v>24</v>
      </c>
      <c r="I936" s="2" t="s">
        <v>24</v>
      </c>
      <c r="J936" s="2" t="s">
        <v>25</v>
      </c>
      <c r="K936" s="2">
        <v>159804000</v>
      </c>
      <c r="L936" t="s">
        <v>112</v>
      </c>
      <c r="M936" t="s">
        <v>171</v>
      </c>
      <c r="N936" t="s">
        <v>28</v>
      </c>
      <c r="O936" t="s">
        <v>28</v>
      </c>
      <c r="P936" t="s">
        <v>28</v>
      </c>
      <c r="R936" t="s">
        <v>28</v>
      </c>
      <c r="S936" s="3" t="s">
        <v>25</v>
      </c>
      <c r="T936" t="s">
        <v>28</v>
      </c>
      <c r="U936" s="3" t="s">
        <v>28</v>
      </c>
    </row>
    <row r="937" spans="1:21" hidden="1" x14ac:dyDescent="0.3">
      <c r="A937">
        <v>1572</v>
      </c>
      <c r="B937" t="s">
        <v>722</v>
      </c>
      <c r="C937" t="s">
        <v>32</v>
      </c>
      <c r="D937" t="s">
        <v>33</v>
      </c>
      <c r="E937" s="1">
        <v>3084370000</v>
      </c>
      <c r="F937" s="2">
        <v>1572164000</v>
      </c>
      <c r="G937" s="2">
        <v>1158251000</v>
      </c>
      <c r="H937" s="2" t="s">
        <v>24</v>
      </c>
      <c r="I937" s="2" t="s">
        <v>24</v>
      </c>
      <c r="J937" s="2" t="s">
        <v>25</v>
      </c>
      <c r="K937" s="2" t="s">
        <v>24</v>
      </c>
      <c r="L937" t="s">
        <v>40</v>
      </c>
      <c r="M937" t="s">
        <v>428</v>
      </c>
      <c r="N937" t="s">
        <v>28</v>
      </c>
      <c r="O937" t="s">
        <v>28</v>
      </c>
      <c r="P937" t="s">
        <v>28</v>
      </c>
      <c r="R937" t="s">
        <v>28</v>
      </c>
      <c r="S937" s="3" t="s">
        <v>25</v>
      </c>
      <c r="T937" t="s">
        <v>28</v>
      </c>
      <c r="U937" s="3" t="s">
        <v>28</v>
      </c>
    </row>
    <row r="938" spans="1:21" hidden="1" x14ac:dyDescent="0.3">
      <c r="A938">
        <v>1576</v>
      </c>
      <c r="B938" t="s">
        <v>723</v>
      </c>
      <c r="C938" t="s">
        <v>32</v>
      </c>
      <c r="D938" t="s">
        <v>33</v>
      </c>
      <c r="E938" s="1">
        <v>3084370000</v>
      </c>
      <c r="F938" s="2">
        <v>1572164000</v>
      </c>
      <c r="G938" s="2">
        <v>1158251000</v>
      </c>
      <c r="H938" s="2" t="s">
        <v>24</v>
      </c>
      <c r="I938" s="2" t="s">
        <v>24</v>
      </c>
      <c r="J938" s="2" t="s">
        <v>25</v>
      </c>
      <c r="K938" s="2" t="s">
        <v>24</v>
      </c>
      <c r="L938" t="s">
        <v>40</v>
      </c>
      <c r="M938" t="s">
        <v>428</v>
      </c>
      <c r="N938" t="s">
        <v>28</v>
      </c>
      <c r="O938" t="s">
        <v>28</v>
      </c>
      <c r="P938" t="s">
        <v>28</v>
      </c>
      <c r="R938" t="s">
        <v>28</v>
      </c>
      <c r="S938" s="3" t="s">
        <v>25</v>
      </c>
      <c r="T938" t="s">
        <v>28</v>
      </c>
      <c r="U938" s="3" t="s">
        <v>28</v>
      </c>
    </row>
    <row r="939" spans="1:21" hidden="1" x14ac:dyDescent="0.3">
      <c r="A939">
        <v>833</v>
      </c>
      <c r="B939" t="s">
        <v>466</v>
      </c>
      <c r="C939" t="s">
        <v>32</v>
      </c>
      <c r="D939" t="s">
        <v>33</v>
      </c>
      <c r="E939" s="1">
        <v>3088533000</v>
      </c>
      <c r="F939" s="2">
        <v>1726383000</v>
      </c>
      <c r="G939" s="2">
        <v>514891000</v>
      </c>
      <c r="H939" s="2">
        <v>253640000</v>
      </c>
      <c r="I939" s="2">
        <v>253640000</v>
      </c>
      <c r="J939" s="2">
        <v>253640000</v>
      </c>
      <c r="K939" s="2" t="s">
        <v>24</v>
      </c>
      <c r="L939" t="s">
        <v>125</v>
      </c>
      <c r="M939" t="s">
        <v>126</v>
      </c>
      <c r="N939" t="s">
        <v>28</v>
      </c>
      <c r="O939" t="s">
        <v>28</v>
      </c>
      <c r="P939" t="s">
        <v>28</v>
      </c>
      <c r="R939" t="s">
        <v>28</v>
      </c>
      <c r="S939" s="3">
        <v>253640000</v>
      </c>
      <c r="T939" t="s">
        <v>28</v>
      </c>
      <c r="U939" s="3" t="s">
        <v>28</v>
      </c>
    </row>
    <row r="940" spans="1:21" hidden="1" x14ac:dyDescent="0.3">
      <c r="A940">
        <v>1628</v>
      </c>
      <c r="B940" t="s">
        <v>735</v>
      </c>
      <c r="C940" t="s">
        <v>32</v>
      </c>
      <c r="D940" t="s">
        <v>488</v>
      </c>
      <c r="E940" s="1">
        <v>3099100000</v>
      </c>
      <c r="F940" s="2">
        <v>1816400000</v>
      </c>
      <c r="G940" s="2">
        <v>488500000</v>
      </c>
      <c r="H940" s="2">
        <v>245200000</v>
      </c>
      <c r="I940" s="2">
        <v>245200000</v>
      </c>
      <c r="J940" s="2">
        <v>245200000</v>
      </c>
      <c r="K940" s="2" t="s">
        <v>24</v>
      </c>
      <c r="L940" t="s">
        <v>61</v>
      </c>
      <c r="M940" t="s">
        <v>76</v>
      </c>
      <c r="N940" t="s">
        <v>28</v>
      </c>
      <c r="O940" t="s">
        <v>28</v>
      </c>
      <c r="P940" t="s">
        <v>28</v>
      </c>
      <c r="R940" t="s">
        <v>28</v>
      </c>
      <c r="S940" s="3">
        <v>245200000</v>
      </c>
      <c r="T940" t="s">
        <v>28</v>
      </c>
      <c r="U940" s="3" t="s">
        <v>28</v>
      </c>
    </row>
    <row r="941" spans="1:21" hidden="1" x14ac:dyDescent="0.3">
      <c r="A941">
        <v>857</v>
      </c>
      <c r="B941" t="s">
        <v>479</v>
      </c>
      <c r="C941" t="s">
        <v>32</v>
      </c>
      <c r="D941" t="s">
        <v>33</v>
      </c>
      <c r="E941" s="1">
        <v>3117693000</v>
      </c>
      <c r="F941" s="2">
        <v>1344636000</v>
      </c>
      <c r="G941" s="2">
        <v>869572000</v>
      </c>
      <c r="H941" s="2" t="s">
        <v>24</v>
      </c>
      <c r="I941" s="2" t="s">
        <v>24</v>
      </c>
      <c r="J941" s="2" t="s">
        <v>25</v>
      </c>
      <c r="K941" s="2">
        <v>353143000</v>
      </c>
      <c r="L941" t="s">
        <v>117</v>
      </c>
      <c r="M941" t="s">
        <v>118</v>
      </c>
      <c r="N941" t="s">
        <v>28</v>
      </c>
      <c r="O941" t="s">
        <v>28</v>
      </c>
      <c r="P941" t="s">
        <v>28</v>
      </c>
      <c r="R941" t="s">
        <v>28</v>
      </c>
      <c r="S941" s="3" t="s">
        <v>25</v>
      </c>
      <c r="T941" t="s">
        <v>28</v>
      </c>
      <c r="U941" s="3" t="s">
        <v>28</v>
      </c>
    </row>
    <row r="942" spans="1:21" hidden="1" x14ac:dyDescent="0.3">
      <c r="A942">
        <v>786</v>
      </c>
      <c r="B942" t="s">
        <v>443</v>
      </c>
      <c r="C942" t="s">
        <v>32</v>
      </c>
      <c r="D942" t="s">
        <v>71</v>
      </c>
      <c r="E942" s="1">
        <v>3161702000</v>
      </c>
      <c r="F942" s="2">
        <v>1703476000</v>
      </c>
      <c r="G942" s="2">
        <v>122878000</v>
      </c>
      <c r="H942" s="2">
        <v>16104000</v>
      </c>
      <c r="I942" s="2">
        <v>16104000</v>
      </c>
      <c r="J942" s="2">
        <v>16104000</v>
      </c>
      <c r="K942" s="2">
        <v>608039000</v>
      </c>
      <c r="L942" t="s">
        <v>153</v>
      </c>
      <c r="M942" t="s">
        <v>444</v>
      </c>
      <c r="N942" t="s">
        <v>28</v>
      </c>
      <c r="O942" t="s">
        <v>28</v>
      </c>
      <c r="P942" t="s">
        <v>28</v>
      </c>
      <c r="R942" t="s">
        <v>28</v>
      </c>
      <c r="S942" s="3">
        <v>16104000</v>
      </c>
      <c r="T942" t="s">
        <v>28</v>
      </c>
      <c r="U942" s="3" t="s">
        <v>28</v>
      </c>
    </row>
    <row r="943" spans="1:21" hidden="1" x14ac:dyDescent="0.3">
      <c r="A943">
        <v>1134</v>
      </c>
      <c r="B943" t="s">
        <v>579</v>
      </c>
      <c r="C943" t="s">
        <v>32</v>
      </c>
      <c r="D943" t="s">
        <v>36</v>
      </c>
      <c r="E943" s="1">
        <v>3183000000</v>
      </c>
      <c r="F943" s="2">
        <v>979000000</v>
      </c>
      <c r="G943" s="2">
        <v>745000000</v>
      </c>
      <c r="H943" s="2" t="s">
        <v>24</v>
      </c>
      <c r="I943" s="2" t="s">
        <v>24</v>
      </c>
      <c r="J943" s="2" t="s">
        <v>25</v>
      </c>
      <c r="K943" s="2">
        <v>2131000000</v>
      </c>
      <c r="L943" t="s">
        <v>153</v>
      </c>
      <c r="M943" t="s">
        <v>154</v>
      </c>
      <c r="N943" t="s">
        <v>28</v>
      </c>
      <c r="O943" t="s">
        <v>28</v>
      </c>
      <c r="P943" t="s">
        <v>28</v>
      </c>
      <c r="R943" t="s">
        <v>28</v>
      </c>
      <c r="S943" s="3" t="s">
        <v>25</v>
      </c>
      <c r="T943" t="s">
        <v>28</v>
      </c>
      <c r="U943" s="3" t="s">
        <v>28</v>
      </c>
    </row>
    <row r="944" spans="1:21" hidden="1" x14ac:dyDescent="0.3">
      <c r="A944">
        <v>1592</v>
      </c>
      <c r="B944" t="s">
        <v>726</v>
      </c>
      <c r="C944" t="s">
        <v>32</v>
      </c>
      <c r="D944" t="s">
        <v>104</v>
      </c>
      <c r="E944" s="1">
        <v>3241369000</v>
      </c>
      <c r="F944" s="2">
        <v>2104582000</v>
      </c>
      <c r="G944" s="2">
        <v>712006000</v>
      </c>
      <c r="H944" s="2" t="s">
        <v>24</v>
      </c>
      <c r="I944" s="2" t="s">
        <v>24</v>
      </c>
      <c r="J944" s="2" t="s">
        <v>25</v>
      </c>
      <c r="K944" s="2" t="s">
        <v>24</v>
      </c>
      <c r="L944" t="s">
        <v>40</v>
      </c>
      <c r="M944" t="s">
        <v>149</v>
      </c>
      <c r="N944" t="s">
        <v>28</v>
      </c>
      <c r="O944" t="s">
        <v>28</v>
      </c>
      <c r="P944" t="s">
        <v>28</v>
      </c>
      <c r="R944" t="s">
        <v>28</v>
      </c>
      <c r="S944" s="3" t="s">
        <v>25</v>
      </c>
      <c r="T944" t="s">
        <v>28</v>
      </c>
      <c r="U944" s="3" t="s">
        <v>28</v>
      </c>
    </row>
    <row r="945" spans="1:21" hidden="1" x14ac:dyDescent="0.3">
      <c r="A945">
        <v>1472</v>
      </c>
      <c r="B945" t="s">
        <v>683</v>
      </c>
      <c r="C945" t="s">
        <v>32</v>
      </c>
      <c r="D945" t="s">
        <v>488</v>
      </c>
      <c r="E945" s="1">
        <v>3258400000</v>
      </c>
      <c r="F945" s="2">
        <v>1703900000</v>
      </c>
      <c r="G945" s="2">
        <v>191300000</v>
      </c>
      <c r="H945" s="2">
        <v>303200000</v>
      </c>
      <c r="I945" s="2">
        <v>303200000</v>
      </c>
      <c r="J945" s="2">
        <v>303200000</v>
      </c>
      <c r="K945" s="2">
        <v>33500000</v>
      </c>
      <c r="L945" t="s">
        <v>51</v>
      </c>
      <c r="M945" t="s">
        <v>92</v>
      </c>
      <c r="N945" t="s">
        <v>28</v>
      </c>
      <c r="O945" t="s">
        <v>28</v>
      </c>
      <c r="P945" t="s">
        <v>28</v>
      </c>
      <c r="R945" t="s">
        <v>28</v>
      </c>
      <c r="S945" s="3">
        <v>303200000</v>
      </c>
      <c r="T945" t="s">
        <v>28</v>
      </c>
      <c r="U945" s="3" t="s">
        <v>28</v>
      </c>
    </row>
    <row r="946" spans="1:21" hidden="1" x14ac:dyDescent="0.3">
      <c r="A946">
        <v>666</v>
      </c>
      <c r="B946" t="s">
        <v>397</v>
      </c>
      <c r="C946" t="s">
        <v>32</v>
      </c>
      <c r="D946" t="s">
        <v>33</v>
      </c>
      <c r="E946" s="1">
        <v>3258700000</v>
      </c>
      <c r="F946" s="2">
        <v>2047800000</v>
      </c>
      <c r="G946" s="2">
        <v>589800000</v>
      </c>
      <c r="H946" s="2">
        <v>126300000</v>
      </c>
      <c r="I946" s="2">
        <v>126300000</v>
      </c>
      <c r="J946" s="2">
        <v>126300000</v>
      </c>
      <c r="K946" s="2" t="s">
        <v>24</v>
      </c>
      <c r="L946" t="s">
        <v>125</v>
      </c>
      <c r="M946" t="s">
        <v>316</v>
      </c>
      <c r="N946" t="s">
        <v>28</v>
      </c>
      <c r="O946" t="s">
        <v>28</v>
      </c>
      <c r="P946" t="s">
        <v>28</v>
      </c>
      <c r="R946" t="s">
        <v>28</v>
      </c>
      <c r="S946" s="3">
        <v>126300000</v>
      </c>
      <c r="T946" t="s">
        <v>28</v>
      </c>
      <c r="U946" s="3" t="s">
        <v>28</v>
      </c>
    </row>
    <row r="947" spans="1:21" hidden="1" x14ac:dyDescent="0.3">
      <c r="A947">
        <v>414</v>
      </c>
      <c r="B947" t="s">
        <v>308</v>
      </c>
      <c r="C947" t="s">
        <v>32</v>
      </c>
      <c r="D947" t="s">
        <v>36</v>
      </c>
      <c r="E947" s="1">
        <v>3275594000</v>
      </c>
      <c r="F947" s="2">
        <v>614364000</v>
      </c>
      <c r="G947" s="2">
        <v>1538027000</v>
      </c>
      <c r="H947" s="2">
        <v>563975000</v>
      </c>
      <c r="I947" s="2">
        <v>563975000</v>
      </c>
      <c r="J947" s="2">
        <v>563975000</v>
      </c>
      <c r="K947" s="2">
        <v>41595000</v>
      </c>
      <c r="L947" t="s">
        <v>51</v>
      </c>
      <c r="M947" t="s">
        <v>123</v>
      </c>
      <c r="N947" t="s">
        <v>28</v>
      </c>
      <c r="O947" t="s">
        <v>28</v>
      </c>
      <c r="P947" t="s">
        <v>28</v>
      </c>
      <c r="R947" t="s">
        <v>28</v>
      </c>
      <c r="S947" s="3">
        <v>563975000</v>
      </c>
      <c r="T947" t="s">
        <v>28</v>
      </c>
      <c r="U947" s="3">
        <v>563975000</v>
      </c>
    </row>
    <row r="948" spans="1:21" hidden="1" x14ac:dyDescent="0.3">
      <c r="A948">
        <v>1664</v>
      </c>
      <c r="B948" t="s">
        <v>744</v>
      </c>
      <c r="C948" t="s">
        <v>32</v>
      </c>
      <c r="D948" t="s">
        <v>36</v>
      </c>
      <c r="E948" s="1">
        <v>3285346000</v>
      </c>
      <c r="F948" s="2">
        <v>1410205000</v>
      </c>
      <c r="G948" s="2">
        <v>145992000</v>
      </c>
      <c r="H948" s="2" t="s">
        <v>24</v>
      </c>
      <c r="I948" s="2" t="s">
        <v>24</v>
      </c>
      <c r="J948" s="2" t="s">
        <v>25</v>
      </c>
      <c r="K948" s="2">
        <v>894057000</v>
      </c>
      <c r="L948" t="s">
        <v>117</v>
      </c>
      <c r="M948" t="s">
        <v>118</v>
      </c>
      <c r="N948" t="s">
        <v>28</v>
      </c>
      <c r="O948" t="s">
        <v>28</v>
      </c>
      <c r="P948" t="s">
        <v>28</v>
      </c>
      <c r="R948" t="s">
        <v>28</v>
      </c>
      <c r="S948" s="3" t="s">
        <v>25</v>
      </c>
      <c r="T948" t="s">
        <v>28</v>
      </c>
      <c r="U948" s="3" t="s">
        <v>28</v>
      </c>
    </row>
    <row r="949" spans="1:21" hidden="1" x14ac:dyDescent="0.3">
      <c r="A949">
        <v>300</v>
      </c>
      <c r="B949" t="s">
        <v>238</v>
      </c>
      <c r="C949" t="s">
        <v>32</v>
      </c>
      <c r="D949" t="s">
        <v>33</v>
      </c>
      <c r="E949" s="1">
        <v>3297600000</v>
      </c>
      <c r="F949" s="2">
        <v>1844700000</v>
      </c>
      <c r="G949" s="2">
        <v>811700000</v>
      </c>
      <c r="H949" s="2" t="s">
        <v>24</v>
      </c>
      <c r="I949" s="2" t="s">
        <v>24</v>
      </c>
      <c r="J949" s="2" t="s">
        <v>25</v>
      </c>
      <c r="K949" s="2" t="s">
        <v>24</v>
      </c>
      <c r="L949" t="s">
        <v>97</v>
      </c>
      <c r="M949" t="s">
        <v>239</v>
      </c>
      <c r="N949" t="s">
        <v>28</v>
      </c>
      <c r="O949" t="s">
        <v>28</v>
      </c>
      <c r="P949" t="s">
        <v>28</v>
      </c>
      <c r="R949" t="s">
        <v>28</v>
      </c>
      <c r="S949" s="3" t="s">
        <v>25</v>
      </c>
      <c r="T949" t="s">
        <v>28</v>
      </c>
      <c r="U949" s="3" t="s">
        <v>25</v>
      </c>
    </row>
    <row r="950" spans="1:21" hidden="1" x14ac:dyDescent="0.3">
      <c r="A950">
        <v>754</v>
      </c>
      <c r="B950" t="s">
        <v>430</v>
      </c>
      <c r="C950" t="s">
        <v>32</v>
      </c>
      <c r="D950" t="s">
        <v>33</v>
      </c>
      <c r="E950" s="1">
        <v>3305879000</v>
      </c>
      <c r="F950" s="2">
        <v>1403358000</v>
      </c>
      <c r="G950" s="2">
        <v>212481000</v>
      </c>
      <c r="H950" s="2" t="s">
        <v>24</v>
      </c>
      <c r="I950" s="2" t="s">
        <v>24</v>
      </c>
      <c r="J950" s="2" t="s">
        <v>25</v>
      </c>
      <c r="K950" s="2">
        <v>844130000</v>
      </c>
      <c r="L950" t="s">
        <v>117</v>
      </c>
      <c r="M950" t="s">
        <v>118</v>
      </c>
      <c r="N950" t="s">
        <v>28</v>
      </c>
      <c r="O950" t="s">
        <v>28</v>
      </c>
      <c r="P950" t="s">
        <v>28</v>
      </c>
      <c r="R950" t="s">
        <v>28</v>
      </c>
      <c r="S950" s="3" t="s">
        <v>25</v>
      </c>
      <c r="T950" t="s">
        <v>28</v>
      </c>
      <c r="U950" s="3" t="s">
        <v>28</v>
      </c>
    </row>
    <row r="951" spans="1:21" hidden="1" x14ac:dyDescent="0.3">
      <c r="A951">
        <v>1612</v>
      </c>
      <c r="B951" t="s">
        <v>731</v>
      </c>
      <c r="C951" t="s">
        <v>32</v>
      </c>
      <c r="D951" t="s">
        <v>104</v>
      </c>
      <c r="E951" s="1">
        <v>3323077000</v>
      </c>
      <c r="F951" s="2">
        <v>2148147000</v>
      </c>
      <c r="G951" s="2">
        <v>809545000</v>
      </c>
      <c r="H951" s="2" t="s">
        <v>24</v>
      </c>
      <c r="I951" s="2" t="s">
        <v>24</v>
      </c>
      <c r="J951" s="2" t="s">
        <v>25</v>
      </c>
      <c r="K951" s="2" t="s">
        <v>24</v>
      </c>
      <c r="L951" t="s">
        <v>40</v>
      </c>
      <c r="M951" t="s">
        <v>391</v>
      </c>
      <c r="N951" t="s">
        <v>28</v>
      </c>
      <c r="O951" t="s">
        <v>28</v>
      </c>
      <c r="P951" t="s">
        <v>28</v>
      </c>
      <c r="R951" t="s">
        <v>28</v>
      </c>
      <c r="S951" s="3" t="s">
        <v>25</v>
      </c>
      <c r="T951" t="s">
        <v>28</v>
      </c>
      <c r="U951" s="3" t="s">
        <v>28</v>
      </c>
    </row>
    <row r="952" spans="1:21" hidden="1" x14ac:dyDescent="0.3">
      <c r="A952">
        <v>1045</v>
      </c>
      <c r="B952" t="s">
        <v>547</v>
      </c>
      <c r="C952" t="s">
        <v>32</v>
      </c>
      <c r="D952" t="s">
        <v>33</v>
      </c>
      <c r="E952" s="1">
        <v>3334300000</v>
      </c>
      <c r="F952" s="2">
        <v>930300000</v>
      </c>
      <c r="G952" s="2">
        <v>869300000</v>
      </c>
      <c r="H952" s="2" t="s">
        <v>24</v>
      </c>
      <c r="I952" s="2" t="s">
        <v>24</v>
      </c>
      <c r="J952" s="2" t="s">
        <v>25</v>
      </c>
      <c r="K952" s="2">
        <v>95600000</v>
      </c>
      <c r="L952" t="s">
        <v>112</v>
      </c>
      <c r="M952" t="s">
        <v>548</v>
      </c>
      <c r="N952" t="s">
        <v>28</v>
      </c>
      <c r="O952" t="s">
        <v>28</v>
      </c>
      <c r="P952" t="s">
        <v>28</v>
      </c>
      <c r="R952" t="s">
        <v>28</v>
      </c>
      <c r="S952" s="3" t="s">
        <v>25</v>
      </c>
      <c r="T952" t="s">
        <v>28</v>
      </c>
      <c r="U952" s="3" t="s">
        <v>28</v>
      </c>
    </row>
    <row r="953" spans="1:21" hidden="1" x14ac:dyDescent="0.3">
      <c r="A953">
        <v>977</v>
      </c>
      <c r="B953" t="s">
        <v>527</v>
      </c>
      <c r="C953" t="s">
        <v>32</v>
      </c>
      <c r="D953" t="s">
        <v>33</v>
      </c>
      <c r="E953" s="1">
        <v>3350300000</v>
      </c>
      <c r="F953" s="2">
        <v>2317500000</v>
      </c>
      <c r="G953" s="2">
        <v>101100000</v>
      </c>
      <c r="H953" s="2" t="s">
        <v>24</v>
      </c>
      <c r="I953" s="2" t="s">
        <v>24</v>
      </c>
      <c r="J953" s="2" t="s">
        <v>25</v>
      </c>
      <c r="K953" s="2">
        <v>388100000</v>
      </c>
      <c r="L953" t="s">
        <v>107</v>
      </c>
      <c r="M953" t="s">
        <v>110</v>
      </c>
      <c r="N953" t="s">
        <v>28</v>
      </c>
      <c r="O953" t="s">
        <v>28</v>
      </c>
      <c r="P953" t="s">
        <v>28</v>
      </c>
      <c r="R953" t="s">
        <v>28</v>
      </c>
      <c r="S953" s="3" t="s">
        <v>25</v>
      </c>
      <c r="T953" t="s">
        <v>28</v>
      </c>
      <c r="U953" s="3" t="s">
        <v>28</v>
      </c>
    </row>
    <row r="954" spans="1:21" hidden="1" x14ac:dyDescent="0.3">
      <c r="A954">
        <v>1138</v>
      </c>
      <c r="B954" t="s">
        <v>580</v>
      </c>
      <c r="C954" t="s">
        <v>32</v>
      </c>
      <c r="D954" t="s">
        <v>33</v>
      </c>
      <c r="E954" s="1">
        <v>3383000000</v>
      </c>
      <c r="F954" s="2">
        <v>1433000000</v>
      </c>
      <c r="G954" s="2">
        <v>1095000000</v>
      </c>
      <c r="H954" s="2" t="s">
        <v>24</v>
      </c>
      <c r="I954" s="2" t="s">
        <v>24</v>
      </c>
      <c r="J954" s="2" t="s">
        <v>25</v>
      </c>
      <c r="K954" s="2">
        <v>137000000</v>
      </c>
      <c r="L954" t="s">
        <v>112</v>
      </c>
      <c r="M954" t="s">
        <v>548</v>
      </c>
      <c r="N954" t="s">
        <v>28</v>
      </c>
      <c r="O954" t="s">
        <v>28</v>
      </c>
      <c r="P954" t="s">
        <v>28</v>
      </c>
      <c r="R954" t="s">
        <v>28</v>
      </c>
      <c r="S954" s="3" t="s">
        <v>25</v>
      </c>
      <c r="T954" t="s">
        <v>28</v>
      </c>
      <c r="U954" s="3" t="s">
        <v>28</v>
      </c>
    </row>
    <row r="955" spans="1:21" hidden="1" x14ac:dyDescent="0.3">
      <c r="A955">
        <v>674</v>
      </c>
      <c r="B955" t="s">
        <v>400</v>
      </c>
      <c r="C955" t="s">
        <v>32</v>
      </c>
      <c r="D955" t="s">
        <v>33</v>
      </c>
      <c r="E955" s="1">
        <v>3391187000</v>
      </c>
      <c r="F955" s="2">
        <v>2566246000</v>
      </c>
      <c r="G955" s="2">
        <v>253827000</v>
      </c>
      <c r="H955" s="2">
        <v>143969000</v>
      </c>
      <c r="I955" s="2">
        <v>143969000</v>
      </c>
      <c r="J955" s="2">
        <v>143969000</v>
      </c>
      <c r="K955" s="2" t="s">
        <v>24</v>
      </c>
      <c r="L955" t="s">
        <v>51</v>
      </c>
      <c r="M955" t="s">
        <v>92</v>
      </c>
      <c r="N955" t="s">
        <v>28</v>
      </c>
      <c r="O955" t="s">
        <v>28</v>
      </c>
      <c r="P955" t="s">
        <v>28</v>
      </c>
      <c r="R955" t="s">
        <v>28</v>
      </c>
      <c r="S955" s="3">
        <v>143969000</v>
      </c>
      <c r="T955" t="s">
        <v>28</v>
      </c>
      <c r="U955" s="3" t="s">
        <v>28</v>
      </c>
    </row>
    <row r="956" spans="1:21" hidden="1" x14ac:dyDescent="0.3">
      <c r="A956">
        <v>212</v>
      </c>
      <c r="B956" t="s">
        <v>196</v>
      </c>
      <c r="C956" t="s">
        <v>32</v>
      </c>
      <c r="D956" t="s">
        <v>36</v>
      </c>
      <c r="E956" s="1">
        <v>3416000000</v>
      </c>
      <c r="F956" s="2">
        <v>1301200000</v>
      </c>
      <c r="G956" s="2">
        <v>1012100000</v>
      </c>
      <c r="H956" s="2">
        <v>259200000</v>
      </c>
      <c r="I956" s="2">
        <v>259200000</v>
      </c>
      <c r="J956" s="2">
        <v>259200000</v>
      </c>
      <c r="K956" s="2" t="s">
        <v>24</v>
      </c>
      <c r="L956" t="s">
        <v>61</v>
      </c>
      <c r="M956" t="s">
        <v>76</v>
      </c>
      <c r="N956" t="s">
        <v>28</v>
      </c>
      <c r="O956" t="s">
        <v>28</v>
      </c>
      <c r="P956" t="s">
        <v>28</v>
      </c>
      <c r="R956" t="s">
        <v>28</v>
      </c>
      <c r="S956" s="3">
        <v>259200000</v>
      </c>
      <c r="T956" t="s">
        <v>28</v>
      </c>
      <c r="U956" s="3">
        <v>259200000</v>
      </c>
    </row>
    <row r="957" spans="1:21" hidden="1" x14ac:dyDescent="0.3">
      <c r="A957">
        <v>30</v>
      </c>
      <c r="B957" t="s">
        <v>90</v>
      </c>
      <c r="C957" t="s">
        <v>32</v>
      </c>
      <c r="D957" t="s">
        <v>94</v>
      </c>
      <c r="E957" s="1">
        <v>3435092000</v>
      </c>
      <c r="F957" s="2">
        <v>1175830000</v>
      </c>
      <c r="G957" s="2">
        <v>702644000</v>
      </c>
      <c r="H957" s="2">
        <v>637459000</v>
      </c>
      <c r="I957" s="2">
        <v>637459000</v>
      </c>
      <c r="J957" s="2">
        <v>637459000</v>
      </c>
      <c r="K957" s="2">
        <v>88318000</v>
      </c>
      <c r="L957" t="s">
        <v>51</v>
      </c>
      <c r="M957" t="s">
        <v>92</v>
      </c>
      <c r="N957" t="s">
        <v>28</v>
      </c>
      <c r="O957" t="s">
        <v>28</v>
      </c>
      <c r="P957" t="s">
        <v>28</v>
      </c>
      <c r="R957" t="s">
        <v>28</v>
      </c>
      <c r="S957" s="3">
        <v>637459000</v>
      </c>
      <c r="T957" t="s">
        <v>28</v>
      </c>
      <c r="U957" s="3">
        <v>637459000</v>
      </c>
    </row>
    <row r="958" spans="1:21" hidden="1" x14ac:dyDescent="0.3">
      <c r="A958">
        <v>1298</v>
      </c>
      <c r="B958" t="s">
        <v>632</v>
      </c>
      <c r="C958" t="s">
        <v>32</v>
      </c>
      <c r="D958" t="s">
        <v>33</v>
      </c>
      <c r="E958" s="1">
        <v>3491632000</v>
      </c>
      <c r="F958" s="2">
        <v>2087854000</v>
      </c>
      <c r="G958" s="2">
        <v>175178000</v>
      </c>
      <c r="H958" s="2" t="s">
        <v>24</v>
      </c>
      <c r="I958" s="2" t="s">
        <v>24</v>
      </c>
      <c r="J958" s="2" t="s">
        <v>25</v>
      </c>
      <c r="K958" s="2">
        <v>417358000</v>
      </c>
      <c r="L958" t="s">
        <v>107</v>
      </c>
      <c r="M958" t="s">
        <v>108</v>
      </c>
      <c r="N958" t="s">
        <v>28</v>
      </c>
      <c r="O958" t="s">
        <v>28</v>
      </c>
      <c r="P958" t="s">
        <v>28</v>
      </c>
      <c r="R958" t="s">
        <v>28</v>
      </c>
      <c r="S958" s="3" t="s">
        <v>25</v>
      </c>
      <c r="T958" t="s">
        <v>28</v>
      </c>
      <c r="U958" s="3" t="s">
        <v>28</v>
      </c>
    </row>
    <row r="959" spans="1:21" hidden="1" x14ac:dyDescent="0.3">
      <c r="A959">
        <v>276</v>
      </c>
      <c r="B959" t="s">
        <v>224</v>
      </c>
      <c r="C959" t="s">
        <v>32</v>
      </c>
      <c r="D959" t="s">
        <v>33</v>
      </c>
      <c r="E959" s="1">
        <v>3538756000</v>
      </c>
      <c r="F959" s="2">
        <v>1306606000</v>
      </c>
      <c r="G959" s="2">
        <v>257296000</v>
      </c>
      <c r="H959" s="2" t="s">
        <v>24</v>
      </c>
      <c r="I959" s="2" t="s">
        <v>24</v>
      </c>
      <c r="J959" s="2" t="s">
        <v>25</v>
      </c>
      <c r="K959" s="2">
        <v>985781000</v>
      </c>
      <c r="L959" t="s">
        <v>117</v>
      </c>
      <c r="M959" t="s">
        <v>118</v>
      </c>
      <c r="N959" t="s">
        <v>28</v>
      </c>
      <c r="O959" t="s">
        <v>28</v>
      </c>
      <c r="P959" t="s">
        <v>28</v>
      </c>
      <c r="R959" t="s">
        <v>28</v>
      </c>
      <c r="S959" s="3" t="s">
        <v>25</v>
      </c>
      <c r="T959" t="s">
        <v>28</v>
      </c>
      <c r="U959" s="3" t="s">
        <v>25</v>
      </c>
    </row>
    <row r="960" spans="1:21" x14ac:dyDescent="0.3">
      <c r="A960">
        <v>1368</v>
      </c>
      <c r="B960" t="s">
        <v>654</v>
      </c>
      <c r="C960" t="s">
        <v>32</v>
      </c>
      <c r="D960" t="s">
        <v>33</v>
      </c>
      <c r="E960" s="1">
        <v>3549494000</v>
      </c>
      <c r="F960" s="2">
        <v>1447595000</v>
      </c>
      <c r="G960" s="2">
        <v>1102426000</v>
      </c>
      <c r="H960" s="2" t="s">
        <v>24</v>
      </c>
      <c r="I960" s="2" t="s">
        <v>24</v>
      </c>
      <c r="J960" s="2" t="s">
        <v>25</v>
      </c>
      <c r="K960" s="2" t="s">
        <v>24</v>
      </c>
      <c r="L960" t="s">
        <v>26</v>
      </c>
      <c r="M960" t="s">
        <v>261</v>
      </c>
      <c r="N960" t="s">
        <v>28</v>
      </c>
      <c r="O960" t="s">
        <v>28</v>
      </c>
      <c r="P960" t="s">
        <v>28</v>
      </c>
      <c r="R960" t="s">
        <v>28</v>
      </c>
      <c r="S960" s="3" t="s">
        <v>25</v>
      </c>
      <c r="T960" t="s">
        <v>28</v>
      </c>
      <c r="U960" s="3" t="s">
        <v>28</v>
      </c>
    </row>
    <row r="961" spans="1:21" hidden="1" x14ac:dyDescent="0.3">
      <c r="A961">
        <v>1500</v>
      </c>
      <c r="B961" t="s">
        <v>698</v>
      </c>
      <c r="C961" t="s">
        <v>32</v>
      </c>
      <c r="D961" t="s">
        <v>36</v>
      </c>
      <c r="E961" s="1">
        <v>3567500000</v>
      </c>
      <c r="F961" s="2">
        <v>2163500000</v>
      </c>
      <c r="G961" s="2">
        <v>1051800000</v>
      </c>
      <c r="H961" s="2" t="s">
        <v>24</v>
      </c>
      <c r="I961" s="2" t="s">
        <v>24</v>
      </c>
      <c r="J961" s="2" t="s">
        <v>25</v>
      </c>
      <c r="K961" s="2" t="s">
        <v>24</v>
      </c>
      <c r="L961" t="s">
        <v>97</v>
      </c>
      <c r="M961" t="s">
        <v>699</v>
      </c>
      <c r="N961" t="s">
        <v>28</v>
      </c>
      <c r="O961" t="s">
        <v>28</v>
      </c>
      <c r="P961" t="s">
        <v>28</v>
      </c>
      <c r="R961" t="s">
        <v>28</v>
      </c>
      <c r="S961" s="3" t="s">
        <v>25</v>
      </c>
      <c r="T961" t="s">
        <v>28</v>
      </c>
      <c r="U961" s="3" t="s">
        <v>28</v>
      </c>
    </row>
    <row r="962" spans="1:21" hidden="1" x14ac:dyDescent="0.3">
      <c r="A962">
        <v>1420</v>
      </c>
      <c r="B962" t="s">
        <v>669</v>
      </c>
      <c r="C962" t="s">
        <v>32</v>
      </c>
      <c r="D962" t="s">
        <v>47</v>
      </c>
      <c r="E962" s="1">
        <v>3593100000</v>
      </c>
      <c r="F962" s="2">
        <v>1774600000</v>
      </c>
      <c r="G962" s="2">
        <v>1053700000</v>
      </c>
      <c r="H962" s="2" t="s">
        <v>24</v>
      </c>
      <c r="I962" s="2" t="s">
        <v>24</v>
      </c>
      <c r="J962" s="2" t="s">
        <v>25</v>
      </c>
      <c r="K962" s="2" t="s">
        <v>24</v>
      </c>
      <c r="L962" t="s">
        <v>40</v>
      </c>
      <c r="M962" t="s">
        <v>670</v>
      </c>
      <c r="N962" t="s">
        <v>28</v>
      </c>
      <c r="O962" t="s">
        <v>28</v>
      </c>
      <c r="P962" t="s">
        <v>28</v>
      </c>
      <c r="R962" t="s">
        <v>28</v>
      </c>
      <c r="S962" s="3" t="s">
        <v>25</v>
      </c>
      <c r="T962" t="s">
        <v>28</v>
      </c>
      <c r="U962" s="3" t="s">
        <v>28</v>
      </c>
    </row>
    <row r="963" spans="1:21" hidden="1" x14ac:dyDescent="0.3">
      <c r="A963">
        <v>1532</v>
      </c>
      <c r="B963" t="s">
        <v>710</v>
      </c>
      <c r="C963" t="s">
        <v>32</v>
      </c>
      <c r="D963" t="s">
        <v>33</v>
      </c>
      <c r="E963" s="1">
        <v>3620095000</v>
      </c>
      <c r="F963" s="2">
        <v>1903384000</v>
      </c>
      <c r="G963" s="2" t="s">
        <v>24</v>
      </c>
      <c r="H963" s="2" t="s">
        <v>24</v>
      </c>
      <c r="I963" s="2" t="s">
        <v>24</v>
      </c>
      <c r="J963" s="2" t="s">
        <v>25</v>
      </c>
      <c r="K963" s="2">
        <v>855908000</v>
      </c>
      <c r="L963" t="s">
        <v>112</v>
      </c>
      <c r="M963" t="s">
        <v>113</v>
      </c>
      <c r="N963" t="s">
        <v>28</v>
      </c>
      <c r="O963" t="s">
        <v>28</v>
      </c>
      <c r="P963" t="s">
        <v>28</v>
      </c>
      <c r="R963" t="s">
        <v>28</v>
      </c>
      <c r="S963" s="3" t="s">
        <v>25</v>
      </c>
      <c r="T963" t="s">
        <v>28</v>
      </c>
      <c r="U963" s="3" t="s">
        <v>28</v>
      </c>
    </row>
    <row r="964" spans="1:21" x14ac:dyDescent="0.3">
      <c r="A964">
        <v>945</v>
      </c>
      <c r="B964" t="s">
        <v>515</v>
      </c>
      <c r="C964" t="s">
        <v>32</v>
      </c>
      <c r="D964" t="s">
        <v>33</v>
      </c>
      <c r="E964" s="1">
        <v>3782300000</v>
      </c>
      <c r="F964" s="2">
        <v>2991900000</v>
      </c>
      <c r="G964" s="2">
        <v>439200000</v>
      </c>
      <c r="H964" s="2" t="s">
        <v>24</v>
      </c>
      <c r="I964" s="2" t="s">
        <v>24</v>
      </c>
      <c r="J964" s="2" t="s">
        <v>25</v>
      </c>
      <c r="K964" s="2">
        <v>19700000</v>
      </c>
      <c r="L964" t="s">
        <v>26</v>
      </c>
      <c r="M964" t="s">
        <v>261</v>
      </c>
      <c r="N964" t="s">
        <v>28</v>
      </c>
      <c r="O964" t="s">
        <v>28</v>
      </c>
      <c r="P964" t="s">
        <v>28</v>
      </c>
      <c r="R964" t="s">
        <v>28</v>
      </c>
      <c r="S964" s="3" t="s">
        <v>25</v>
      </c>
      <c r="T964" t="s">
        <v>28</v>
      </c>
      <c r="U964" s="3" t="s">
        <v>28</v>
      </c>
    </row>
    <row r="965" spans="1:21" x14ac:dyDescent="0.3">
      <c r="A965">
        <v>1230</v>
      </c>
      <c r="B965" t="s">
        <v>610</v>
      </c>
      <c r="C965" t="s">
        <v>32</v>
      </c>
      <c r="D965" t="s">
        <v>33</v>
      </c>
      <c r="E965" s="1">
        <v>3821504000</v>
      </c>
      <c r="F965" s="2">
        <v>1680791000</v>
      </c>
      <c r="G965" s="2">
        <v>1378400000</v>
      </c>
      <c r="H965" s="2">
        <v>109931000</v>
      </c>
      <c r="I965" s="2">
        <v>109931000</v>
      </c>
      <c r="J965" s="2">
        <v>109931000</v>
      </c>
      <c r="K965" s="2" t="s">
        <v>24</v>
      </c>
      <c r="L965" t="s">
        <v>26</v>
      </c>
      <c r="M965" t="s">
        <v>611</v>
      </c>
      <c r="N965" t="s">
        <v>28</v>
      </c>
      <c r="O965" t="s">
        <v>28</v>
      </c>
      <c r="P965" t="s">
        <v>28</v>
      </c>
      <c r="R965" t="s">
        <v>28</v>
      </c>
      <c r="S965" s="3">
        <v>109931000</v>
      </c>
      <c r="T965" t="s">
        <v>28</v>
      </c>
      <c r="U965" s="3" t="s">
        <v>28</v>
      </c>
    </row>
    <row r="966" spans="1:21" x14ac:dyDescent="0.3">
      <c r="A966">
        <v>614</v>
      </c>
      <c r="B966" t="s">
        <v>380</v>
      </c>
      <c r="C966" t="s">
        <v>32</v>
      </c>
      <c r="D966" t="s">
        <v>36</v>
      </c>
      <c r="E966" s="1">
        <v>3869187000</v>
      </c>
      <c r="F966" s="2">
        <v>1920253000</v>
      </c>
      <c r="G966" s="2">
        <v>1121590000</v>
      </c>
      <c r="H966" s="2" t="s">
        <v>24</v>
      </c>
      <c r="I966" s="2" t="s">
        <v>24</v>
      </c>
      <c r="J966" s="2" t="s">
        <v>25</v>
      </c>
      <c r="K966" s="2" t="s">
        <v>24</v>
      </c>
      <c r="L966" t="s">
        <v>26</v>
      </c>
      <c r="M966" t="s">
        <v>130</v>
      </c>
      <c r="N966" t="s">
        <v>28</v>
      </c>
      <c r="O966" t="s">
        <v>28</v>
      </c>
      <c r="P966" t="s">
        <v>28</v>
      </c>
      <c r="R966" t="s">
        <v>28</v>
      </c>
      <c r="S966" s="3" t="s">
        <v>25</v>
      </c>
      <c r="T966" t="s">
        <v>28</v>
      </c>
      <c r="U966" s="3" t="s">
        <v>28</v>
      </c>
    </row>
    <row r="967" spans="1:21" hidden="1" x14ac:dyDescent="0.3">
      <c r="A967">
        <v>1246</v>
      </c>
      <c r="B967" t="s">
        <v>615</v>
      </c>
      <c r="C967" t="s">
        <v>32</v>
      </c>
      <c r="D967" t="s">
        <v>618</v>
      </c>
      <c r="E967" s="1">
        <v>3910865000</v>
      </c>
      <c r="F967" s="2">
        <v>2850316000</v>
      </c>
      <c r="G967" s="2" t="s">
        <v>24</v>
      </c>
      <c r="H967" s="2" t="s">
        <v>24</v>
      </c>
      <c r="I967" s="2" t="s">
        <v>24</v>
      </c>
      <c r="J967" s="2" t="s">
        <v>25</v>
      </c>
      <c r="K967" s="2" t="s">
        <v>24</v>
      </c>
      <c r="L967" t="s">
        <v>61</v>
      </c>
      <c r="M967" t="s">
        <v>264</v>
      </c>
      <c r="N967" t="s">
        <v>28</v>
      </c>
      <c r="O967" t="s">
        <v>28</v>
      </c>
      <c r="P967" t="s">
        <v>28</v>
      </c>
      <c r="R967" t="s">
        <v>28</v>
      </c>
      <c r="S967" s="3" t="s">
        <v>25</v>
      </c>
      <c r="T967" t="s">
        <v>28</v>
      </c>
      <c r="U967" s="3" t="s">
        <v>28</v>
      </c>
    </row>
    <row r="968" spans="1:21" x14ac:dyDescent="0.3">
      <c r="A968">
        <v>1759</v>
      </c>
      <c r="B968" t="s">
        <v>769</v>
      </c>
      <c r="C968" t="s">
        <v>32</v>
      </c>
      <c r="D968" t="s">
        <v>33</v>
      </c>
      <c r="E968" s="1">
        <v>3916000000</v>
      </c>
      <c r="F968" s="2">
        <v>2403000000</v>
      </c>
      <c r="G968" s="2">
        <v>920000000</v>
      </c>
      <c r="H968" s="2">
        <v>104000000</v>
      </c>
      <c r="I968" s="2">
        <v>104000000</v>
      </c>
      <c r="J968" s="2">
        <v>104000000</v>
      </c>
      <c r="K968" s="2" t="s">
        <v>24</v>
      </c>
      <c r="L968" t="s">
        <v>26</v>
      </c>
      <c r="M968" t="s">
        <v>261</v>
      </c>
      <c r="N968" t="s">
        <v>28</v>
      </c>
      <c r="O968" t="s">
        <v>28</v>
      </c>
      <c r="P968" t="s">
        <v>28</v>
      </c>
      <c r="R968" t="s">
        <v>28</v>
      </c>
      <c r="S968" s="3">
        <v>104000000</v>
      </c>
      <c r="T968" t="s">
        <v>28</v>
      </c>
      <c r="U968" s="3" t="s">
        <v>28</v>
      </c>
    </row>
    <row r="969" spans="1:21" hidden="1" x14ac:dyDescent="0.3">
      <c r="A969">
        <v>1488</v>
      </c>
      <c r="B969" t="s">
        <v>688</v>
      </c>
      <c r="C969" t="s">
        <v>32</v>
      </c>
      <c r="D969" t="s">
        <v>291</v>
      </c>
      <c r="E969" s="1">
        <v>3956000000</v>
      </c>
      <c r="F969" s="2">
        <v>727000000</v>
      </c>
      <c r="G969" s="2">
        <v>2012000000</v>
      </c>
      <c r="H969" s="2">
        <v>812000000</v>
      </c>
      <c r="I969" s="2">
        <v>812000000</v>
      </c>
      <c r="J969" s="2">
        <v>812000000</v>
      </c>
      <c r="K969" s="2">
        <v>87000000</v>
      </c>
      <c r="L969" t="s">
        <v>51</v>
      </c>
      <c r="M969" t="s">
        <v>82</v>
      </c>
      <c r="N969" t="s">
        <v>28</v>
      </c>
      <c r="O969" t="s">
        <v>28</v>
      </c>
      <c r="P969" t="s">
        <v>28</v>
      </c>
      <c r="R969" t="s">
        <v>28</v>
      </c>
      <c r="S969" s="3">
        <v>812000000</v>
      </c>
      <c r="T969" t="s">
        <v>28</v>
      </c>
      <c r="U969" s="3" t="s">
        <v>28</v>
      </c>
    </row>
    <row r="970" spans="1:21" x14ac:dyDescent="0.3">
      <c r="A970">
        <v>622</v>
      </c>
      <c r="B970" t="s">
        <v>382</v>
      </c>
      <c r="C970" t="s">
        <v>32</v>
      </c>
      <c r="D970" t="s">
        <v>33</v>
      </c>
      <c r="E970" s="1">
        <v>4013600000</v>
      </c>
      <c r="F970" s="2">
        <v>2646700000</v>
      </c>
      <c r="G970" s="2">
        <v>943300000</v>
      </c>
      <c r="H970" s="2" t="s">
        <v>24</v>
      </c>
      <c r="I970" s="2" t="s">
        <v>24</v>
      </c>
      <c r="J970" s="2" t="s">
        <v>25</v>
      </c>
      <c r="K970" s="2">
        <v>13100000</v>
      </c>
      <c r="L970" t="s">
        <v>26</v>
      </c>
      <c r="M970" t="s">
        <v>130</v>
      </c>
      <c r="N970" t="s">
        <v>28</v>
      </c>
      <c r="O970" t="s">
        <v>28</v>
      </c>
      <c r="P970" t="s">
        <v>28</v>
      </c>
      <c r="R970" t="s">
        <v>28</v>
      </c>
      <c r="S970" s="3" t="s">
        <v>25</v>
      </c>
      <c r="T970" t="s">
        <v>28</v>
      </c>
      <c r="U970" s="3" t="s">
        <v>28</v>
      </c>
    </row>
    <row r="971" spans="1:21" x14ac:dyDescent="0.3">
      <c r="A971">
        <v>102</v>
      </c>
      <c r="B971" t="s">
        <v>139</v>
      </c>
      <c r="C971" t="s">
        <v>32</v>
      </c>
      <c r="D971" t="s">
        <v>33</v>
      </c>
      <c r="E971" s="1">
        <v>4021964000</v>
      </c>
      <c r="F971" s="2">
        <v>2597017000</v>
      </c>
      <c r="G971" s="2">
        <v>462637000</v>
      </c>
      <c r="H971" s="2" t="s">
        <v>24</v>
      </c>
      <c r="I971" s="2" t="s">
        <v>24</v>
      </c>
      <c r="J971" s="2" t="s">
        <v>25</v>
      </c>
      <c r="K971" s="2">
        <v>63724000</v>
      </c>
      <c r="L971" t="s">
        <v>26</v>
      </c>
      <c r="M971" t="s">
        <v>140</v>
      </c>
      <c r="N971" t="s">
        <v>28</v>
      </c>
      <c r="O971" t="s">
        <v>28</v>
      </c>
      <c r="P971" t="s">
        <v>28</v>
      </c>
      <c r="R971" t="s">
        <v>28</v>
      </c>
      <c r="S971" s="3" t="s">
        <v>25</v>
      </c>
      <c r="T971" t="s">
        <v>28</v>
      </c>
      <c r="U971" s="3" t="s">
        <v>25</v>
      </c>
    </row>
    <row r="972" spans="1:21" hidden="1" x14ac:dyDescent="0.3">
      <c r="A972">
        <v>1476</v>
      </c>
      <c r="B972" t="s">
        <v>685</v>
      </c>
      <c r="C972" t="s">
        <v>32</v>
      </c>
      <c r="D972" t="s">
        <v>33</v>
      </c>
      <c r="E972" s="1">
        <v>4038000000</v>
      </c>
      <c r="F972" s="2">
        <v>427000000</v>
      </c>
      <c r="G972" s="2">
        <v>1296000000</v>
      </c>
      <c r="H972" s="2" t="s">
        <v>24</v>
      </c>
      <c r="I972" s="2" t="s">
        <v>24</v>
      </c>
      <c r="J972" s="2" t="s">
        <v>25</v>
      </c>
      <c r="K972" s="2">
        <v>942000000</v>
      </c>
      <c r="L972" t="s">
        <v>153</v>
      </c>
      <c r="M972" t="s">
        <v>154</v>
      </c>
      <c r="N972" t="s">
        <v>28</v>
      </c>
      <c r="O972" t="s">
        <v>28</v>
      </c>
      <c r="P972" t="s">
        <v>28</v>
      </c>
      <c r="R972" t="s">
        <v>28</v>
      </c>
      <c r="S972" s="3" t="s">
        <v>25</v>
      </c>
      <c r="T972" t="s">
        <v>28</v>
      </c>
      <c r="U972" s="3" t="s">
        <v>28</v>
      </c>
    </row>
    <row r="973" spans="1:21" hidden="1" x14ac:dyDescent="0.3">
      <c r="A973">
        <v>118</v>
      </c>
      <c r="B973" t="s">
        <v>144</v>
      </c>
      <c r="C973" t="s">
        <v>32</v>
      </c>
      <c r="D973" t="s">
        <v>33</v>
      </c>
      <c r="E973" s="1">
        <v>4100048000</v>
      </c>
      <c r="F973" s="2">
        <v>1094265000</v>
      </c>
      <c r="G973" s="2">
        <v>515059000</v>
      </c>
      <c r="H973" s="2" t="s">
        <v>24</v>
      </c>
      <c r="I973" s="2" t="s">
        <v>24</v>
      </c>
      <c r="J973" s="2" t="s">
        <v>25</v>
      </c>
      <c r="K973" s="2">
        <v>1003802000</v>
      </c>
      <c r="L973" t="s">
        <v>117</v>
      </c>
      <c r="M973" t="s">
        <v>145</v>
      </c>
      <c r="N973" t="s">
        <v>28</v>
      </c>
      <c r="O973" t="s">
        <v>28</v>
      </c>
      <c r="P973" t="s">
        <v>28</v>
      </c>
      <c r="R973" t="s">
        <v>28</v>
      </c>
      <c r="S973" s="3" t="s">
        <v>25</v>
      </c>
      <c r="T973" t="s">
        <v>28</v>
      </c>
      <c r="U973" s="3" t="s">
        <v>25</v>
      </c>
    </row>
    <row r="974" spans="1:21" hidden="1" x14ac:dyDescent="0.3">
      <c r="A974">
        <v>1266</v>
      </c>
      <c r="B974" t="s">
        <v>623</v>
      </c>
      <c r="C974" t="s">
        <v>32</v>
      </c>
      <c r="D974" t="s">
        <v>36</v>
      </c>
      <c r="E974" s="1">
        <v>4103728000</v>
      </c>
      <c r="F974" s="2">
        <v>392709000</v>
      </c>
      <c r="G974" s="2">
        <v>838526000</v>
      </c>
      <c r="H974" s="2">
        <v>1620577000</v>
      </c>
      <c r="I974" s="2">
        <v>1620577000</v>
      </c>
      <c r="J974" s="2">
        <v>1620577000</v>
      </c>
      <c r="K974" s="2" t="s">
        <v>24</v>
      </c>
      <c r="L974" t="s">
        <v>97</v>
      </c>
      <c r="M974" t="s">
        <v>274</v>
      </c>
      <c r="N974" t="s">
        <v>28</v>
      </c>
      <c r="O974" t="s">
        <v>28</v>
      </c>
      <c r="P974" t="s">
        <v>28</v>
      </c>
      <c r="R974" t="s">
        <v>28</v>
      </c>
      <c r="S974" s="3">
        <v>1620577000</v>
      </c>
      <c r="T974" t="s">
        <v>28</v>
      </c>
      <c r="U974" s="3" t="s">
        <v>28</v>
      </c>
    </row>
    <row r="975" spans="1:21" hidden="1" x14ac:dyDescent="0.3">
      <c r="A975">
        <v>1348</v>
      </c>
      <c r="B975" t="s">
        <v>648</v>
      </c>
      <c r="C975" t="s">
        <v>32</v>
      </c>
      <c r="D975" t="s">
        <v>36</v>
      </c>
      <c r="E975" s="1">
        <v>4103728000</v>
      </c>
      <c r="F975" s="2">
        <v>392709000</v>
      </c>
      <c r="G975" s="2">
        <v>838526000</v>
      </c>
      <c r="H975" s="2">
        <v>1620577000</v>
      </c>
      <c r="I975" s="2">
        <v>1620577000</v>
      </c>
      <c r="J975" s="2">
        <v>1620577000</v>
      </c>
      <c r="K975" s="2" t="s">
        <v>24</v>
      </c>
      <c r="L975" t="s">
        <v>61</v>
      </c>
      <c r="M975" t="s">
        <v>132</v>
      </c>
      <c r="N975" t="s">
        <v>28</v>
      </c>
      <c r="O975" t="s">
        <v>28</v>
      </c>
      <c r="P975" t="s">
        <v>28</v>
      </c>
      <c r="R975" t="s">
        <v>28</v>
      </c>
      <c r="S975" s="3">
        <v>1620577000</v>
      </c>
      <c r="T975" t="s">
        <v>28</v>
      </c>
      <c r="U975" s="3" t="s">
        <v>28</v>
      </c>
    </row>
    <row r="976" spans="1:21" hidden="1" x14ac:dyDescent="0.3">
      <c r="A976">
        <v>845</v>
      </c>
      <c r="B976" t="s">
        <v>472</v>
      </c>
      <c r="C976" t="s">
        <v>32</v>
      </c>
      <c r="D976" t="s">
        <v>475</v>
      </c>
      <c r="E976" s="1">
        <v>4192000000</v>
      </c>
      <c r="F976" s="2">
        <v>695000000</v>
      </c>
      <c r="G976" s="2">
        <v>1771000000</v>
      </c>
      <c r="H976" s="2">
        <v>798000000</v>
      </c>
      <c r="I976" s="2">
        <v>798000000</v>
      </c>
      <c r="J976" s="2">
        <v>798000000</v>
      </c>
      <c r="K976" s="2">
        <v>42000000</v>
      </c>
      <c r="L976" t="s">
        <v>51</v>
      </c>
      <c r="M976" t="s">
        <v>123</v>
      </c>
      <c r="N976" t="s">
        <v>28</v>
      </c>
      <c r="O976" t="s">
        <v>28</v>
      </c>
      <c r="P976" t="s">
        <v>28</v>
      </c>
      <c r="R976" t="s">
        <v>28</v>
      </c>
      <c r="S976" s="3">
        <v>798000000</v>
      </c>
      <c r="T976" t="s">
        <v>28</v>
      </c>
      <c r="U976" s="3" t="s">
        <v>28</v>
      </c>
    </row>
    <row r="977" spans="1:21" hidden="1" x14ac:dyDescent="0.3">
      <c r="A977">
        <v>1524</v>
      </c>
      <c r="B977" t="s">
        <v>708</v>
      </c>
      <c r="C977" t="s">
        <v>32</v>
      </c>
      <c r="D977" t="s">
        <v>104</v>
      </c>
      <c r="E977" s="1">
        <v>4249900000</v>
      </c>
      <c r="F977" s="2">
        <v>1712700000</v>
      </c>
      <c r="G977" s="2">
        <v>1645800000</v>
      </c>
      <c r="H977" s="2" t="s">
        <v>24</v>
      </c>
      <c r="I977" s="2" t="s">
        <v>24</v>
      </c>
      <c r="J977" s="2" t="s">
        <v>25</v>
      </c>
      <c r="K977" s="2" t="s">
        <v>24</v>
      </c>
      <c r="L977" t="s">
        <v>40</v>
      </c>
      <c r="M977" t="s">
        <v>428</v>
      </c>
      <c r="N977" t="s">
        <v>28</v>
      </c>
      <c r="O977" t="s">
        <v>28</v>
      </c>
      <c r="P977" t="s">
        <v>28</v>
      </c>
      <c r="R977" t="s">
        <v>28</v>
      </c>
      <c r="S977" s="3" t="s">
        <v>25</v>
      </c>
      <c r="T977" t="s">
        <v>28</v>
      </c>
      <c r="U977" s="3" t="s">
        <v>28</v>
      </c>
    </row>
    <row r="978" spans="1:21" hidden="1" x14ac:dyDescent="0.3">
      <c r="A978">
        <v>738</v>
      </c>
      <c r="B978" t="s">
        <v>421</v>
      </c>
      <c r="C978" t="s">
        <v>32</v>
      </c>
      <c r="D978" t="s">
        <v>424</v>
      </c>
      <c r="E978" s="1">
        <v>4277207000</v>
      </c>
      <c r="F978" s="2">
        <v>1698372000</v>
      </c>
      <c r="G978" s="2">
        <v>1315793000</v>
      </c>
      <c r="H978" s="2">
        <v>222556000</v>
      </c>
      <c r="I978" s="2">
        <v>222556000</v>
      </c>
      <c r="J978" s="2">
        <v>222556000</v>
      </c>
      <c r="K978" s="2">
        <v>99794000</v>
      </c>
      <c r="L978" t="s">
        <v>40</v>
      </c>
      <c r="M978" t="s">
        <v>422</v>
      </c>
      <c r="N978" t="s">
        <v>28</v>
      </c>
      <c r="O978" t="s">
        <v>28</v>
      </c>
      <c r="P978" t="s">
        <v>28</v>
      </c>
      <c r="R978" t="s">
        <v>28</v>
      </c>
      <c r="S978" s="3">
        <v>222556000</v>
      </c>
      <c r="T978" t="s">
        <v>28</v>
      </c>
      <c r="U978" s="3" t="s">
        <v>28</v>
      </c>
    </row>
    <row r="979" spans="1:21" hidden="1" x14ac:dyDescent="0.3">
      <c r="A979">
        <v>1065</v>
      </c>
      <c r="B979" t="s">
        <v>554</v>
      </c>
      <c r="C979" t="s">
        <v>32</v>
      </c>
      <c r="D979" t="s">
        <v>229</v>
      </c>
      <c r="E979" s="1">
        <v>4296300000</v>
      </c>
      <c r="F979" s="2">
        <v>2559000000</v>
      </c>
      <c r="G979" s="2">
        <v>1127400000</v>
      </c>
      <c r="H979" s="2" t="s">
        <v>24</v>
      </c>
      <c r="I979" s="2" t="s">
        <v>24</v>
      </c>
      <c r="J979" s="2" t="s">
        <v>25</v>
      </c>
      <c r="K979" s="2" t="s">
        <v>24</v>
      </c>
      <c r="L979" t="s">
        <v>97</v>
      </c>
      <c r="M979" t="s">
        <v>210</v>
      </c>
      <c r="N979" t="s">
        <v>28</v>
      </c>
      <c r="O979" t="s">
        <v>28</v>
      </c>
      <c r="P979" t="s">
        <v>28</v>
      </c>
      <c r="R979" t="s">
        <v>28</v>
      </c>
      <c r="S979" s="3" t="s">
        <v>25</v>
      </c>
      <c r="T979" t="s">
        <v>28</v>
      </c>
      <c r="U979" s="3" t="s">
        <v>28</v>
      </c>
    </row>
    <row r="980" spans="1:21" hidden="1" x14ac:dyDescent="0.3">
      <c r="A980">
        <v>925</v>
      </c>
      <c r="B980" t="s">
        <v>505</v>
      </c>
      <c r="C980" t="s">
        <v>32</v>
      </c>
      <c r="D980" t="s">
        <v>508</v>
      </c>
      <c r="E980" s="1">
        <v>4371500000</v>
      </c>
      <c r="F980" s="2">
        <v>1723800000</v>
      </c>
      <c r="G980" s="2">
        <v>1251500000</v>
      </c>
      <c r="H980" s="2" t="s">
        <v>24</v>
      </c>
      <c r="I980" s="2" t="s">
        <v>24</v>
      </c>
      <c r="J980" s="2" t="s">
        <v>25</v>
      </c>
      <c r="K980" s="2">
        <v>138400000</v>
      </c>
      <c r="L980" t="s">
        <v>40</v>
      </c>
      <c r="M980" t="s">
        <v>428</v>
      </c>
      <c r="N980" t="s">
        <v>28</v>
      </c>
      <c r="O980" t="s">
        <v>28</v>
      </c>
      <c r="P980" t="s">
        <v>28</v>
      </c>
      <c r="R980" t="s">
        <v>28</v>
      </c>
      <c r="S980" s="3" t="s">
        <v>25</v>
      </c>
      <c r="T980" t="s">
        <v>28</v>
      </c>
      <c r="U980" s="3" t="s">
        <v>28</v>
      </c>
    </row>
    <row r="981" spans="1:21" hidden="1" x14ac:dyDescent="0.3">
      <c r="A981">
        <v>158</v>
      </c>
      <c r="B981" t="s">
        <v>162</v>
      </c>
      <c r="C981" t="s">
        <v>32</v>
      </c>
      <c r="D981" t="s">
        <v>33</v>
      </c>
      <c r="E981" s="1">
        <v>4408000000</v>
      </c>
      <c r="F981" s="2">
        <v>1525000000</v>
      </c>
      <c r="G981" s="2">
        <v>1129000000</v>
      </c>
      <c r="H981" s="2">
        <v>571000000</v>
      </c>
      <c r="I981" s="2">
        <v>571000000</v>
      </c>
      <c r="J981" s="2">
        <v>571000000</v>
      </c>
      <c r="K981" s="2" t="s">
        <v>24</v>
      </c>
      <c r="L981" t="s">
        <v>51</v>
      </c>
      <c r="M981" t="s">
        <v>163</v>
      </c>
      <c r="N981" t="s">
        <v>28</v>
      </c>
      <c r="O981" t="s">
        <v>28</v>
      </c>
      <c r="P981" t="s">
        <v>28</v>
      </c>
      <c r="R981" t="s">
        <v>28</v>
      </c>
      <c r="S981" s="3">
        <v>571000000</v>
      </c>
      <c r="T981" t="s">
        <v>28</v>
      </c>
      <c r="U981" s="3">
        <v>571000000</v>
      </c>
    </row>
    <row r="982" spans="1:21" hidden="1" x14ac:dyDescent="0.3">
      <c r="A982">
        <v>1061</v>
      </c>
      <c r="B982" t="s">
        <v>553</v>
      </c>
      <c r="C982" t="s">
        <v>32</v>
      </c>
      <c r="D982" t="s">
        <v>33</v>
      </c>
      <c r="E982" s="1">
        <v>4409300000</v>
      </c>
      <c r="F982" s="2">
        <v>1700600000</v>
      </c>
      <c r="G982" s="2">
        <v>1617600000</v>
      </c>
      <c r="H982" s="2">
        <v>115100000</v>
      </c>
      <c r="I982" s="2">
        <v>115100000</v>
      </c>
      <c r="J982" s="2">
        <v>115100000</v>
      </c>
      <c r="K982" s="2" t="s">
        <v>24</v>
      </c>
      <c r="L982" t="s">
        <v>97</v>
      </c>
      <c r="M982" t="s">
        <v>210</v>
      </c>
      <c r="N982" t="s">
        <v>28</v>
      </c>
      <c r="O982" t="s">
        <v>28</v>
      </c>
      <c r="P982" t="s">
        <v>28</v>
      </c>
      <c r="R982" t="s">
        <v>28</v>
      </c>
      <c r="S982" s="3">
        <v>115100000</v>
      </c>
      <c r="T982" t="s">
        <v>28</v>
      </c>
      <c r="U982" s="3" t="s">
        <v>28</v>
      </c>
    </row>
    <row r="983" spans="1:21" hidden="1" x14ac:dyDescent="0.3">
      <c r="A983">
        <v>288</v>
      </c>
      <c r="B983" t="s">
        <v>232</v>
      </c>
      <c r="C983" t="s">
        <v>32</v>
      </c>
      <c r="D983" t="s">
        <v>47</v>
      </c>
      <c r="E983" s="1">
        <v>4425267000</v>
      </c>
      <c r="F983" s="2">
        <v>750781000</v>
      </c>
      <c r="G983" s="2">
        <v>2262024000</v>
      </c>
      <c r="H983" s="2">
        <v>539799000</v>
      </c>
      <c r="I983" s="2">
        <v>539799000</v>
      </c>
      <c r="J983" s="2">
        <v>539799000</v>
      </c>
      <c r="K983" s="2">
        <v>91527000</v>
      </c>
      <c r="L983" t="s">
        <v>61</v>
      </c>
      <c r="M983" t="s">
        <v>233</v>
      </c>
      <c r="N983" t="s">
        <v>28</v>
      </c>
      <c r="O983" t="s">
        <v>28</v>
      </c>
      <c r="P983" t="s">
        <v>28</v>
      </c>
      <c r="R983" t="s">
        <v>28</v>
      </c>
      <c r="S983" s="3">
        <v>539799000</v>
      </c>
      <c r="T983" t="s">
        <v>28</v>
      </c>
      <c r="U983" s="3">
        <v>539799000</v>
      </c>
    </row>
    <row r="984" spans="1:21" x14ac:dyDescent="0.3">
      <c r="A984">
        <v>402</v>
      </c>
      <c r="B984" t="s">
        <v>299</v>
      </c>
      <c r="C984" t="s">
        <v>32</v>
      </c>
      <c r="D984" t="s">
        <v>212</v>
      </c>
      <c r="E984" s="1">
        <v>4476886000</v>
      </c>
      <c r="F984" s="2">
        <v>2555549000</v>
      </c>
      <c r="G984" s="2">
        <v>1224930000</v>
      </c>
      <c r="H984" s="2" t="s">
        <v>24</v>
      </c>
      <c r="I984" s="2" t="s">
        <v>24</v>
      </c>
      <c r="J984" s="2" t="s">
        <v>25</v>
      </c>
      <c r="K984" s="2" t="s">
        <v>24</v>
      </c>
      <c r="L984" t="s">
        <v>26</v>
      </c>
      <c r="M984" t="s">
        <v>301</v>
      </c>
      <c r="N984" t="s">
        <v>28</v>
      </c>
      <c r="O984" t="s">
        <v>28</v>
      </c>
      <c r="P984" t="s">
        <v>28</v>
      </c>
      <c r="R984" t="s">
        <v>28</v>
      </c>
      <c r="S984" s="3" t="s">
        <v>25</v>
      </c>
      <c r="T984" t="s">
        <v>28</v>
      </c>
      <c r="U984" s="3" t="s">
        <v>25</v>
      </c>
    </row>
    <row r="985" spans="1:21" hidden="1" x14ac:dyDescent="0.3">
      <c r="A985">
        <v>340</v>
      </c>
      <c r="B985" t="s">
        <v>251</v>
      </c>
      <c r="C985" t="s">
        <v>32</v>
      </c>
      <c r="D985" t="s">
        <v>36</v>
      </c>
      <c r="E985" s="1">
        <v>4501223000</v>
      </c>
      <c r="F985" s="2">
        <v>3326936000</v>
      </c>
      <c r="G985" s="2">
        <v>250214000</v>
      </c>
      <c r="H985" s="2" t="s">
        <v>24</v>
      </c>
      <c r="I985" s="2" t="s">
        <v>24</v>
      </c>
      <c r="J985" s="2" t="s">
        <v>25</v>
      </c>
      <c r="K985" s="2">
        <v>130368000</v>
      </c>
      <c r="L985" t="s">
        <v>40</v>
      </c>
      <c r="M985" t="s">
        <v>252</v>
      </c>
      <c r="N985" t="s">
        <v>28</v>
      </c>
      <c r="O985" t="s">
        <v>28</v>
      </c>
      <c r="P985" t="s">
        <v>28</v>
      </c>
      <c r="R985" t="s">
        <v>28</v>
      </c>
      <c r="S985" s="3" t="s">
        <v>25</v>
      </c>
      <c r="T985" t="s">
        <v>28</v>
      </c>
      <c r="U985" s="3" t="s">
        <v>25</v>
      </c>
    </row>
    <row r="986" spans="1:21" hidden="1" x14ac:dyDescent="0.3">
      <c r="A986">
        <v>518</v>
      </c>
      <c r="B986" t="s">
        <v>349</v>
      </c>
      <c r="C986" t="s">
        <v>32</v>
      </c>
      <c r="D986" t="s">
        <v>352</v>
      </c>
      <c r="E986" s="1">
        <v>4515000000</v>
      </c>
      <c r="F986" s="2">
        <v>1429000000</v>
      </c>
      <c r="G986" s="2">
        <v>1030000000</v>
      </c>
      <c r="H986" s="2">
        <v>1094000000</v>
      </c>
      <c r="I986" s="2">
        <v>1094000000</v>
      </c>
      <c r="J986" s="2">
        <v>1094000000</v>
      </c>
      <c r="K986" s="2">
        <v>14000000</v>
      </c>
      <c r="L986" t="s">
        <v>51</v>
      </c>
      <c r="M986" t="s">
        <v>163</v>
      </c>
      <c r="N986" t="s">
        <v>28</v>
      </c>
      <c r="O986" t="s">
        <v>28</v>
      </c>
      <c r="P986" t="s">
        <v>28</v>
      </c>
      <c r="R986" t="s">
        <v>28</v>
      </c>
      <c r="S986" s="3">
        <v>1094000000</v>
      </c>
      <c r="T986" t="s">
        <v>28</v>
      </c>
      <c r="U986" s="3" t="s">
        <v>28</v>
      </c>
    </row>
    <row r="987" spans="1:21" x14ac:dyDescent="0.3">
      <c r="A987">
        <v>662</v>
      </c>
      <c r="B987" t="s">
        <v>396</v>
      </c>
      <c r="C987" t="s">
        <v>32</v>
      </c>
      <c r="D987" t="s">
        <v>36</v>
      </c>
      <c r="E987" s="1">
        <v>4561030000</v>
      </c>
      <c r="F987" s="2">
        <v>3073712000</v>
      </c>
      <c r="G987" s="2">
        <v>971611000</v>
      </c>
      <c r="H987" s="2" t="s">
        <v>24</v>
      </c>
      <c r="I987" s="2" t="s">
        <v>24</v>
      </c>
      <c r="J987" s="2" t="s">
        <v>25</v>
      </c>
      <c r="K987" s="2" t="s">
        <v>24</v>
      </c>
      <c r="L987" t="s">
        <v>26</v>
      </c>
      <c r="M987" t="s">
        <v>254</v>
      </c>
      <c r="N987" t="s">
        <v>28</v>
      </c>
      <c r="O987" t="s">
        <v>28</v>
      </c>
      <c r="P987" t="s">
        <v>28</v>
      </c>
      <c r="R987" t="s">
        <v>28</v>
      </c>
      <c r="S987" s="3" t="s">
        <v>25</v>
      </c>
      <c r="T987" t="s">
        <v>28</v>
      </c>
      <c r="U987" s="3" t="s">
        <v>28</v>
      </c>
    </row>
    <row r="988" spans="1:21" hidden="1" x14ac:dyDescent="0.3">
      <c r="A988">
        <v>1763</v>
      </c>
      <c r="B988" t="s">
        <v>770</v>
      </c>
      <c r="C988" t="s">
        <v>32</v>
      </c>
      <c r="D988" t="s">
        <v>33</v>
      </c>
      <c r="E988" s="1">
        <v>4618133000</v>
      </c>
      <c r="F988" s="2">
        <v>1387375000</v>
      </c>
      <c r="G988" s="2">
        <v>1770710000</v>
      </c>
      <c r="H988" s="2">
        <v>1156386000</v>
      </c>
      <c r="I988" s="2">
        <v>1156386000</v>
      </c>
      <c r="J988" s="2">
        <v>1156386000</v>
      </c>
      <c r="K988" s="2">
        <v>66750000</v>
      </c>
      <c r="L988" t="s">
        <v>51</v>
      </c>
      <c r="M988" t="s">
        <v>123</v>
      </c>
      <c r="N988" t="s">
        <v>28</v>
      </c>
      <c r="O988" t="s">
        <v>28</v>
      </c>
      <c r="P988" t="s">
        <v>28</v>
      </c>
      <c r="R988" t="s">
        <v>28</v>
      </c>
      <c r="S988" s="3">
        <v>1156386000</v>
      </c>
      <c r="T988" t="s">
        <v>28</v>
      </c>
      <c r="U988" s="3" t="s">
        <v>28</v>
      </c>
    </row>
    <row r="989" spans="1:21" hidden="1" x14ac:dyDescent="0.3">
      <c r="A989">
        <v>881</v>
      </c>
      <c r="B989" t="s">
        <v>489</v>
      </c>
      <c r="C989" t="s">
        <v>32</v>
      </c>
      <c r="D989" t="s">
        <v>33</v>
      </c>
      <c r="E989" s="1">
        <v>4627100000</v>
      </c>
      <c r="F989" s="2">
        <v>1768900000</v>
      </c>
      <c r="G989" s="2">
        <v>1254700000</v>
      </c>
      <c r="H989" s="2">
        <v>1006200000</v>
      </c>
      <c r="I989" s="2">
        <v>1006200000</v>
      </c>
      <c r="J989" s="2">
        <v>1006200000</v>
      </c>
      <c r="K989" s="2" t="s">
        <v>24</v>
      </c>
      <c r="L989" t="s">
        <v>51</v>
      </c>
      <c r="M989" t="s">
        <v>286</v>
      </c>
      <c r="N989" t="s">
        <v>28</v>
      </c>
      <c r="O989" t="s">
        <v>28</v>
      </c>
      <c r="P989" t="s">
        <v>28</v>
      </c>
      <c r="R989" t="s">
        <v>28</v>
      </c>
      <c r="S989" s="3">
        <v>1006200000</v>
      </c>
      <c r="T989" t="s">
        <v>28</v>
      </c>
      <c r="U989" s="3" t="s">
        <v>28</v>
      </c>
    </row>
    <row r="990" spans="1:21" hidden="1" x14ac:dyDescent="0.3">
      <c r="A990">
        <v>1771</v>
      </c>
      <c r="B990" t="s">
        <v>772</v>
      </c>
      <c r="C990" t="s">
        <v>32</v>
      </c>
      <c r="D990" t="s">
        <v>33</v>
      </c>
      <c r="E990" s="1">
        <v>4673300000</v>
      </c>
      <c r="F990" s="2">
        <v>1242800000</v>
      </c>
      <c r="G990" s="2">
        <v>1772200000</v>
      </c>
      <c r="H990" s="2">
        <v>187400000</v>
      </c>
      <c r="I990" s="2">
        <v>187400000</v>
      </c>
      <c r="J990" s="2">
        <v>187400000</v>
      </c>
      <c r="K990" s="2">
        <v>92500000</v>
      </c>
      <c r="L990" t="s">
        <v>61</v>
      </c>
      <c r="M990" t="s">
        <v>76</v>
      </c>
      <c r="N990" t="s">
        <v>28</v>
      </c>
      <c r="O990" t="s">
        <v>28</v>
      </c>
      <c r="P990" t="s">
        <v>28</v>
      </c>
      <c r="R990" t="s">
        <v>28</v>
      </c>
      <c r="S990" s="3">
        <v>187400000</v>
      </c>
      <c r="T990" t="s">
        <v>28</v>
      </c>
      <c r="U990" s="3" t="s">
        <v>28</v>
      </c>
    </row>
    <row r="991" spans="1:21" hidden="1" x14ac:dyDescent="0.3">
      <c r="A991">
        <v>1186</v>
      </c>
      <c r="B991" t="s">
        <v>597</v>
      </c>
      <c r="C991" t="s">
        <v>32</v>
      </c>
      <c r="D991" t="s">
        <v>600</v>
      </c>
      <c r="E991" s="1">
        <v>4682000000</v>
      </c>
      <c r="F991" s="2">
        <v>2083000000</v>
      </c>
      <c r="G991" s="2">
        <v>480000000</v>
      </c>
      <c r="H991" s="2">
        <v>1360000000</v>
      </c>
      <c r="I991" s="2">
        <v>1360000000</v>
      </c>
      <c r="J991" s="2">
        <v>1360000000</v>
      </c>
      <c r="K991" s="2" t="s">
        <v>24</v>
      </c>
      <c r="L991" t="s">
        <v>51</v>
      </c>
      <c r="M991" t="s">
        <v>92</v>
      </c>
      <c r="N991" t="s">
        <v>28</v>
      </c>
      <c r="O991" t="s">
        <v>28</v>
      </c>
      <c r="P991" t="s">
        <v>28</v>
      </c>
      <c r="R991" t="s">
        <v>28</v>
      </c>
      <c r="S991" s="3">
        <v>1360000000</v>
      </c>
      <c r="T991" t="s">
        <v>28</v>
      </c>
      <c r="U991" s="3" t="s">
        <v>28</v>
      </c>
    </row>
    <row r="992" spans="1:21" hidden="1" x14ac:dyDescent="0.3">
      <c r="A992">
        <v>1113</v>
      </c>
      <c r="B992" t="s">
        <v>570</v>
      </c>
      <c r="C992" t="s">
        <v>32</v>
      </c>
      <c r="D992" t="s">
        <v>33</v>
      </c>
      <c r="E992" s="1">
        <v>4736150000</v>
      </c>
      <c r="F992" s="2">
        <v>63083000</v>
      </c>
      <c r="G992" s="2">
        <v>2655650000</v>
      </c>
      <c r="H992" s="2" t="s">
        <v>24</v>
      </c>
      <c r="I992" s="2" t="s">
        <v>24</v>
      </c>
      <c r="J992" s="2" t="s">
        <v>25</v>
      </c>
      <c r="K992" s="2">
        <v>157824000</v>
      </c>
      <c r="L992" t="s">
        <v>112</v>
      </c>
      <c r="M992" t="s">
        <v>183</v>
      </c>
      <c r="N992" t="s">
        <v>28</v>
      </c>
      <c r="O992" t="s">
        <v>28</v>
      </c>
      <c r="P992" t="s">
        <v>28</v>
      </c>
      <c r="R992" t="s">
        <v>28</v>
      </c>
      <c r="S992" s="3" t="s">
        <v>25</v>
      </c>
      <c r="T992" t="s">
        <v>28</v>
      </c>
      <c r="U992" s="3" t="s">
        <v>28</v>
      </c>
    </row>
    <row r="993" spans="1:21" hidden="1" x14ac:dyDescent="0.3">
      <c r="A993">
        <v>292</v>
      </c>
      <c r="B993" t="s">
        <v>234</v>
      </c>
      <c r="C993" t="s">
        <v>32</v>
      </c>
      <c r="D993" t="s">
        <v>33</v>
      </c>
      <c r="E993" s="1">
        <v>4743200000</v>
      </c>
      <c r="F993" s="2">
        <v>2964700000</v>
      </c>
      <c r="G993" s="2">
        <v>205200000</v>
      </c>
      <c r="H993" s="2" t="s">
        <v>24</v>
      </c>
      <c r="I993" s="2" t="s">
        <v>24</v>
      </c>
      <c r="J993" s="2" t="s">
        <v>25</v>
      </c>
      <c r="K993" s="2" t="s">
        <v>24</v>
      </c>
      <c r="L993" t="s">
        <v>125</v>
      </c>
      <c r="M993" t="s">
        <v>235</v>
      </c>
      <c r="N993" t="s">
        <v>28</v>
      </c>
      <c r="O993" t="s">
        <v>28</v>
      </c>
      <c r="P993" t="s">
        <v>28</v>
      </c>
      <c r="R993" t="s">
        <v>28</v>
      </c>
      <c r="S993" s="3" t="s">
        <v>25</v>
      </c>
      <c r="T993" t="s">
        <v>28</v>
      </c>
      <c r="U993" s="3" t="s">
        <v>25</v>
      </c>
    </row>
    <row r="994" spans="1:21" hidden="1" x14ac:dyDescent="0.3">
      <c r="A994">
        <v>1779</v>
      </c>
      <c r="B994" t="s">
        <v>774</v>
      </c>
      <c r="C994" t="s">
        <v>32</v>
      </c>
      <c r="D994" t="s">
        <v>36</v>
      </c>
      <c r="E994" s="1">
        <v>4765000000</v>
      </c>
      <c r="F994" s="2">
        <v>1738000000</v>
      </c>
      <c r="G994" s="2">
        <v>1532000000</v>
      </c>
      <c r="H994" s="2">
        <v>364000000</v>
      </c>
      <c r="I994" s="2">
        <v>364000000</v>
      </c>
      <c r="J994" s="2">
        <v>364000000</v>
      </c>
      <c r="K994" s="2">
        <v>61000000</v>
      </c>
      <c r="L994" t="s">
        <v>61</v>
      </c>
      <c r="M994" t="s">
        <v>62</v>
      </c>
      <c r="N994" t="s">
        <v>28</v>
      </c>
      <c r="O994" t="s">
        <v>28</v>
      </c>
      <c r="P994" t="s">
        <v>28</v>
      </c>
      <c r="R994" t="s">
        <v>28</v>
      </c>
      <c r="S994" s="3">
        <v>364000000</v>
      </c>
      <c r="T994" t="s">
        <v>28</v>
      </c>
      <c r="U994" s="3" t="s">
        <v>28</v>
      </c>
    </row>
    <row r="995" spans="1:21" hidden="1" x14ac:dyDescent="0.3">
      <c r="A995">
        <v>678</v>
      </c>
      <c r="B995" t="s">
        <v>401</v>
      </c>
      <c r="C995" t="s">
        <v>32</v>
      </c>
      <c r="D995" t="s">
        <v>33</v>
      </c>
      <c r="E995" s="1">
        <v>4772000000</v>
      </c>
      <c r="F995" s="2" t="s">
        <v>24</v>
      </c>
      <c r="G995" s="2">
        <v>2671000000</v>
      </c>
      <c r="H995" s="2" t="s">
        <v>24</v>
      </c>
      <c r="I995" s="2" t="s">
        <v>24</v>
      </c>
      <c r="J995" s="2" t="s">
        <v>25</v>
      </c>
      <c r="K995" s="2">
        <v>1139000000</v>
      </c>
      <c r="L995" t="s">
        <v>305</v>
      </c>
      <c r="M995" t="s">
        <v>306</v>
      </c>
      <c r="N995" t="s">
        <v>28</v>
      </c>
      <c r="O995" t="s">
        <v>28</v>
      </c>
      <c r="P995" t="s">
        <v>28</v>
      </c>
      <c r="R995" t="s">
        <v>28</v>
      </c>
      <c r="S995" s="3" t="s">
        <v>25</v>
      </c>
      <c r="T995" t="s">
        <v>28</v>
      </c>
      <c r="U995" s="3" t="s">
        <v>28</v>
      </c>
    </row>
    <row r="996" spans="1:21" hidden="1" x14ac:dyDescent="0.3">
      <c r="A996">
        <v>26</v>
      </c>
      <c r="B996" t="s">
        <v>80</v>
      </c>
      <c r="C996" t="s">
        <v>32</v>
      </c>
      <c r="D996" t="s">
        <v>86</v>
      </c>
      <c r="E996" s="1">
        <v>4795511000</v>
      </c>
      <c r="F996" s="2">
        <v>744317000</v>
      </c>
      <c r="G996" s="2">
        <v>2215161000</v>
      </c>
      <c r="H996" s="2">
        <v>862730000</v>
      </c>
      <c r="I996" s="2">
        <v>862730000</v>
      </c>
      <c r="J996" s="2">
        <v>862730000</v>
      </c>
      <c r="K996" s="2">
        <v>68649000</v>
      </c>
      <c r="L996" t="s">
        <v>51</v>
      </c>
      <c r="M996" t="s">
        <v>82</v>
      </c>
      <c r="N996" t="s">
        <v>28</v>
      </c>
      <c r="O996" t="s">
        <v>28</v>
      </c>
      <c r="P996" t="s">
        <v>87</v>
      </c>
      <c r="R996" t="s">
        <v>28</v>
      </c>
      <c r="S996" s="3">
        <v>862730000</v>
      </c>
      <c r="T996" t="s">
        <v>28</v>
      </c>
      <c r="U996" s="3">
        <v>862730000</v>
      </c>
    </row>
    <row r="997" spans="1:21" hidden="1" x14ac:dyDescent="0.3">
      <c r="A997">
        <v>1432</v>
      </c>
      <c r="B997" t="s">
        <v>673</v>
      </c>
      <c r="C997" t="s">
        <v>32</v>
      </c>
      <c r="D997" t="s">
        <v>33</v>
      </c>
      <c r="E997" s="1">
        <v>4870818000</v>
      </c>
      <c r="F997" s="2">
        <v>882803000</v>
      </c>
      <c r="G997" s="2">
        <v>446845000</v>
      </c>
      <c r="H997" s="2" t="s">
        <v>24</v>
      </c>
      <c r="I997" s="2" t="s">
        <v>24</v>
      </c>
      <c r="J997" s="2" t="s">
        <v>25</v>
      </c>
      <c r="K997" s="2">
        <v>1143827000</v>
      </c>
      <c r="L997" t="s">
        <v>117</v>
      </c>
      <c r="M997" t="s">
        <v>118</v>
      </c>
      <c r="N997" t="s">
        <v>28</v>
      </c>
      <c r="O997" t="s">
        <v>28</v>
      </c>
      <c r="P997" t="s">
        <v>28</v>
      </c>
      <c r="R997" t="s">
        <v>28</v>
      </c>
      <c r="S997" s="3" t="s">
        <v>25</v>
      </c>
      <c r="T997" t="s">
        <v>28</v>
      </c>
      <c r="U997" s="3" t="s">
        <v>28</v>
      </c>
    </row>
    <row r="998" spans="1:21" hidden="1" x14ac:dyDescent="0.3">
      <c r="A998">
        <v>320</v>
      </c>
      <c r="B998" t="s">
        <v>247</v>
      </c>
      <c r="C998" t="s">
        <v>32</v>
      </c>
      <c r="D998" t="s">
        <v>33</v>
      </c>
      <c r="E998" s="1">
        <v>4945000000</v>
      </c>
      <c r="F998" s="2">
        <v>4157000000</v>
      </c>
      <c r="G998" s="2" t="s">
        <v>24</v>
      </c>
      <c r="H998" s="2" t="s">
        <v>24</v>
      </c>
      <c r="I998" s="2" t="s">
        <v>24</v>
      </c>
      <c r="J998" s="2" t="s">
        <v>25</v>
      </c>
      <c r="K998" s="2">
        <v>14000000</v>
      </c>
      <c r="L998" t="s">
        <v>112</v>
      </c>
      <c r="M998" t="s">
        <v>115</v>
      </c>
      <c r="N998" t="s">
        <v>28</v>
      </c>
      <c r="O998" t="s">
        <v>28</v>
      </c>
      <c r="P998" t="s">
        <v>28</v>
      </c>
      <c r="R998" t="s">
        <v>28</v>
      </c>
      <c r="S998" s="3" t="s">
        <v>25</v>
      </c>
      <c r="T998" t="s">
        <v>28</v>
      </c>
      <c r="U998" s="3" t="s">
        <v>25</v>
      </c>
    </row>
    <row r="999" spans="1:21" hidden="1" x14ac:dyDescent="0.3">
      <c r="A999">
        <v>1388</v>
      </c>
      <c r="B999" t="s">
        <v>660</v>
      </c>
      <c r="C999" t="s">
        <v>32</v>
      </c>
      <c r="D999" t="s">
        <v>33</v>
      </c>
      <c r="E999" s="1">
        <v>4951000000</v>
      </c>
      <c r="F999" s="2">
        <v>3331000000</v>
      </c>
      <c r="G999" s="2">
        <v>229000000</v>
      </c>
      <c r="H999" s="2" t="s">
        <v>24</v>
      </c>
      <c r="I999" s="2" t="s">
        <v>24</v>
      </c>
      <c r="J999" s="2" t="s">
        <v>25</v>
      </c>
      <c r="K999" s="2">
        <v>384000000</v>
      </c>
      <c r="L999" t="s">
        <v>107</v>
      </c>
      <c r="M999" t="s">
        <v>108</v>
      </c>
      <c r="N999" t="s">
        <v>28</v>
      </c>
      <c r="O999" t="s">
        <v>28</v>
      </c>
      <c r="P999" t="s">
        <v>28</v>
      </c>
      <c r="R999" t="s">
        <v>28</v>
      </c>
      <c r="S999" s="3" t="s">
        <v>25</v>
      </c>
      <c r="T999" t="s">
        <v>28</v>
      </c>
      <c r="U999" s="3" t="s">
        <v>28</v>
      </c>
    </row>
    <row r="1000" spans="1:21" hidden="1" x14ac:dyDescent="0.3">
      <c r="A1000">
        <v>1680</v>
      </c>
      <c r="B1000" t="s">
        <v>748</v>
      </c>
      <c r="C1000" t="s">
        <v>32</v>
      </c>
      <c r="D1000" t="s">
        <v>33</v>
      </c>
      <c r="E1000" s="1">
        <v>4997100000</v>
      </c>
      <c r="F1000" s="2">
        <v>3371800000</v>
      </c>
      <c r="G1000" s="2">
        <v>121800000</v>
      </c>
      <c r="H1000" s="2" t="s">
        <v>24</v>
      </c>
      <c r="I1000" s="2" t="s">
        <v>24</v>
      </c>
      <c r="J1000" s="2" t="s">
        <v>25</v>
      </c>
      <c r="K1000" s="2">
        <v>391400000</v>
      </c>
      <c r="L1000" t="s">
        <v>107</v>
      </c>
      <c r="M1000" t="s">
        <v>110</v>
      </c>
      <c r="N1000" t="s">
        <v>28</v>
      </c>
      <c r="O1000" t="s">
        <v>28</v>
      </c>
      <c r="P1000" t="s">
        <v>28</v>
      </c>
      <c r="R1000" t="s">
        <v>28</v>
      </c>
      <c r="S1000" s="3" t="s">
        <v>25</v>
      </c>
      <c r="T1000" t="s">
        <v>28</v>
      </c>
      <c r="U1000" s="3" t="s">
        <v>28</v>
      </c>
    </row>
    <row r="1001" spans="1:21" hidden="1" x14ac:dyDescent="0.3">
      <c r="A1001">
        <v>646</v>
      </c>
      <c r="B1001" t="s">
        <v>389</v>
      </c>
      <c r="C1001" t="s">
        <v>32</v>
      </c>
      <c r="D1001" t="s">
        <v>33</v>
      </c>
      <c r="E1001" s="1">
        <v>5066000000</v>
      </c>
      <c r="F1001" s="2">
        <v>2881000000</v>
      </c>
      <c r="G1001" s="2">
        <v>975000000</v>
      </c>
      <c r="H1001" s="2" t="s">
        <v>24</v>
      </c>
      <c r="I1001" s="2" t="s">
        <v>24</v>
      </c>
      <c r="J1001" s="2" t="s">
        <v>25</v>
      </c>
      <c r="K1001" s="2" t="s">
        <v>24</v>
      </c>
      <c r="L1001" t="s">
        <v>51</v>
      </c>
      <c r="M1001" t="s">
        <v>123</v>
      </c>
      <c r="N1001" t="s">
        <v>28</v>
      </c>
      <c r="O1001" t="s">
        <v>28</v>
      </c>
      <c r="P1001" t="s">
        <v>28</v>
      </c>
      <c r="R1001" t="s">
        <v>28</v>
      </c>
      <c r="S1001" s="3" t="s">
        <v>25</v>
      </c>
      <c r="T1001" t="s">
        <v>28</v>
      </c>
      <c r="U1001" s="3" t="s">
        <v>28</v>
      </c>
    </row>
    <row r="1002" spans="1:21" hidden="1" x14ac:dyDescent="0.3">
      <c r="A1002">
        <v>805</v>
      </c>
      <c r="B1002" t="s">
        <v>454</v>
      </c>
      <c r="C1002" t="s">
        <v>32</v>
      </c>
      <c r="D1002" t="s">
        <v>458</v>
      </c>
      <c r="E1002" s="1">
        <v>5083000000</v>
      </c>
      <c r="F1002" s="2">
        <v>3348000000</v>
      </c>
      <c r="G1002" s="2">
        <v>976000000</v>
      </c>
      <c r="H1002" s="2" t="s">
        <v>24</v>
      </c>
      <c r="I1002" s="2" t="s">
        <v>24</v>
      </c>
      <c r="J1002" s="2" t="s">
        <v>25</v>
      </c>
      <c r="K1002" s="2" t="s">
        <v>24</v>
      </c>
      <c r="L1002" t="s">
        <v>51</v>
      </c>
      <c r="M1002" t="s">
        <v>456</v>
      </c>
      <c r="N1002" t="s">
        <v>28</v>
      </c>
      <c r="O1002" t="s">
        <v>28</v>
      </c>
      <c r="P1002" t="s">
        <v>28</v>
      </c>
      <c r="R1002" t="s">
        <v>28</v>
      </c>
      <c r="S1002" s="3" t="s">
        <v>25</v>
      </c>
      <c r="T1002" t="s">
        <v>28</v>
      </c>
      <c r="U1002" s="3" t="s">
        <v>28</v>
      </c>
    </row>
    <row r="1003" spans="1:21" x14ac:dyDescent="0.3">
      <c r="A1003">
        <v>1352</v>
      </c>
      <c r="B1003" t="s">
        <v>649</v>
      </c>
      <c r="C1003" t="s">
        <v>32</v>
      </c>
      <c r="D1003" t="s">
        <v>36</v>
      </c>
      <c r="E1003" s="1">
        <v>5094933000</v>
      </c>
      <c r="F1003" s="2">
        <v>2980462000</v>
      </c>
      <c r="G1003" s="2">
        <v>1533799000</v>
      </c>
      <c r="H1003" s="2" t="s">
        <v>24</v>
      </c>
      <c r="I1003" s="2" t="s">
        <v>24</v>
      </c>
      <c r="J1003" s="2" t="s">
        <v>25</v>
      </c>
      <c r="K1003" s="2">
        <v>192000</v>
      </c>
      <c r="L1003" t="s">
        <v>26</v>
      </c>
      <c r="M1003" t="s">
        <v>650</v>
      </c>
      <c r="N1003" t="s">
        <v>28</v>
      </c>
      <c r="O1003" t="s">
        <v>28</v>
      </c>
      <c r="P1003" t="s">
        <v>28</v>
      </c>
      <c r="R1003" t="s">
        <v>28</v>
      </c>
      <c r="S1003" s="3" t="s">
        <v>25</v>
      </c>
      <c r="T1003" t="s">
        <v>28</v>
      </c>
      <c r="U1003" s="3" t="s">
        <v>28</v>
      </c>
    </row>
    <row r="1004" spans="1:21" hidden="1" x14ac:dyDescent="0.3">
      <c r="A1004">
        <v>869</v>
      </c>
      <c r="B1004" t="s">
        <v>482</v>
      </c>
      <c r="C1004" t="s">
        <v>32</v>
      </c>
      <c r="D1004" t="s">
        <v>33</v>
      </c>
      <c r="E1004" s="1">
        <v>5147100000</v>
      </c>
      <c r="F1004" s="2" t="s">
        <v>24</v>
      </c>
      <c r="G1004" s="2">
        <v>3870200000</v>
      </c>
      <c r="H1004" s="2" t="s">
        <v>24</v>
      </c>
      <c r="I1004" s="2" t="s">
        <v>24</v>
      </c>
      <c r="J1004" s="2" t="s">
        <v>25</v>
      </c>
      <c r="K1004" s="2" t="s">
        <v>24</v>
      </c>
      <c r="L1004" t="s">
        <v>112</v>
      </c>
      <c r="M1004" t="s">
        <v>143</v>
      </c>
      <c r="N1004" t="s">
        <v>28</v>
      </c>
      <c r="O1004" t="s">
        <v>28</v>
      </c>
      <c r="P1004" t="s">
        <v>28</v>
      </c>
      <c r="R1004" t="s">
        <v>28</v>
      </c>
      <c r="S1004" s="3" t="s">
        <v>25</v>
      </c>
      <c r="T1004" t="s">
        <v>28</v>
      </c>
      <c r="U1004" s="3" t="s">
        <v>28</v>
      </c>
    </row>
    <row r="1005" spans="1:21" x14ac:dyDescent="0.3">
      <c r="A1005">
        <v>368</v>
      </c>
      <c r="B1005" t="s">
        <v>260</v>
      </c>
      <c r="C1005" t="s">
        <v>32</v>
      </c>
      <c r="D1005" t="s">
        <v>71</v>
      </c>
      <c r="E1005" s="1">
        <v>5244000000</v>
      </c>
      <c r="F1005" s="2">
        <v>3630000000</v>
      </c>
      <c r="G1005" s="2">
        <v>606000000</v>
      </c>
      <c r="H1005" s="2" t="s">
        <v>24</v>
      </c>
      <c r="I1005" s="2" t="s">
        <v>24</v>
      </c>
      <c r="J1005" s="2" t="s">
        <v>25</v>
      </c>
      <c r="K1005" s="2" t="s">
        <v>24</v>
      </c>
      <c r="L1005" t="s">
        <v>26</v>
      </c>
      <c r="M1005" t="s">
        <v>261</v>
      </c>
      <c r="N1005" t="s">
        <v>28</v>
      </c>
      <c r="O1005" t="s">
        <v>28</v>
      </c>
      <c r="P1005" t="s">
        <v>28</v>
      </c>
      <c r="R1005" t="s">
        <v>28</v>
      </c>
      <c r="S1005" s="3" t="s">
        <v>25</v>
      </c>
      <c r="T1005" t="s">
        <v>28</v>
      </c>
      <c r="U1005" s="3" t="s">
        <v>25</v>
      </c>
    </row>
    <row r="1006" spans="1:21" hidden="1" x14ac:dyDescent="0.3">
      <c r="A1006">
        <v>985</v>
      </c>
      <c r="B1006" t="s">
        <v>529</v>
      </c>
      <c r="C1006" t="s">
        <v>32</v>
      </c>
      <c r="D1006" t="s">
        <v>523</v>
      </c>
      <c r="E1006" s="1">
        <v>5259312000</v>
      </c>
      <c r="F1006" s="2">
        <v>2974976000</v>
      </c>
      <c r="G1006" s="2">
        <v>591611000</v>
      </c>
      <c r="H1006" s="2">
        <v>825242000</v>
      </c>
      <c r="I1006" s="2">
        <v>825242000</v>
      </c>
      <c r="J1006" s="2">
        <v>825242000</v>
      </c>
      <c r="K1006" s="2" t="s">
        <v>24</v>
      </c>
      <c r="L1006" t="s">
        <v>51</v>
      </c>
      <c r="M1006" t="s">
        <v>135</v>
      </c>
      <c r="N1006" t="s">
        <v>28</v>
      </c>
      <c r="O1006" t="s">
        <v>28</v>
      </c>
      <c r="P1006" t="s">
        <v>28</v>
      </c>
      <c r="R1006" t="s">
        <v>28</v>
      </c>
      <c r="S1006" s="3">
        <v>825242000</v>
      </c>
      <c r="T1006" t="s">
        <v>28</v>
      </c>
      <c r="U1006" s="3" t="s">
        <v>28</v>
      </c>
    </row>
    <row r="1007" spans="1:21" hidden="1" x14ac:dyDescent="0.3">
      <c r="A1007">
        <v>1723</v>
      </c>
      <c r="B1007" t="s">
        <v>759</v>
      </c>
      <c r="C1007" t="s">
        <v>32</v>
      </c>
      <c r="D1007" t="s">
        <v>33</v>
      </c>
      <c r="E1007" s="1">
        <v>5281000000</v>
      </c>
      <c r="F1007" s="2">
        <v>2504000000</v>
      </c>
      <c r="G1007" s="2">
        <v>1557000000</v>
      </c>
      <c r="H1007" s="2" t="s">
        <v>24</v>
      </c>
      <c r="I1007" s="2" t="s">
        <v>24</v>
      </c>
      <c r="J1007" s="2" t="s">
        <v>25</v>
      </c>
      <c r="K1007" s="2">
        <v>233000000</v>
      </c>
      <c r="L1007" t="s">
        <v>40</v>
      </c>
      <c r="M1007" t="s">
        <v>227</v>
      </c>
      <c r="N1007" t="s">
        <v>28</v>
      </c>
      <c r="O1007" t="s">
        <v>28</v>
      </c>
      <c r="P1007" t="s">
        <v>28</v>
      </c>
      <c r="R1007" t="s">
        <v>28</v>
      </c>
      <c r="S1007" s="3" t="s">
        <v>25</v>
      </c>
      <c r="T1007" t="s">
        <v>28</v>
      </c>
      <c r="U1007" s="3" t="s">
        <v>28</v>
      </c>
    </row>
    <row r="1008" spans="1:21" hidden="1" x14ac:dyDescent="0.3">
      <c r="A1008">
        <v>1125</v>
      </c>
      <c r="B1008" t="s">
        <v>577</v>
      </c>
      <c r="C1008" t="s">
        <v>32</v>
      </c>
      <c r="D1008" t="s">
        <v>33</v>
      </c>
      <c r="E1008" s="1">
        <v>5288933000</v>
      </c>
      <c r="F1008" s="2">
        <v>1089888000</v>
      </c>
      <c r="G1008" s="2">
        <v>471219000</v>
      </c>
      <c r="H1008" s="2" t="s">
        <v>24</v>
      </c>
      <c r="I1008" s="2" t="s">
        <v>24</v>
      </c>
      <c r="J1008" s="2" t="s">
        <v>25</v>
      </c>
      <c r="K1008" s="2">
        <v>1957025000</v>
      </c>
      <c r="L1008" t="s">
        <v>153</v>
      </c>
      <c r="M1008" t="s">
        <v>241</v>
      </c>
      <c r="N1008" t="s">
        <v>28</v>
      </c>
      <c r="O1008" t="s">
        <v>28</v>
      </c>
      <c r="P1008" t="s">
        <v>28</v>
      </c>
      <c r="R1008" t="s">
        <v>28</v>
      </c>
      <c r="S1008" s="3" t="s">
        <v>25</v>
      </c>
      <c r="T1008" t="s">
        <v>28</v>
      </c>
      <c r="U1008" s="3" t="s">
        <v>28</v>
      </c>
    </row>
    <row r="1009" spans="1:21" hidden="1" x14ac:dyDescent="0.3">
      <c r="A1009">
        <v>38</v>
      </c>
      <c r="B1009" t="s">
        <v>99</v>
      </c>
      <c r="C1009" t="s">
        <v>32</v>
      </c>
      <c r="D1009" t="s">
        <v>33</v>
      </c>
      <c r="E1009" s="1">
        <v>5302940000</v>
      </c>
      <c r="F1009" s="2">
        <v>3643979000</v>
      </c>
      <c r="G1009" s="2">
        <v>247412000</v>
      </c>
      <c r="H1009" s="2" t="s">
        <v>24</v>
      </c>
      <c r="I1009" s="2" t="s">
        <v>24</v>
      </c>
      <c r="J1009" s="2" t="s">
        <v>25</v>
      </c>
      <c r="K1009" s="2">
        <v>313082000</v>
      </c>
      <c r="L1009" t="s">
        <v>51</v>
      </c>
      <c r="M1009" t="s">
        <v>100</v>
      </c>
      <c r="N1009" t="s">
        <v>28</v>
      </c>
      <c r="O1009" t="s">
        <v>28</v>
      </c>
      <c r="P1009" t="s">
        <v>28</v>
      </c>
      <c r="R1009" t="s">
        <v>28</v>
      </c>
      <c r="S1009" s="3" t="s">
        <v>25</v>
      </c>
      <c r="T1009" t="s">
        <v>28</v>
      </c>
      <c r="U1009" s="3" t="s">
        <v>25</v>
      </c>
    </row>
    <row r="1010" spans="1:21" hidden="1" x14ac:dyDescent="0.3">
      <c r="A1010">
        <v>296</v>
      </c>
      <c r="B1010" t="s">
        <v>236</v>
      </c>
      <c r="C1010" t="s">
        <v>32</v>
      </c>
      <c r="D1010" t="s">
        <v>33</v>
      </c>
      <c r="E1010" s="1">
        <v>5342000000</v>
      </c>
      <c r="F1010" s="2">
        <v>160000000</v>
      </c>
      <c r="G1010" s="2">
        <v>3247000000</v>
      </c>
      <c r="H1010" s="2" t="s">
        <v>24</v>
      </c>
      <c r="I1010" s="2" t="s">
        <v>24</v>
      </c>
      <c r="J1010" s="2" t="s">
        <v>25</v>
      </c>
      <c r="K1010" s="2">
        <v>464000000</v>
      </c>
      <c r="L1010" t="s">
        <v>112</v>
      </c>
      <c r="M1010" t="s">
        <v>237</v>
      </c>
      <c r="N1010" t="s">
        <v>28</v>
      </c>
      <c r="O1010" t="s">
        <v>28</v>
      </c>
      <c r="P1010" t="s">
        <v>28</v>
      </c>
      <c r="R1010" t="s">
        <v>28</v>
      </c>
      <c r="S1010" s="3" t="s">
        <v>25</v>
      </c>
      <c r="T1010" t="s">
        <v>28</v>
      </c>
      <c r="U1010" s="3" t="s">
        <v>25</v>
      </c>
    </row>
    <row r="1011" spans="1:21" hidden="1" x14ac:dyDescent="0.3">
      <c r="A1011">
        <v>150</v>
      </c>
      <c r="B1011" t="s">
        <v>158</v>
      </c>
      <c r="C1011" t="s">
        <v>32</v>
      </c>
      <c r="D1011" t="s">
        <v>33</v>
      </c>
      <c r="E1011" s="1">
        <v>5345500000</v>
      </c>
      <c r="F1011" s="2">
        <v>3651700000</v>
      </c>
      <c r="G1011" s="2">
        <v>645100000</v>
      </c>
      <c r="H1011" s="2" t="s">
        <v>24</v>
      </c>
      <c r="I1011" s="2" t="s">
        <v>24</v>
      </c>
      <c r="J1011" s="2" t="s">
        <v>25</v>
      </c>
      <c r="K1011" s="2" t="s">
        <v>24</v>
      </c>
      <c r="L1011" t="s">
        <v>51</v>
      </c>
      <c r="M1011" t="s">
        <v>159</v>
      </c>
      <c r="N1011" t="s">
        <v>28</v>
      </c>
      <c r="O1011" t="s">
        <v>28</v>
      </c>
      <c r="P1011" t="s">
        <v>28</v>
      </c>
      <c r="R1011" t="s">
        <v>28</v>
      </c>
      <c r="S1011" s="3" t="s">
        <v>25</v>
      </c>
      <c r="T1011" t="s">
        <v>28</v>
      </c>
      <c r="U1011" s="3" t="s">
        <v>25</v>
      </c>
    </row>
    <row r="1012" spans="1:21" hidden="1" x14ac:dyDescent="0.3">
      <c r="A1012">
        <v>813</v>
      </c>
      <c r="B1012" t="s">
        <v>461</v>
      </c>
      <c r="C1012" t="s">
        <v>32</v>
      </c>
      <c r="D1012" t="s">
        <v>33</v>
      </c>
      <c r="E1012" s="1">
        <v>5354000000</v>
      </c>
      <c r="F1012" s="2">
        <v>2033000000</v>
      </c>
      <c r="G1012" s="2">
        <v>1920000000</v>
      </c>
      <c r="H1012" s="2" t="s">
        <v>24</v>
      </c>
      <c r="I1012" s="2" t="s">
        <v>24</v>
      </c>
      <c r="J1012" s="2" t="s">
        <v>25</v>
      </c>
      <c r="K1012" s="2">
        <v>701000000</v>
      </c>
      <c r="L1012" t="s">
        <v>117</v>
      </c>
      <c r="M1012" t="s">
        <v>118</v>
      </c>
      <c r="N1012" t="s">
        <v>28</v>
      </c>
      <c r="O1012" t="s">
        <v>28</v>
      </c>
      <c r="P1012" t="s">
        <v>28</v>
      </c>
      <c r="R1012" t="s">
        <v>28</v>
      </c>
      <c r="S1012" s="3" t="s">
        <v>25</v>
      </c>
      <c r="T1012" t="s">
        <v>28</v>
      </c>
      <c r="U1012" s="3" t="s">
        <v>28</v>
      </c>
    </row>
    <row r="1013" spans="1:21" x14ac:dyDescent="0.3">
      <c r="A1013">
        <v>82</v>
      </c>
      <c r="B1013" t="s">
        <v>127</v>
      </c>
      <c r="C1013" t="s">
        <v>32</v>
      </c>
      <c r="D1013" t="s">
        <v>33</v>
      </c>
      <c r="E1013" s="1">
        <v>5368000000</v>
      </c>
      <c r="F1013" s="2">
        <v>2325000000</v>
      </c>
      <c r="G1013" s="2">
        <v>1817000000</v>
      </c>
      <c r="H1013" s="2" t="s">
        <v>24</v>
      </c>
      <c r="I1013" s="2" t="s">
        <v>24</v>
      </c>
      <c r="J1013" s="2" t="s">
        <v>25</v>
      </c>
      <c r="K1013" s="2">
        <v>294000000</v>
      </c>
      <c r="L1013" t="s">
        <v>26</v>
      </c>
      <c r="M1013" t="s">
        <v>27</v>
      </c>
      <c r="N1013" t="s">
        <v>28</v>
      </c>
      <c r="O1013" t="s">
        <v>28</v>
      </c>
      <c r="P1013" t="s">
        <v>28</v>
      </c>
      <c r="R1013" t="s">
        <v>28</v>
      </c>
      <c r="S1013" s="3" t="s">
        <v>25</v>
      </c>
      <c r="T1013" t="s">
        <v>28</v>
      </c>
      <c r="U1013" s="3" t="s">
        <v>25</v>
      </c>
    </row>
    <row r="1014" spans="1:21" hidden="1" x14ac:dyDescent="0.3">
      <c r="A1014">
        <v>388</v>
      </c>
      <c r="B1014" t="s">
        <v>283</v>
      </c>
      <c r="C1014" t="s">
        <v>32</v>
      </c>
      <c r="D1014" t="s">
        <v>104</v>
      </c>
      <c r="E1014" s="1">
        <v>5373586000</v>
      </c>
      <c r="F1014" s="2">
        <v>1289270000</v>
      </c>
      <c r="G1014" s="2">
        <v>3437032000</v>
      </c>
      <c r="H1014" s="2">
        <v>792917000</v>
      </c>
      <c r="I1014" s="2">
        <v>792917000</v>
      </c>
      <c r="J1014" s="2">
        <v>792917000</v>
      </c>
      <c r="K1014" s="2" t="s">
        <v>24</v>
      </c>
      <c r="L1014" t="s">
        <v>51</v>
      </c>
      <c r="M1014" t="s">
        <v>123</v>
      </c>
      <c r="N1014" t="s">
        <v>28</v>
      </c>
      <c r="O1014" t="s">
        <v>28</v>
      </c>
      <c r="P1014" t="s">
        <v>28</v>
      </c>
      <c r="R1014" t="s">
        <v>28</v>
      </c>
      <c r="S1014" s="3">
        <v>792917000</v>
      </c>
      <c r="T1014" t="s">
        <v>28</v>
      </c>
      <c r="U1014" s="3">
        <v>792917000</v>
      </c>
    </row>
    <row r="1015" spans="1:21" hidden="1" x14ac:dyDescent="0.3">
      <c r="A1015">
        <v>1727</v>
      </c>
      <c r="B1015" t="s">
        <v>760</v>
      </c>
      <c r="C1015" t="s">
        <v>32</v>
      </c>
      <c r="D1015" t="s">
        <v>33</v>
      </c>
      <c r="E1015" s="1">
        <v>5433661000</v>
      </c>
      <c r="F1015" s="2">
        <v>3316311000</v>
      </c>
      <c r="G1015" s="2">
        <v>502901000</v>
      </c>
      <c r="H1015" s="2" t="s">
        <v>24</v>
      </c>
      <c r="I1015" s="2" t="s">
        <v>24</v>
      </c>
      <c r="J1015" s="2" t="s">
        <v>25</v>
      </c>
      <c r="K1015" s="2">
        <v>314119000</v>
      </c>
      <c r="L1015" t="s">
        <v>40</v>
      </c>
      <c r="M1015" t="s">
        <v>761</v>
      </c>
      <c r="N1015" t="s">
        <v>28</v>
      </c>
      <c r="O1015" t="s">
        <v>28</v>
      </c>
      <c r="P1015" t="s">
        <v>28</v>
      </c>
      <c r="R1015" t="s">
        <v>28</v>
      </c>
      <c r="S1015" s="3" t="s">
        <v>25</v>
      </c>
      <c r="T1015" t="s">
        <v>28</v>
      </c>
      <c r="U1015" s="3" t="s">
        <v>28</v>
      </c>
    </row>
    <row r="1016" spans="1:21" hidden="1" x14ac:dyDescent="0.3">
      <c r="A1016">
        <v>1715</v>
      </c>
      <c r="B1016" t="s">
        <v>757</v>
      </c>
      <c r="C1016" t="s">
        <v>32</v>
      </c>
      <c r="D1016" t="s">
        <v>33</v>
      </c>
      <c r="E1016" s="1">
        <v>5607200000</v>
      </c>
      <c r="F1016" s="2">
        <v>3297400000</v>
      </c>
      <c r="G1016" s="2">
        <v>1169300000</v>
      </c>
      <c r="H1016" s="2" t="s">
        <v>24</v>
      </c>
      <c r="I1016" s="2" t="s">
        <v>24</v>
      </c>
      <c r="J1016" s="2" t="s">
        <v>25</v>
      </c>
      <c r="K1016" s="2" t="s">
        <v>24</v>
      </c>
      <c r="L1016" t="s">
        <v>51</v>
      </c>
      <c r="M1016" t="s">
        <v>123</v>
      </c>
      <c r="N1016" t="s">
        <v>28</v>
      </c>
      <c r="O1016" t="s">
        <v>28</v>
      </c>
      <c r="P1016" t="s">
        <v>28</v>
      </c>
      <c r="R1016" t="s">
        <v>28</v>
      </c>
      <c r="S1016" s="3" t="s">
        <v>25</v>
      </c>
      <c r="T1016" t="s">
        <v>28</v>
      </c>
      <c r="U1016" s="3" t="s">
        <v>28</v>
      </c>
    </row>
    <row r="1017" spans="1:21" hidden="1" x14ac:dyDescent="0.3">
      <c r="A1017">
        <v>328</v>
      </c>
      <c r="B1017" t="s">
        <v>249</v>
      </c>
      <c r="C1017" t="s">
        <v>32</v>
      </c>
      <c r="D1017" t="s">
        <v>217</v>
      </c>
      <c r="E1017" s="1">
        <v>5655000000</v>
      </c>
      <c r="F1017" s="2">
        <v>3190000000</v>
      </c>
      <c r="G1017" s="2">
        <v>1321000000</v>
      </c>
      <c r="H1017" s="2">
        <v>136000000</v>
      </c>
      <c r="I1017" s="2">
        <v>136000000</v>
      </c>
      <c r="J1017" s="2">
        <v>136000000</v>
      </c>
      <c r="K1017" s="2" t="s">
        <v>24</v>
      </c>
      <c r="L1017" t="s">
        <v>97</v>
      </c>
      <c r="M1017" t="s">
        <v>239</v>
      </c>
      <c r="N1017" t="s">
        <v>28</v>
      </c>
      <c r="O1017" t="s">
        <v>28</v>
      </c>
      <c r="P1017" t="s">
        <v>28</v>
      </c>
      <c r="R1017" t="s">
        <v>28</v>
      </c>
      <c r="S1017" s="3">
        <v>136000000</v>
      </c>
      <c r="T1017" t="s">
        <v>28</v>
      </c>
      <c r="U1017" s="3">
        <v>136000000</v>
      </c>
    </row>
    <row r="1018" spans="1:21" hidden="1" x14ac:dyDescent="0.3">
      <c r="A1018">
        <v>1412</v>
      </c>
      <c r="B1018" t="s">
        <v>666</v>
      </c>
      <c r="C1018" t="s">
        <v>32</v>
      </c>
      <c r="D1018" t="s">
        <v>451</v>
      </c>
      <c r="E1018" s="1">
        <v>5692700000</v>
      </c>
      <c r="F1018" s="2">
        <v>3724000000</v>
      </c>
      <c r="G1018" s="2">
        <v>1085800000</v>
      </c>
      <c r="H1018" s="2" t="s">
        <v>24</v>
      </c>
      <c r="I1018" s="2" t="s">
        <v>24</v>
      </c>
      <c r="J1018" s="2" t="s">
        <v>25</v>
      </c>
      <c r="K1018" s="2">
        <v>110900000</v>
      </c>
      <c r="L1018" t="s">
        <v>97</v>
      </c>
      <c r="M1018" t="s">
        <v>210</v>
      </c>
      <c r="N1018" t="s">
        <v>28</v>
      </c>
      <c r="O1018" t="s">
        <v>28</v>
      </c>
      <c r="P1018" t="s">
        <v>28</v>
      </c>
      <c r="R1018" t="s">
        <v>28</v>
      </c>
      <c r="S1018" s="3" t="s">
        <v>25</v>
      </c>
      <c r="T1018" t="s">
        <v>28</v>
      </c>
      <c r="U1018" s="3" t="s">
        <v>28</v>
      </c>
    </row>
    <row r="1019" spans="1:21" hidden="1" x14ac:dyDescent="0.3">
      <c r="A1019">
        <v>1548</v>
      </c>
      <c r="B1019" t="s">
        <v>714</v>
      </c>
      <c r="C1019" t="s">
        <v>32</v>
      </c>
      <c r="D1019" t="s">
        <v>413</v>
      </c>
      <c r="E1019" s="1">
        <v>5711715000</v>
      </c>
      <c r="F1019" s="2">
        <v>3761300000</v>
      </c>
      <c r="G1019" s="2">
        <v>1246308000</v>
      </c>
      <c r="H1019" s="2" t="s">
        <v>24</v>
      </c>
      <c r="I1019" s="2" t="s">
        <v>24</v>
      </c>
      <c r="J1019" s="2" t="s">
        <v>25</v>
      </c>
      <c r="K1019" s="2">
        <v>114635000</v>
      </c>
      <c r="L1019" t="s">
        <v>40</v>
      </c>
      <c r="M1019" t="s">
        <v>715</v>
      </c>
      <c r="N1019" t="s">
        <v>28</v>
      </c>
      <c r="O1019" t="s">
        <v>28</v>
      </c>
      <c r="P1019" t="s">
        <v>28</v>
      </c>
      <c r="R1019" t="s">
        <v>28</v>
      </c>
      <c r="S1019" s="3" t="s">
        <v>25</v>
      </c>
      <c r="T1019" t="s">
        <v>28</v>
      </c>
      <c r="U1019" s="3" t="s">
        <v>28</v>
      </c>
    </row>
    <row r="1020" spans="1:21" hidden="1" x14ac:dyDescent="0.3">
      <c r="A1020">
        <v>1190</v>
      </c>
      <c r="B1020" t="s">
        <v>601</v>
      </c>
      <c r="C1020" t="s">
        <v>32</v>
      </c>
      <c r="D1020" t="s">
        <v>33</v>
      </c>
      <c r="E1020" s="1">
        <v>5727000000</v>
      </c>
      <c r="F1020" s="2">
        <v>3523600000</v>
      </c>
      <c r="G1020" s="2">
        <v>1545900000</v>
      </c>
      <c r="H1020" s="2" t="s">
        <v>24</v>
      </c>
      <c r="I1020" s="2" t="s">
        <v>24</v>
      </c>
      <c r="J1020" s="2" t="s">
        <v>25</v>
      </c>
      <c r="K1020" s="2" t="s">
        <v>24</v>
      </c>
      <c r="L1020" t="s">
        <v>40</v>
      </c>
      <c r="M1020" t="s">
        <v>602</v>
      </c>
      <c r="N1020" t="s">
        <v>28</v>
      </c>
      <c r="O1020" t="s">
        <v>28</v>
      </c>
      <c r="P1020" t="s">
        <v>28</v>
      </c>
      <c r="R1020" t="s">
        <v>28</v>
      </c>
      <c r="S1020" s="3" t="s">
        <v>25</v>
      </c>
      <c r="T1020" t="s">
        <v>28</v>
      </c>
      <c r="U1020" s="3" t="s">
        <v>28</v>
      </c>
    </row>
    <row r="1021" spans="1:21" hidden="1" x14ac:dyDescent="0.3">
      <c r="A1021">
        <v>746</v>
      </c>
      <c r="B1021" t="s">
        <v>427</v>
      </c>
      <c r="C1021" t="s">
        <v>32</v>
      </c>
      <c r="D1021" t="s">
        <v>47</v>
      </c>
      <c r="E1021" s="1">
        <v>5731549000</v>
      </c>
      <c r="F1021" s="2">
        <v>3595217000</v>
      </c>
      <c r="G1021" s="2">
        <v>1541214000</v>
      </c>
      <c r="H1021" s="2" t="s">
        <v>24</v>
      </c>
      <c r="I1021" s="2" t="s">
        <v>24</v>
      </c>
      <c r="J1021" s="2" t="s">
        <v>25</v>
      </c>
      <c r="K1021" s="2" t="s">
        <v>24</v>
      </c>
      <c r="L1021" t="s">
        <v>40</v>
      </c>
      <c r="M1021" t="s">
        <v>428</v>
      </c>
      <c r="N1021" t="s">
        <v>28</v>
      </c>
      <c r="O1021" t="s">
        <v>28</v>
      </c>
      <c r="P1021" t="s">
        <v>28</v>
      </c>
      <c r="R1021" t="s">
        <v>28</v>
      </c>
      <c r="S1021" s="3" t="s">
        <v>25</v>
      </c>
      <c r="T1021" t="s">
        <v>28</v>
      </c>
      <c r="U1021" s="3" t="s">
        <v>28</v>
      </c>
    </row>
    <row r="1022" spans="1:21" hidden="1" x14ac:dyDescent="0.3">
      <c r="A1022">
        <v>1408</v>
      </c>
      <c r="B1022" t="s">
        <v>664</v>
      </c>
      <c r="C1022" t="s">
        <v>32</v>
      </c>
      <c r="D1022" t="s">
        <v>665</v>
      </c>
      <c r="E1022" s="1">
        <v>5736300000</v>
      </c>
      <c r="F1022" s="2">
        <v>3662100000</v>
      </c>
      <c r="G1022" s="2">
        <v>1497600000</v>
      </c>
      <c r="H1022" s="2" t="s">
        <v>24</v>
      </c>
      <c r="I1022" s="2" t="s">
        <v>24</v>
      </c>
      <c r="J1022" s="2" t="s">
        <v>25</v>
      </c>
      <c r="K1022" s="2" t="s">
        <v>24</v>
      </c>
      <c r="L1022" t="s">
        <v>40</v>
      </c>
      <c r="M1022" t="s">
        <v>149</v>
      </c>
      <c r="N1022" t="s">
        <v>28</v>
      </c>
      <c r="O1022" t="s">
        <v>28</v>
      </c>
      <c r="P1022" t="s">
        <v>28</v>
      </c>
      <c r="R1022" t="s">
        <v>28</v>
      </c>
      <c r="S1022" s="3" t="s">
        <v>25</v>
      </c>
      <c r="T1022" t="s">
        <v>28</v>
      </c>
      <c r="U1022" s="3" t="s">
        <v>28</v>
      </c>
    </row>
    <row r="1023" spans="1:21" hidden="1" x14ac:dyDescent="0.3">
      <c r="A1023">
        <v>1396</v>
      </c>
      <c r="B1023" t="s">
        <v>661</v>
      </c>
      <c r="C1023" t="s">
        <v>32</v>
      </c>
      <c r="D1023" t="s">
        <v>33</v>
      </c>
      <c r="E1023" s="1">
        <v>5903000000</v>
      </c>
      <c r="F1023" s="2">
        <v>2790000000</v>
      </c>
      <c r="G1023" s="2">
        <v>393000000</v>
      </c>
      <c r="H1023" s="2" t="s">
        <v>24</v>
      </c>
      <c r="I1023" s="2" t="s">
        <v>24</v>
      </c>
      <c r="J1023" s="2" t="s">
        <v>25</v>
      </c>
      <c r="K1023" s="2">
        <v>796000000</v>
      </c>
      <c r="L1023" t="s">
        <v>153</v>
      </c>
      <c r="M1023" t="s">
        <v>499</v>
      </c>
      <c r="N1023" t="s">
        <v>28</v>
      </c>
      <c r="O1023" t="s">
        <v>28</v>
      </c>
      <c r="P1023" t="s">
        <v>28</v>
      </c>
      <c r="R1023" t="s">
        <v>28</v>
      </c>
      <c r="S1023" s="3" t="s">
        <v>25</v>
      </c>
      <c r="T1023" t="s">
        <v>28</v>
      </c>
      <c r="U1023" s="3" t="s">
        <v>28</v>
      </c>
    </row>
    <row r="1024" spans="1:21" hidden="1" x14ac:dyDescent="0.3">
      <c r="A1024">
        <v>1278</v>
      </c>
      <c r="B1024" t="s">
        <v>626</v>
      </c>
      <c r="C1024" t="s">
        <v>32</v>
      </c>
      <c r="D1024" t="s">
        <v>36</v>
      </c>
      <c r="E1024" s="1">
        <v>5981964000</v>
      </c>
      <c r="F1024" s="2">
        <v>4353850000</v>
      </c>
      <c r="G1024" s="2">
        <v>794728000</v>
      </c>
      <c r="H1024" s="2" t="s">
        <v>24</v>
      </c>
      <c r="I1024" s="2" t="s">
        <v>24</v>
      </c>
      <c r="J1024" s="2" t="s">
        <v>25</v>
      </c>
      <c r="K1024" s="2" t="s">
        <v>24</v>
      </c>
      <c r="L1024" t="s">
        <v>40</v>
      </c>
      <c r="M1024" t="s">
        <v>328</v>
      </c>
      <c r="N1024" t="s">
        <v>28</v>
      </c>
      <c r="O1024" t="s">
        <v>28</v>
      </c>
      <c r="P1024" t="s">
        <v>28</v>
      </c>
      <c r="R1024" t="s">
        <v>28</v>
      </c>
      <c r="S1024" s="3" t="s">
        <v>25</v>
      </c>
      <c r="T1024" t="s">
        <v>28</v>
      </c>
      <c r="U1024" s="3" t="s">
        <v>28</v>
      </c>
    </row>
    <row r="1025" spans="1:21" hidden="1" x14ac:dyDescent="0.3">
      <c r="A1025">
        <v>953</v>
      </c>
      <c r="B1025" t="s">
        <v>517</v>
      </c>
      <c r="C1025" t="s">
        <v>32</v>
      </c>
      <c r="D1025" t="s">
        <v>33</v>
      </c>
      <c r="E1025" s="1">
        <v>6011600000</v>
      </c>
      <c r="F1025" s="2">
        <v>3808500000</v>
      </c>
      <c r="G1025" s="2">
        <v>1198200000</v>
      </c>
      <c r="H1025" s="2" t="s">
        <v>24</v>
      </c>
      <c r="I1025" s="2" t="s">
        <v>24</v>
      </c>
      <c r="J1025" s="2" t="s">
        <v>25</v>
      </c>
      <c r="K1025" s="2">
        <v>76700000</v>
      </c>
      <c r="L1025" t="s">
        <v>61</v>
      </c>
      <c r="M1025" t="s">
        <v>326</v>
      </c>
      <c r="N1025" t="s">
        <v>28</v>
      </c>
      <c r="O1025" t="s">
        <v>28</v>
      </c>
      <c r="P1025" t="s">
        <v>28</v>
      </c>
      <c r="R1025" t="s">
        <v>28</v>
      </c>
      <c r="S1025" s="3" t="s">
        <v>25</v>
      </c>
      <c r="T1025" t="s">
        <v>28</v>
      </c>
      <c r="U1025" s="3" t="s">
        <v>28</v>
      </c>
    </row>
    <row r="1026" spans="1:21" hidden="1" x14ac:dyDescent="0.3">
      <c r="A1026">
        <v>1029</v>
      </c>
      <c r="B1026" t="s">
        <v>543</v>
      </c>
      <c r="C1026" t="s">
        <v>32</v>
      </c>
      <c r="D1026" t="s">
        <v>33</v>
      </c>
      <c r="E1026" s="1">
        <v>6023819000</v>
      </c>
      <c r="F1026" s="2">
        <v>3022797000</v>
      </c>
      <c r="G1026" s="2">
        <v>2347308000</v>
      </c>
      <c r="H1026" s="2" t="s">
        <v>24</v>
      </c>
      <c r="I1026" s="2" t="s">
        <v>24</v>
      </c>
      <c r="J1026" s="2" t="s">
        <v>25</v>
      </c>
      <c r="K1026" s="2" t="s">
        <v>24</v>
      </c>
      <c r="L1026" t="s">
        <v>40</v>
      </c>
      <c r="M1026" t="s">
        <v>422</v>
      </c>
      <c r="N1026" t="s">
        <v>28</v>
      </c>
      <c r="O1026" t="s">
        <v>28</v>
      </c>
      <c r="P1026" t="s">
        <v>28</v>
      </c>
      <c r="R1026" t="s">
        <v>28</v>
      </c>
      <c r="S1026" s="3" t="s">
        <v>25</v>
      </c>
      <c r="T1026" t="s">
        <v>28</v>
      </c>
      <c r="U1026" s="3" t="s">
        <v>28</v>
      </c>
    </row>
    <row r="1027" spans="1:21" hidden="1" x14ac:dyDescent="0.3">
      <c r="A1027">
        <v>1464</v>
      </c>
      <c r="B1027" t="s">
        <v>680</v>
      </c>
      <c r="C1027" t="s">
        <v>32</v>
      </c>
      <c r="D1027" t="s">
        <v>188</v>
      </c>
      <c r="E1027" s="1">
        <v>6028000000</v>
      </c>
      <c r="F1027" s="2">
        <v>3449400000</v>
      </c>
      <c r="G1027" s="2">
        <v>1078400000</v>
      </c>
      <c r="H1027" s="2" t="s">
        <v>24</v>
      </c>
      <c r="I1027" s="2" t="s">
        <v>24</v>
      </c>
      <c r="J1027" s="2" t="s">
        <v>25</v>
      </c>
      <c r="K1027" s="2" t="s">
        <v>24</v>
      </c>
      <c r="L1027" t="s">
        <v>97</v>
      </c>
      <c r="M1027" t="s">
        <v>681</v>
      </c>
      <c r="N1027" t="s">
        <v>28</v>
      </c>
      <c r="O1027" t="s">
        <v>28</v>
      </c>
      <c r="P1027" t="s">
        <v>28</v>
      </c>
      <c r="R1027" t="s">
        <v>28</v>
      </c>
      <c r="S1027" s="3" t="s">
        <v>25</v>
      </c>
      <c r="T1027" t="s">
        <v>28</v>
      </c>
      <c r="U1027" s="3" t="s">
        <v>28</v>
      </c>
    </row>
    <row r="1028" spans="1:21" hidden="1" x14ac:dyDescent="0.3">
      <c r="A1028">
        <v>46</v>
      </c>
      <c r="B1028" t="s">
        <v>106</v>
      </c>
      <c r="C1028" t="s">
        <v>32</v>
      </c>
      <c r="D1028" t="s">
        <v>33</v>
      </c>
      <c r="E1028" s="1">
        <v>6053000000</v>
      </c>
      <c r="F1028" s="2">
        <v>3586000000</v>
      </c>
      <c r="G1028" s="2">
        <v>468000000</v>
      </c>
      <c r="H1028" s="2" t="s">
        <v>24</v>
      </c>
      <c r="I1028" s="2" t="s">
        <v>24</v>
      </c>
      <c r="J1028" s="2" t="s">
        <v>25</v>
      </c>
      <c r="K1028" s="2">
        <v>745000000</v>
      </c>
      <c r="L1028" t="s">
        <v>107</v>
      </c>
      <c r="M1028" t="s">
        <v>108</v>
      </c>
      <c r="N1028" t="s">
        <v>28</v>
      </c>
      <c r="O1028" t="s">
        <v>28</v>
      </c>
      <c r="P1028" t="s">
        <v>28</v>
      </c>
      <c r="R1028" t="s">
        <v>28</v>
      </c>
      <c r="S1028" s="3" t="s">
        <v>25</v>
      </c>
      <c r="T1028" t="s">
        <v>28</v>
      </c>
      <c r="U1028" s="3" t="s">
        <v>25</v>
      </c>
    </row>
    <row r="1029" spans="1:21" hidden="1" x14ac:dyDescent="0.3">
      <c r="A1029">
        <v>1174</v>
      </c>
      <c r="B1029" t="s">
        <v>590</v>
      </c>
      <c r="C1029" t="s">
        <v>32</v>
      </c>
      <c r="D1029" t="s">
        <v>593</v>
      </c>
      <c r="E1029" s="1">
        <v>6123000000</v>
      </c>
      <c r="F1029" s="2">
        <v>2290000000</v>
      </c>
      <c r="G1029" s="2">
        <v>2197000000</v>
      </c>
      <c r="H1029" s="2">
        <v>920000000</v>
      </c>
      <c r="I1029" s="2">
        <v>920000000</v>
      </c>
      <c r="J1029" s="2">
        <v>920000000</v>
      </c>
      <c r="K1029" s="2" t="s">
        <v>24</v>
      </c>
      <c r="L1029" t="s">
        <v>51</v>
      </c>
      <c r="M1029" t="s">
        <v>123</v>
      </c>
      <c r="N1029" t="s">
        <v>28</v>
      </c>
      <c r="O1029" t="s">
        <v>28</v>
      </c>
      <c r="P1029" t="s">
        <v>28</v>
      </c>
      <c r="R1029" t="s">
        <v>28</v>
      </c>
      <c r="S1029" s="3">
        <v>920000000</v>
      </c>
      <c r="T1029" t="s">
        <v>28</v>
      </c>
      <c r="U1029" s="3" t="s">
        <v>28</v>
      </c>
    </row>
    <row r="1030" spans="1:21" hidden="1" x14ac:dyDescent="0.3">
      <c r="A1030">
        <v>734</v>
      </c>
      <c r="B1030" t="s">
        <v>420</v>
      </c>
      <c r="C1030" t="s">
        <v>32</v>
      </c>
      <c r="D1030" t="s">
        <v>217</v>
      </c>
      <c r="E1030" s="1">
        <v>6155297000</v>
      </c>
      <c r="F1030" s="2">
        <v>4338193000</v>
      </c>
      <c r="G1030" s="2">
        <v>1347510000</v>
      </c>
      <c r="H1030" s="2" t="s">
        <v>24</v>
      </c>
      <c r="I1030" s="2" t="s">
        <v>24</v>
      </c>
      <c r="J1030" s="2" t="s">
        <v>25</v>
      </c>
      <c r="K1030" s="2" t="s">
        <v>24</v>
      </c>
      <c r="L1030" t="s">
        <v>40</v>
      </c>
      <c r="M1030" t="s">
        <v>412</v>
      </c>
      <c r="N1030" t="s">
        <v>28</v>
      </c>
      <c r="O1030" t="s">
        <v>28</v>
      </c>
      <c r="P1030" t="s">
        <v>28</v>
      </c>
      <c r="R1030" t="s">
        <v>28</v>
      </c>
      <c r="S1030" s="3" t="s">
        <v>25</v>
      </c>
      <c r="T1030" t="s">
        <v>28</v>
      </c>
      <c r="U1030" s="3" t="s">
        <v>28</v>
      </c>
    </row>
    <row r="1031" spans="1:21" x14ac:dyDescent="0.3">
      <c r="A1031">
        <v>873</v>
      </c>
      <c r="B1031" t="s">
        <v>483</v>
      </c>
      <c r="C1031" t="s">
        <v>32</v>
      </c>
      <c r="D1031" t="s">
        <v>33</v>
      </c>
      <c r="E1031" s="1">
        <v>6165441000</v>
      </c>
      <c r="F1031" s="2">
        <v>3898403000</v>
      </c>
      <c r="G1031" s="2">
        <v>1341000000</v>
      </c>
      <c r="H1031" s="2" t="s">
        <v>24</v>
      </c>
      <c r="I1031" s="2" t="s">
        <v>24</v>
      </c>
      <c r="J1031" s="2" t="s">
        <v>25</v>
      </c>
      <c r="K1031" s="2">
        <v>294496000</v>
      </c>
      <c r="L1031" t="s">
        <v>26</v>
      </c>
      <c r="M1031" t="s">
        <v>484</v>
      </c>
      <c r="N1031" t="s">
        <v>28</v>
      </c>
      <c r="O1031" t="s">
        <v>28</v>
      </c>
      <c r="P1031" t="s">
        <v>28</v>
      </c>
      <c r="R1031" t="s">
        <v>28</v>
      </c>
      <c r="S1031" s="3" t="s">
        <v>25</v>
      </c>
      <c r="T1031" t="s">
        <v>28</v>
      </c>
      <c r="U1031" s="3" t="s">
        <v>28</v>
      </c>
    </row>
    <row r="1032" spans="1:21" x14ac:dyDescent="0.3">
      <c r="A1032">
        <v>1162</v>
      </c>
      <c r="B1032" t="s">
        <v>587</v>
      </c>
      <c r="C1032" t="s">
        <v>32</v>
      </c>
      <c r="D1032" t="s">
        <v>36</v>
      </c>
      <c r="E1032" s="1">
        <v>6172000000</v>
      </c>
      <c r="F1032" s="2">
        <v>2539000000</v>
      </c>
      <c r="G1032" s="2">
        <v>1915000000</v>
      </c>
      <c r="H1032" s="2" t="s">
        <v>24</v>
      </c>
      <c r="I1032" s="2" t="s">
        <v>24</v>
      </c>
      <c r="J1032" s="2" t="s">
        <v>25</v>
      </c>
      <c r="K1032" s="2">
        <v>574000000</v>
      </c>
      <c r="L1032" t="s">
        <v>26</v>
      </c>
      <c r="M1032" t="s">
        <v>341</v>
      </c>
      <c r="N1032" t="s">
        <v>28</v>
      </c>
      <c r="O1032" t="s">
        <v>28</v>
      </c>
      <c r="P1032" t="s">
        <v>28</v>
      </c>
      <c r="R1032" t="s">
        <v>28</v>
      </c>
      <c r="S1032" s="3" t="s">
        <v>25</v>
      </c>
      <c r="T1032" t="s">
        <v>28</v>
      </c>
      <c r="U1032" s="3" t="s">
        <v>28</v>
      </c>
    </row>
    <row r="1033" spans="1:21" hidden="1" x14ac:dyDescent="0.3">
      <c r="A1033">
        <v>774</v>
      </c>
      <c r="B1033" t="s">
        <v>439</v>
      </c>
      <c r="C1033" t="s">
        <v>32</v>
      </c>
      <c r="D1033" t="s">
        <v>33</v>
      </c>
      <c r="E1033" s="1">
        <v>6228508000</v>
      </c>
      <c r="F1033" s="2">
        <v>3788023000</v>
      </c>
      <c r="G1033" s="2">
        <v>1159502000</v>
      </c>
      <c r="H1033" s="2" t="s">
        <v>24</v>
      </c>
      <c r="I1033" s="2" t="s">
        <v>24</v>
      </c>
      <c r="J1033" s="2" t="s">
        <v>25</v>
      </c>
      <c r="K1033" s="2" t="s">
        <v>24</v>
      </c>
      <c r="L1033" t="s">
        <v>40</v>
      </c>
      <c r="M1033" t="s">
        <v>440</v>
      </c>
      <c r="N1033" t="s">
        <v>28</v>
      </c>
      <c r="O1033" t="s">
        <v>28</v>
      </c>
      <c r="P1033" t="s">
        <v>28</v>
      </c>
      <c r="R1033" t="s">
        <v>28</v>
      </c>
      <c r="S1033" s="3" t="s">
        <v>25</v>
      </c>
      <c r="T1033" t="s">
        <v>28</v>
      </c>
      <c r="U1033" s="3" t="s">
        <v>28</v>
      </c>
    </row>
    <row r="1034" spans="1:21" hidden="1" x14ac:dyDescent="0.3">
      <c r="A1034">
        <v>498</v>
      </c>
      <c r="B1034" t="s">
        <v>343</v>
      </c>
      <c r="C1034" t="s">
        <v>32</v>
      </c>
      <c r="D1034" t="s">
        <v>36</v>
      </c>
      <c r="E1034" s="1">
        <v>6282000000</v>
      </c>
      <c r="F1034" s="2">
        <v>2559000000</v>
      </c>
      <c r="G1034" s="2">
        <v>2320000000</v>
      </c>
      <c r="H1034" s="2" t="s">
        <v>24</v>
      </c>
      <c r="I1034" s="2" t="s">
        <v>24</v>
      </c>
      <c r="J1034" s="2" t="s">
        <v>25</v>
      </c>
      <c r="K1034" s="2">
        <v>105000000</v>
      </c>
      <c r="L1034" t="s">
        <v>97</v>
      </c>
      <c r="M1034" t="s">
        <v>344</v>
      </c>
      <c r="N1034" t="s">
        <v>28</v>
      </c>
      <c r="O1034" t="s">
        <v>28</v>
      </c>
      <c r="P1034" t="s">
        <v>28</v>
      </c>
      <c r="R1034" t="s">
        <v>28</v>
      </c>
      <c r="S1034" s="3" t="s">
        <v>25</v>
      </c>
      <c r="T1034" t="s">
        <v>28</v>
      </c>
      <c r="U1034" s="3" t="s">
        <v>28</v>
      </c>
    </row>
    <row r="1035" spans="1:21" x14ac:dyDescent="0.3">
      <c r="A1035">
        <v>1364</v>
      </c>
      <c r="B1035" t="s">
        <v>653</v>
      </c>
      <c r="C1035" t="s">
        <v>32</v>
      </c>
      <c r="D1035" t="s">
        <v>71</v>
      </c>
      <c r="E1035" s="1">
        <v>6307900000</v>
      </c>
      <c r="F1035" s="2">
        <v>3604800000</v>
      </c>
      <c r="G1035" s="2">
        <v>1506400000</v>
      </c>
      <c r="H1035" s="2" t="s">
        <v>24</v>
      </c>
      <c r="I1035" s="2" t="s">
        <v>24</v>
      </c>
      <c r="J1035" s="2" t="s">
        <v>25</v>
      </c>
      <c r="K1035" s="2" t="s">
        <v>24</v>
      </c>
      <c r="L1035" t="s">
        <v>26</v>
      </c>
      <c r="M1035" t="s">
        <v>261</v>
      </c>
      <c r="N1035" t="s">
        <v>28</v>
      </c>
      <c r="O1035" t="s">
        <v>28</v>
      </c>
      <c r="P1035" t="s">
        <v>28</v>
      </c>
      <c r="R1035" t="s">
        <v>28</v>
      </c>
      <c r="S1035" s="3" t="s">
        <v>25</v>
      </c>
      <c r="T1035" t="s">
        <v>28</v>
      </c>
      <c r="U1035" s="3" t="s">
        <v>28</v>
      </c>
    </row>
    <row r="1036" spans="1:21" hidden="1" x14ac:dyDescent="0.3">
      <c r="A1036">
        <v>168</v>
      </c>
      <c r="B1036" t="s">
        <v>166</v>
      </c>
      <c r="C1036" t="s">
        <v>32</v>
      </c>
      <c r="D1036" t="s">
        <v>45</v>
      </c>
      <c r="E1036" s="1">
        <v>6330300000</v>
      </c>
      <c r="F1036" s="2">
        <v>4679100000</v>
      </c>
      <c r="G1036" s="2">
        <v>1158900000</v>
      </c>
      <c r="H1036" s="2" t="s">
        <v>24</v>
      </c>
      <c r="I1036" s="2" t="s">
        <v>24</v>
      </c>
      <c r="J1036" s="2" t="s">
        <v>25</v>
      </c>
      <c r="K1036" s="2" t="s">
        <v>24</v>
      </c>
      <c r="L1036" t="s">
        <v>125</v>
      </c>
      <c r="M1036" t="s">
        <v>167</v>
      </c>
      <c r="N1036" t="s">
        <v>28</v>
      </c>
      <c r="O1036" t="s">
        <v>28</v>
      </c>
      <c r="P1036" t="s">
        <v>28</v>
      </c>
      <c r="R1036" t="s">
        <v>28</v>
      </c>
      <c r="S1036" s="3" t="s">
        <v>25</v>
      </c>
      <c r="T1036" t="s">
        <v>28</v>
      </c>
      <c r="U1036" s="3" t="s">
        <v>25</v>
      </c>
    </row>
    <row r="1037" spans="1:21" hidden="1" x14ac:dyDescent="0.3">
      <c r="A1037">
        <v>470</v>
      </c>
      <c r="B1037" t="s">
        <v>334</v>
      </c>
      <c r="C1037" t="s">
        <v>32</v>
      </c>
      <c r="D1037" t="s">
        <v>36</v>
      </c>
      <c r="E1037" s="1">
        <v>6394000000</v>
      </c>
      <c r="F1037" s="2">
        <v>2343000000</v>
      </c>
      <c r="G1037" s="2">
        <v>1669000000</v>
      </c>
      <c r="H1037" s="2" t="s">
        <v>24</v>
      </c>
      <c r="I1037" s="2" t="s">
        <v>24</v>
      </c>
      <c r="J1037" s="2" t="s">
        <v>25</v>
      </c>
      <c r="K1037" s="2">
        <v>330000000</v>
      </c>
      <c r="L1037" t="s">
        <v>40</v>
      </c>
      <c r="M1037" t="s">
        <v>245</v>
      </c>
      <c r="N1037" t="s">
        <v>28</v>
      </c>
      <c r="O1037" t="s">
        <v>28</v>
      </c>
      <c r="P1037" t="s">
        <v>28</v>
      </c>
      <c r="R1037" t="s">
        <v>28</v>
      </c>
      <c r="S1037" s="3" t="s">
        <v>25</v>
      </c>
      <c r="T1037" t="s">
        <v>28</v>
      </c>
      <c r="U1037" s="3" t="s">
        <v>25</v>
      </c>
    </row>
    <row r="1038" spans="1:21" hidden="1" x14ac:dyDescent="0.3">
      <c r="A1038">
        <v>474</v>
      </c>
      <c r="B1038" t="s">
        <v>335</v>
      </c>
      <c r="C1038" t="s">
        <v>32</v>
      </c>
      <c r="D1038" t="s">
        <v>36</v>
      </c>
      <c r="E1038" s="1">
        <v>6394000000</v>
      </c>
      <c r="F1038" s="2">
        <v>2343000000</v>
      </c>
      <c r="G1038" s="2">
        <v>1669000000</v>
      </c>
      <c r="H1038" s="2" t="s">
        <v>24</v>
      </c>
      <c r="I1038" s="2" t="s">
        <v>24</v>
      </c>
      <c r="J1038" s="2" t="s">
        <v>25</v>
      </c>
      <c r="K1038" s="2">
        <v>330000000</v>
      </c>
      <c r="L1038" t="s">
        <v>40</v>
      </c>
      <c r="M1038" t="s">
        <v>245</v>
      </c>
      <c r="N1038" t="s">
        <v>28</v>
      </c>
      <c r="O1038" t="s">
        <v>28</v>
      </c>
      <c r="P1038" t="s">
        <v>28</v>
      </c>
      <c r="R1038" t="s">
        <v>28</v>
      </c>
      <c r="S1038" s="3" t="s">
        <v>25</v>
      </c>
      <c r="T1038" t="s">
        <v>28</v>
      </c>
      <c r="U1038" s="3" t="s">
        <v>28</v>
      </c>
    </row>
    <row r="1039" spans="1:21" hidden="1" x14ac:dyDescent="0.3">
      <c r="A1039">
        <v>642</v>
      </c>
      <c r="B1039" t="s">
        <v>388</v>
      </c>
      <c r="C1039" t="s">
        <v>32</v>
      </c>
      <c r="D1039" t="s">
        <v>33</v>
      </c>
      <c r="E1039" s="1">
        <v>6413800000</v>
      </c>
      <c r="F1039" s="2">
        <v>4328300000</v>
      </c>
      <c r="G1039" s="2">
        <v>814900000</v>
      </c>
      <c r="H1039" s="2" t="s">
        <v>24</v>
      </c>
      <c r="I1039" s="2" t="s">
        <v>24</v>
      </c>
      <c r="J1039" s="2" t="s">
        <v>25</v>
      </c>
      <c r="K1039" s="2" t="s">
        <v>24</v>
      </c>
      <c r="L1039" t="s">
        <v>51</v>
      </c>
      <c r="M1039" t="s">
        <v>123</v>
      </c>
      <c r="N1039" t="s">
        <v>28</v>
      </c>
      <c r="O1039" t="s">
        <v>28</v>
      </c>
      <c r="P1039" t="s">
        <v>28</v>
      </c>
      <c r="R1039" t="s">
        <v>28</v>
      </c>
      <c r="S1039" s="3" t="s">
        <v>25</v>
      </c>
      <c r="T1039" t="s">
        <v>28</v>
      </c>
      <c r="U1039" s="3" t="s">
        <v>28</v>
      </c>
    </row>
    <row r="1040" spans="1:21" hidden="1" x14ac:dyDescent="0.3">
      <c r="A1040">
        <v>348</v>
      </c>
      <c r="B1040" t="s">
        <v>255</v>
      </c>
      <c r="C1040" t="s">
        <v>32</v>
      </c>
      <c r="D1040" t="s">
        <v>36</v>
      </c>
      <c r="E1040" s="1">
        <v>6456000000</v>
      </c>
      <c r="F1040" s="2">
        <v>4281000000</v>
      </c>
      <c r="G1040" s="2">
        <v>262000000</v>
      </c>
      <c r="H1040" s="2" t="s">
        <v>24</v>
      </c>
      <c r="I1040" s="2" t="s">
        <v>24</v>
      </c>
      <c r="J1040" s="2" t="s">
        <v>25</v>
      </c>
      <c r="K1040" s="2">
        <v>750000000</v>
      </c>
      <c r="L1040" t="s">
        <v>107</v>
      </c>
      <c r="M1040" t="s">
        <v>108</v>
      </c>
      <c r="N1040" t="s">
        <v>28</v>
      </c>
      <c r="O1040" t="s">
        <v>28</v>
      </c>
      <c r="P1040" t="s">
        <v>28</v>
      </c>
      <c r="R1040" t="s">
        <v>28</v>
      </c>
      <c r="S1040" s="3" t="s">
        <v>25</v>
      </c>
      <c r="T1040" t="s">
        <v>28</v>
      </c>
      <c r="U1040" s="3" t="s">
        <v>25</v>
      </c>
    </row>
    <row r="1041" spans="1:21" x14ac:dyDescent="0.3">
      <c r="A1041">
        <v>598</v>
      </c>
      <c r="B1041" t="s">
        <v>375</v>
      </c>
      <c r="C1041" t="s">
        <v>32</v>
      </c>
      <c r="D1041" t="s">
        <v>33</v>
      </c>
      <c r="E1041" s="1">
        <v>6564721000</v>
      </c>
      <c r="F1041" s="2">
        <v>4583294000</v>
      </c>
      <c r="G1041" s="2">
        <v>1337487000</v>
      </c>
      <c r="H1041" s="2" t="s">
        <v>24</v>
      </c>
      <c r="I1041" s="2" t="s">
        <v>24</v>
      </c>
      <c r="J1041" s="2" t="s">
        <v>25</v>
      </c>
      <c r="K1041" s="2">
        <v>49292000</v>
      </c>
      <c r="L1041" t="s">
        <v>26</v>
      </c>
      <c r="M1041" t="s">
        <v>243</v>
      </c>
      <c r="N1041" t="s">
        <v>28</v>
      </c>
      <c r="O1041" t="s">
        <v>28</v>
      </c>
      <c r="P1041" t="s">
        <v>28</v>
      </c>
      <c r="R1041" t="s">
        <v>28</v>
      </c>
      <c r="S1041" s="3" t="s">
        <v>25</v>
      </c>
      <c r="T1041" t="s">
        <v>28</v>
      </c>
      <c r="U1041" s="3" t="s">
        <v>28</v>
      </c>
    </row>
    <row r="1042" spans="1:21" x14ac:dyDescent="0.3">
      <c r="A1042">
        <v>1340</v>
      </c>
      <c r="B1042" t="s">
        <v>646</v>
      </c>
      <c r="C1042" t="s">
        <v>32</v>
      </c>
      <c r="D1042" t="s">
        <v>36</v>
      </c>
      <c r="E1042" s="1">
        <v>6571893000</v>
      </c>
      <c r="F1042" s="2">
        <v>5086449000</v>
      </c>
      <c r="G1042" s="2">
        <v>961579000</v>
      </c>
      <c r="H1042" s="2" t="s">
        <v>24</v>
      </c>
      <c r="I1042" s="2" t="s">
        <v>24</v>
      </c>
      <c r="J1042" s="2" t="s">
        <v>25</v>
      </c>
      <c r="K1042" s="2" t="s">
        <v>24</v>
      </c>
      <c r="L1042" t="s">
        <v>26</v>
      </c>
      <c r="M1042" t="s">
        <v>261</v>
      </c>
      <c r="N1042" t="s">
        <v>28</v>
      </c>
      <c r="O1042" t="s">
        <v>28</v>
      </c>
      <c r="P1042" t="s">
        <v>28</v>
      </c>
      <c r="R1042" t="s">
        <v>28</v>
      </c>
      <c r="S1042" s="3" t="s">
        <v>25</v>
      </c>
      <c r="T1042" t="s">
        <v>28</v>
      </c>
      <c r="U1042" s="3" t="s">
        <v>28</v>
      </c>
    </row>
    <row r="1043" spans="1:21" hidden="1" x14ac:dyDescent="0.3">
      <c r="A1043">
        <v>1739</v>
      </c>
      <c r="B1043" t="s">
        <v>764</v>
      </c>
      <c r="C1043" t="s">
        <v>32</v>
      </c>
      <c r="D1043" t="s">
        <v>33</v>
      </c>
      <c r="E1043" s="1">
        <v>6602267000</v>
      </c>
      <c r="F1043" s="2">
        <v>4239474000</v>
      </c>
      <c r="G1043" s="2" t="s">
        <v>24</v>
      </c>
      <c r="H1043" s="2" t="s">
        <v>24</v>
      </c>
      <c r="I1043" s="2" t="s">
        <v>24</v>
      </c>
      <c r="J1043" s="2" t="s">
        <v>25</v>
      </c>
      <c r="K1043" s="2">
        <v>1341315000</v>
      </c>
      <c r="L1043" t="s">
        <v>112</v>
      </c>
      <c r="M1043" t="s">
        <v>115</v>
      </c>
      <c r="N1043" t="s">
        <v>28</v>
      </c>
      <c r="O1043" t="s">
        <v>28</v>
      </c>
      <c r="P1043" t="s">
        <v>28</v>
      </c>
      <c r="R1043" t="s">
        <v>28</v>
      </c>
      <c r="S1043" s="3" t="s">
        <v>25</v>
      </c>
      <c r="T1043" t="s">
        <v>28</v>
      </c>
      <c r="U1043" s="3" t="s">
        <v>28</v>
      </c>
    </row>
    <row r="1044" spans="1:21" hidden="1" x14ac:dyDescent="0.3">
      <c r="A1044">
        <v>602</v>
      </c>
      <c r="B1044" t="s">
        <v>376</v>
      </c>
      <c r="C1044" t="s">
        <v>32</v>
      </c>
      <c r="D1044" t="s">
        <v>36</v>
      </c>
      <c r="E1044" s="1">
        <v>6672317000</v>
      </c>
      <c r="F1044" s="2">
        <v>1309559000</v>
      </c>
      <c r="G1044" s="2">
        <v>4785243000</v>
      </c>
      <c r="H1044" s="2" t="s">
        <v>24</v>
      </c>
      <c r="I1044" s="2" t="s">
        <v>24</v>
      </c>
      <c r="J1044" s="2" t="s">
        <v>25</v>
      </c>
      <c r="K1044" s="2">
        <v>156458000</v>
      </c>
      <c r="L1044" t="s">
        <v>40</v>
      </c>
      <c r="M1044" t="s">
        <v>147</v>
      </c>
      <c r="N1044" t="s">
        <v>28</v>
      </c>
      <c r="O1044" t="s">
        <v>28</v>
      </c>
      <c r="P1044" t="s">
        <v>28</v>
      </c>
      <c r="R1044" t="s">
        <v>28</v>
      </c>
      <c r="S1044" s="3" t="s">
        <v>25</v>
      </c>
      <c r="T1044" t="s">
        <v>28</v>
      </c>
      <c r="U1044" s="3" t="s">
        <v>28</v>
      </c>
    </row>
    <row r="1045" spans="1:21" hidden="1" x14ac:dyDescent="0.3">
      <c r="A1045">
        <v>957</v>
      </c>
      <c r="B1045" t="s">
        <v>518</v>
      </c>
      <c r="C1045" t="s">
        <v>32</v>
      </c>
      <c r="D1045" t="s">
        <v>33</v>
      </c>
      <c r="E1045" s="1">
        <v>6740064000</v>
      </c>
      <c r="F1045" s="2">
        <v>4088151000</v>
      </c>
      <c r="G1045" s="2">
        <v>1866520000</v>
      </c>
      <c r="H1045" s="2" t="s">
        <v>24</v>
      </c>
      <c r="I1045" s="2" t="s">
        <v>24</v>
      </c>
      <c r="J1045" s="2" t="s">
        <v>25</v>
      </c>
      <c r="K1045" s="2">
        <v>120719000</v>
      </c>
      <c r="L1045" t="s">
        <v>40</v>
      </c>
      <c r="M1045" t="s">
        <v>519</v>
      </c>
      <c r="N1045" t="s">
        <v>28</v>
      </c>
      <c r="O1045" t="s">
        <v>28</v>
      </c>
      <c r="P1045" t="s">
        <v>28</v>
      </c>
      <c r="R1045" t="s">
        <v>28</v>
      </c>
      <c r="S1045" s="3" t="s">
        <v>25</v>
      </c>
      <c r="T1045" t="s">
        <v>28</v>
      </c>
      <c r="U1045" s="3" t="s">
        <v>28</v>
      </c>
    </row>
    <row r="1046" spans="1:21" hidden="1" x14ac:dyDescent="0.3">
      <c r="A1046">
        <v>502</v>
      </c>
      <c r="B1046" t="s">
        <v>345</v>
      </c>
      <c r="C1046" t="s">
        <v>32</v>
      </c>
      <c r="D1046" t="s">
        <v>212</v>
      </c>
      <c r="E1046" s="1">
        <v>6764000000</v>
      </c>
      <c r="F1046" s="2">
        <v>5341500000</v>
      </c>
      <c r="G1046" s="2">
        <v>673500000</v>
      </c>
      <c r="H1046" s="2" t="s">
        <v>24</v>
      </c>
      <c r="I1046" s="2" t="s">
        <v>24</v>
      </c>
      <c r="J1046" s="2" t="s">
        <v>25</v>
      </c>
      <c r="K1046" s="2">
        <v>319300000</v>
      </c>
      <c r="L1046" t="s">
        <v>40</v>
      </c>
      <c r="M1046" t="s">
        <v>252</v>
      </c>
      <c r="N1046" t="s">
        <v>28</v>
      </c>
      <c r="O1046" t="s">
        <v>28</v>
      </c>
      <c r="P1046" t="s">
        <v>28</v>
      </c>
      <c r="R1046" t="s">
        <v>28</v>
      </c>
      <c r="S1046" s="3" t="s">
        <v>25</v>
      </c>
      <c r="T1046" t="s">
        <v>28</v>
      </c>
      <c r="U1046" s="3" t="s">
        <v>28</v>
      </c>
    </row>
    <row r="1047" spans="1:21" hidden="1" x14ac:dyDescent="0.3">
      <c r="A1047">
        <v>997</v>
      </c>
      <c r="B1047" t="s">
        <v>534</v>
      </c>
      <c r="C1047" t="s">
        <v>32</v>
      </c>
      <c r="D1047" t="s">
        <v>33</v>
      </c>
      <c r="E1047" s="1">
        <v>6777000000</v>
      </c>
      <c r="F1047" s="2">
        <v>3775000000</v>
      </c>
      <c r="G1047" s="2">
        <v>1181000000</v>
      </c>
      <c r="H1047" s="2" t="s">
        <v>24</v>
      </c>
      <c r="I1047" s="2" t="s">
        <v>24</v>
      </c>
      <c r="J1047" s="2" t="s">
        <v>25</v>
      </c>
      <c r="K1047" s="2">
        <v>808000000</v>
      </c>
      <c r="L1047" t="s">
        <v>305</v>
      </c>
      <c r="M1047" t="s">
        <v>535</v>
      </c>
      <c r="N1047" t="s">
        <v>28</v>
      </c>
      <c r="O1047" t="s">
        <v>28</v>
      </c>
      <c r="P1047" t="s">
        <v>28</v>
      </c>
      <c r="R1047" t="s">
        <v>28</v>
      </c>
      <c r="S1047" s="3" t="s">
        <v>25</v>
      </c>
      <c r="T1047" t="s">
        <v>28</v>
      </c>
      <c r="U1047" s="3" t="s">
        <v>28</v>
      </c>
    </row>
    <row r="1048" spans="1:21" hidden="1" x14ac:dyDescent="0.3">
      <c r="A1048">
        <v>1150</v>
      </c>
      <c r="B1048" t="s">
        <v>584</v>
      </c>
      <c r="C1048" t="s">
        <v>32</v>
      </c>
      <c r="D1048" t="s">
        <v>36</v>
      </c>
      <c r="E1048" s="1">
        <v>6779511000</v>
      </c>
      <c r="F1048" s="2">
        <v>4591476000</v>
      </c>
      <c r="G1048" s="2">
        <v>1231421000</v>
      </c>
      <c r="H1048" s="2">
        <v>650788000</v>
      </c>
      <c r="I1048" s="2">
        <v>650788000</v>
      </c>
      <c r="J1048" s="2">
        <v>650788000</v>
      </c>
      <c r="K1048" s="2" t="s">
        <v>24</v>
      </c>
      <c r="L1048" t="s">
        <v>51</v>
      </c>
      <c r="M1048" t="s">
        <v>123</v>
      </c>
      <c r="N1048" t="s">
        <v>28</v>
      </c>
      <c r="O1048" t="s">
        <v>28</v>
      </c>
      <c r="P1048" t="s">
        <v>28</v>
      </c>
      <c r="R1048" t="s">
        <v>28</v>
      </c>
      <c r="S1048" s="3">
        <v>650788000</v>
      </c>
      <c r="T1048" t="s">
        <v>28</v>
      </c>
      <c r="U1048" s="3" t="s">
        <v>28</v>
      </c>
    </row>
    <row r="1049" spans="1:21" x14ac:dyDescent="0.3">
      <c r="A1049">
        <v>494</v>
      </c>
      <c r="B1049" t="s">
        <v>342</v>
      </c>
      <c r="C1049" t="s">
        <v>32</v>
      </c>
      <c r="D1049" t="s">
        <v>36</v>
      </c>
      <c r="E1049" s="1">
        <v>6956311000</v>
      </c>
      <c r="F1049" s="2">
        <v>4388167000</v>
      </c>
      <c r="G1049" s="2">
        <v>1647382000</v>
      </c>
      <c r="H1049" s="2" t="s">
        <v>24</v>
      </c>
      <c r="I1049" s="2" t="s">
        <v>24</v>
      </c>
      <c r="J1049" s="2" t="s">
        <v>25</v>
      </c>
      <c r="K1049" s="2" t="s">
        <v>24</v>
      </c>
      <c r="L1049" t="s">
        <v>26</v>
      </c>
      <c r="M1049" t="s">
        <v>254</v>
      </c>
      <c r="N1049" t="s">
        <v>28</v>
      </c>
      <c r="O1049" t="s">
        <v>28</v>
      </c>
      <c r="P1049" t="s">
        <v>28</v>
      </c>
      <c r="R1049" t="s">
        <v>28</v>
      </c>
      <c r="S1049" s="3" t="s">
        <v>25</v>
      </c>
      <c r="T1049" t="s">
        <v>28</v>
      </c>
      <c r="U1049" s="3" t="s">
        <v>28</v>
      </c>
    </row>
    <row r="1050" spans="1:21" hidden="1" x14ac:dyDescent="0.3">
      <c r="A1050">
        <v>1400</v>
      </c>
      <c r="B1050" t="s">
        <v>662</v>
      </c>
      <c r="C1050" t="s">
        <v>32</v>
      </c>
      <c r="D1050" t="s">
        <v>36</v>
      </c>
      <c r="E1050" s="1">
        <v>7031500000</v>
      </c>
      <c r="F1050" s="2">
        <v>4444900000</v>
      </c>
      <c r="G1050" s="2">
        <v>1656200000</v>
      </c>
      <c r="H1050" s="2" t="s">
        <v>24</v>
      </c>
      <c r="I1050" s="2" t="s">
        <v>24</v>
      </c>
      <c r="J1050" s="2" t="s">
        <v>25</v>
      </c>
      <c r="K1050" s="2">
        <v>88700000</v>
      </c>
      <c r="L1050" t="s">
        <v>125</v>
      </c>
      <c r="M1050" t="s">
        <v>167</v>
      </c>
      <c r="N1050" t="s">
        <v>28</v>
      </c>
      <c r="O1050" t="s">
        <v>28</v>
      </c>
      <c r="P1050" t="s">
        <v>28</v>
      </c>
      <c r="R1050" t="s">
        <v>28</v>
      </c>
      <c r="S1050" s="3" t="s">
        <v>25</v>
      </c>
      <c r="T1050" t="s">
        <v>28</v>
      </c>
      <c r="U1050" s="3" t="s">
        <v>28</v>
      </c>
    </row>
    <row r="1051" spans="1:21" x14ac:dyDescent="0.3">
      <c r="A1051">
        <v>1294</v>
      </c>
      <c r="B1051" t="s">
        <v>631</v>
      </c>
      <c r="C1051" t="s">
        <v>32</v>
      </c>
      <c r="D1051" t="s">
        <v>33</v>
      </c>
      <c r="E1051" s="1">
        <v>7039000000</v>
      </c>
      <c r="F1051" s="2">
        <v>4576000000</v>
      </c>
      <c r="G1051" s="2">
        <v>1493800000</v>
      </c>
      <c r="H1051" s="2">
        <v>117300000</v>
      </c>
      <c r="I1051" s="2">
        <v>117300000</v>
      </c>
      <c r="J1051" s="2">
        <v>117300000</v>
      </c>
      <c r="K1051" s="2" t="s">
        <v>24</v>
      </c>
      <c r="L1051" t="s">
        <v>26</v>
      </c>
      <c r="M1051" t="s">
        <v>254</v>
      </c>
      <c r="N1051" t="s">
        <v>28</v>
      </c>
      <c r="O1051" t="s">
        <v>28</v>
      </c>
      <c r="P1051" t="s">
        <v>28</v>
      </c>
      <c r="R1051" t="s">
        <v>28</v>
      </c>
      <c r="S1051" s="3">
        <v>117300000</v>
      </c>
      <c r="T1051" t="s">
        <v>28</v>
      </c>
      <c r="U1051" s="3" t="s">
        <v>28</v>
      </c>
    </row>
    <row r="1052" spans="1:21" x14ac:dyDescent="0.3">
      <c r="A1052">
        <v>1025</v>
      </c>
      <c r="B1052" t="s">
        <v>542</v>
      </c>
      <c r="C1052" t="s">
        <v>32</v>
      </c>
      <c r="D1052" t="s">
        <v>36</v>
      </c>
      <c r="E1052" s="1">
        <v>7142000000</v>
      </c>
      <c r="F1052" s="2">
        <v>4889000000</v>
      </c>
      <c r="G1052" s="2">
        <v>1339000000</v>
      </c>
      <c r="H1052" s="2" t="s">
        <v>24</v>
      </c>
      <c r="I1052" s="2" t="s">
        <v>24</v>
      </c>
      <c r="J1052" s="2" t="s">
        <v>25</v>
      </c>
      <c r="K1052" s="2" t="s">
        <v>24</v>
      </c>
      <c r="L1052" t="s">
        <v>26</v>
      </c>
      <c r="M1052" t="s">
        <v>130</v>
      </c>
      <c r="N1052" t="s">
        <v>28</v>
      </c>
      <c r="O1052" t="s">
        <v>28</v>
      </c>
      <c r="P1052" t="s">
        <v>28</v>
      </c>
      <c r="R1052" t="s">
        <v>28</v>
      </c>
      <c r="S1052" s="3" t="s">
        <v>25</v>
      </c>
      <c r="T1052" t="s">
        <v>28</v>
      </c>
      <c r="U1052" s="3" t="s">
        <v>28</v>
      </c>
    </row>
    <row r="1053" spans="1:21" hidden="1" x14ac:dyDescent="0.3">
      <c r="A1053">
        <v>650</v>
      </c>
      <c r="B1053" t="s">
        <v>390</v>
      </c>
      <c r="C1053" t="s">
        <v>32</v>
      </c>
      <c r="D1053" t="s">
        <v>104</v>
      </c>
      <c r="E1053" s="1">
        <v>7151000000</v>
      </c>
      <c r="F1053" s="2">
        <v>4777000000</v>
      </c>
      <c r="G1053" s="2">
        <v>1426000000</v>
      </c>
      <c r="H1053" s="2" t="s">
        <v>24</v>
      </c>
      <c r="I1053" s="2" t="s">
        <v>24</v>
      </c>
      <c r="J1053" s="2" t="s">
        <v>25</v>
      </c>
      <c r="K1053" s="2">
        <v>139000000</v>
      </c>
      <c r="L1053" t="s">
        <v>40</v>
      </c>
      <c r="M1053" t="s">
        <v>391</v>
      </c>
      <c r="N1053" t="s">
        <v>28</v>
      </c>
      <c r="O1053" t="s">
        <v>28</v>
      </c>
      <c r="P1053" t="s">
        <v>28</v>
      </c>
      <c r="R1053" t="s">
        <v>28</v>
      </c>
      <c r="S1053" s="3" t="s">
        <v>25</v>
      </c>
      <c r="T1053" t="s">
        <v>28</v>
      </c>
      <c r="U1053" s="3" t="s">
        <v>28</v>
      </c>
    </row>
    <row r="1054" spans="1:21" hidden="1" x14ac:dyDescent="0.3">
      <c r="A1054">
        <v>1214</v>
      </c>
      <c r="B1054" t="s">
        <v>606</v>
      </c>
      <c r="C1054" t="s">
        <v>32</v>
      </c>
      <c r="D1054" t="s">
        <v>33</v>
      </c>
      <c r="E1054" s="1">
        <v>7216081000</v>
      </c>
      <c r="F1054" s="2">
        <v>3507180000</v>
      </c>
      <c r="G1054" s="2">
        <v>2438527000</v>
      </c>
      <c r="H1054" s="2" t="s">
        <v>24</v>
      </c>
      <c r="I1054" s="2" t="s">
        <v>24</v>
      </c>
      <c r="J1054" s="2" t="s">
        <v>25</v>
      </c>
      <c r="K1054" s="2" t="s">
        <v>24</v>
      </c>
      <c r="L1054" t="s">
        <v>40</v>
      </c>
      <c r="M1054" t="s">
        <v>149</v>
      </c>
      <c r="N1054" t="s">
        <v>28</v>
      </c>
      <c r="O1054" t="s">
        <v>28</v>
      </c>
      <c r="P1054" t="s">
        <v>28</v>
      </c>
      <c r="R1054" t="s">
        <v>28</v>
      </c>
      <c r="S1054" s="3" t="s">
        <v>25</v>
      </c>
      <c r="T1054" t="s">
        <v>28</v>
      </c>
      <c r="U1054" s="3" t="s">
        <v>28</v>
      </c>
    </row>
    <row r="1055" spans="1:21" hidden="1" x14ac:dyDescent="0.3">
      <c r="A1055">
        <v>1146</v>
      </c>
      <c r="B1055" t="s">
        <v>582</v>
      </c>
      <c r="C1055" t="s">
        <v>32</v>
      </c>
      <c r="D1055" t="s">
        <v>33</v>
      </c>
      <c r="E1055" s="1">
        <v>7292000000</v>
      </c>
      <c r="F1055" s="2">
        <v>4457000000</v>
      </c>
      <c r="G1055" s="2">
        <v>545000000</v>
      </c>
      <c r="H1055" s="2">
        <v>325000000</v>
      </c>
      <c r="I1055" s="2">
        <v>325000000</v>
      </c>
      <c r="J1055" s="2">
        <v>325000000</v>
      </c>
      <c r="K1055" s="2">
        <v>1229000000</v>
      </c>
      <c r="L1055" t="s">
        <v>125</v>
      </c>
      <c r="M1055" t="s">
        <v>583</v>
      </c>
      <c r="N1055" t="s">
        <v>28</v>
      </c>
      <c r="O1055" t="s">
        <v>28</v>
      </c>
      <c r="P1055" t="s">
        <v>28</v>
      </c>
      <c r="R1055" t="s">
        <v>28</v>
      </c>
      <c r="S1055" s="3">
        <v>325000000</v>
      </c>
      <c r="T1055" t="s">
        <v>28</v>
      </c>
      <c r="U1055" s="3" t="s">
        <v>28</v>
      </c>
    </row>
    <row r="1056" spans="1:21" hidden="1" x14ac:dyDescent="0.3">
      <c r="A1056">
        <v>240</v>
      </c>
      <c r="B1056" t="s">
        <v>204</v>
      </c>
      <c r="C1056" t="s">
        <v>32</v>
      </c>
      <c r="D1056" t="s">
        <v>33</v>
      </c>
      <c r="E1056" s="1">
        <v>7380000000</v>
      </c>
      <c r="F1056" s="2">
        <v>2210000000</v>
      </c>
      <c r="G1056" s="2">
        <v>2817000000</v>
      </c>
      <c r="H1056" s="2">
        <v>817000000</v>
      </c>
      <c r="I1056" s="2">
        <v>817000000</v>
      </c>
      <c r="J1056" s="2">
        <v>817000000</v>
      </c>
      <c r="K1056" s="2">
        <v>438000000</v>
      </c>
      <c r="L1056" t="s">
        <v>61</v>
      </c>
      <c r="M1056" t="s">
        <v>76</v>
      </c>
      <c r="N1056" t="s">
        <v>28</v>
      </c>
      <c r="O1056" t="s">
        <v>28</v>
      </c>
      <c r="P1056" t="s">
        <v>28</v>
      </c>
      <c r="R1056" t="s">
        <v>28</v>
      </c>
      <c r="S1056" s="3">
        <v>817000000</v>
      </c>
      <c r="T1056" t="s">
        <v>28</v>
      </c>
      <c r="U1056" s="3">
        <v>817000000</v>
      </c>
    </row>
    <row r="1057" spans="1:21" hidden="1" x14ac:dyDescent="0.3">
      <c r="A1057">
        <v>1719</v>
      </c>
      <c r="B1057" t="s">
        <v>758</v>
      </c>
      <c r="C1057" t="s">
        <v>32</v>
      </c>
      <c r="D1057" t="s">
        <v>33</v>
      </c>
      <c r="E1057" s="1">
        <v>7403000000</v>
      </c>
      <c r="F1057" s="2">
        <v>5763000000</v>
      </c>
      <c r="G1057" s="2">
        <v>249000000</v>
      </c>
      <c r="H1057" s="2">
        <v>27000000</v>
      </c>
      <c r="I1057" s="2">
        <v>27000000</v>
      </c>
      <c r="J1057" s="2">
        <v>27000000</v>
      </c>
      <c r="K1057" s="2" t="s">
        <v>24</v>
      </c>
      <c r="L1057" t="s">
        <v>117</v>
      </c>
      <c r="M1057" t="s">
        <v>118</v>
      </c>
      <c r="N1057" t="s">
        <v>28</v>
      </c>
      <c r="O1057" t="s">
        <v>28</v>
      </c>
      <c r="P1057" t="s">
        <v>28</v>
      </c>
      <c r="R1057" t="s">
        <v>28</v>
      </c>
      <c r="S1057" s="3">
        <v>27000000</v>
      </c>
      <c r="T1057" t="s">
        <v>28</v>
      </c>
      <c r="U1057" s="3" t="s">
        <v>28</v>
      </c>
    </row>
    <row r="1058" spans="1:21" hidden="1" x14ac:dyDescent="0.3">
      <c r="A1058">
        <v>817</v>
      </c>
      <c r="B1058" t="s">
        <v>462</v>
      </c>
      <c r="C1058" t="s">
        <v>32</v>
      </c>
      <c r="D1058" t="s">
        <v>33</v>
      </c>
      <c r="E1058" s="1">
        <v>7421768000</v>
      </c>
      <c r="F1058" s="2">
        <v>4085602000</v>
      </c>
      <c r="G1058" s="2">
        <v>1898284000</v>
      </c>
      <c r="H1058" s="2" t="s">
        <v>24</v>
      </c>
      <c r="I1058" s="2" t="s">
        <v>24</v>
      </c>
      <c r="J1058" s="2" t="s">
        <v>25</v>
      </c>
      <c r="K1058" s="2" t="s">
        <v>24</v>
      </c>
      <c r="L1058" t="s">
        <v>97</v>
      </c>
      <c r="M1058" t="s">
        <v>210</v>
      </c>
      <c r="N1058" t="s">
        <v>28</v>
      </c>
      <c r="O1058" t="s">
        <v>28</v>
      </c>
      <c r="P1058" t="s">
        <v>28</v>
      </c>
      <c r="R1058" t="s">
        <v>28</v>
      </c>
      <c r="S1058" s="3" t="s">
        <v>25</v>
      </c>
      <c r="T1058" t="s">
        <v>28</v>
      </c>
      <c r="U1058" s="3" t="s">
        <v>28</v>
      </c>
    </row>
    <row r="1059" spans="1:21" hidden="1" x14ac:dyDescent="0.3">
      <c r="A1059">
        <v>454</v>
      </c>
      <c r="B1059" t="s">
        <v>325</v>
      </c>
      <c r="C1059" t="s">
        <v>32</v>
      </c>
      <c r="D1059" t="s">
        <v>33</v>
      </c>
      <c r="E1059" s="1">
        <v>7435000000</v>
      </c>
      <c r="F1059" s="2">
        <v>4637000000</v>
      </c>
      <c r="G1059" s="2">
        <v>1721000000</v>
      </c>
      <c r="H1059" s="2" t="s">
        <v>24</v>
      </c>
      <c r="I1059" s="2" t="s">
        <v>24</v>
      </c>
      <c r="J1059" s="2" t="s">
        <v>25</v>
      </c>
      <c r="K1059" s="2">
        <v>94000000</v>
      </c>
      <c r="L1059" t="s">
        <v>61</v>
      </c>
      <c r="M1059" t="s">
        <v>326</v>
      </c>
      <c r="N1059" t="s">
        <v>28</v>
      </c>
      <c r="O1059" t="s">
        <v>28</v>
      </c>
      <c r="P1059" t="s">
        <v>28</v>
      </c>
      <c r="R1059" t="s">
        <v>28</v>
      </c>
      <c r="S1059" s="3" t="s">
        <v>25</v>
      </c>
      <c r="T1059" t="s">
        <v>28</v>
      </c>
      <c r="U1059" s="3" t="s">
        <v>25</v>
      </c>
    </row>
    <row r="1060" spans="1:21" hidden="1" x14ac:dyDescent="0.3">
      <c r="A1060">
        <v>853</v>
      </c>
      <c r="B1060" t="s">
        <v>477</v>
      </c>
      <c r="C1060" t="s">
        <v>32</v>
      </c>
      <c r="D1060" t="s">
        <v>33</v>
      </c>
      <c r="E1060" s="1">
        <v>7537100000</v>
      </c>
      <c r="F1060" s="2" t="s">
        <v>24</v>
      </c>
      <c r="G1060" s="2">
        <v>6748500000</v>
      </c>
      <c r="H1060" s="2" t="s">
        <v>24</v>
      </c>
      <c r="I1060" s="2" t="s">
        <v>24</v>
      </c>
      <c r="J1060" s="2" t="s">
        <v>25</v>
      </c>
      <c r="K1060" s="2" t="s">
        <v>24</v>
      </c>
      <c r="L1060" t="s">
        <v>40</v>
      </c>
      <c r="M1060" t="s">
        <v>478</v>
      </c>
      <c r="N1060" t="s">
        <v>28</v>
      </c>
      <c r="O1060" t="s">
        <v>28</v>
      </c>
      <c r="P1060" t="s">
        <v>28</v>
      </c>
      <c r="R1060" t="s">
        <v>28</v>
      </c>
      <c r="S1060" s="3" t="s">
        <v>25</v>
      </c>
      <c r="T1060" t="s">
        <v>28</v>
      </c>
      <c r="U1060" s="3" t="s">
        <v>28</v>
      </c>
    </row>
    <row r="1061" spans="1:21" hidden="1" x14ac:dyDescent="0.3">
      <c r="A1061">
        <v>1360</v>
      </c>
      <c r="B1061" t="s">
        <v>652</v>
      </c>
      <c r="C1061" t="s">
        <v>32</v>
      </c>
      <c r="D1061" t="s">
        <v>508</v>
      </c>
      <c r="E1061" s="1">
        <v>7620000000</v>
      </c>
      <c r="F1061" s="2">
        <v>3242000000</v>
      </c>
      <c r="G1061" s="2">
        <v>3301000000</v>
      </c>
      <c r="H1061" s="2" t="s">
        <v>24</v>
      </c>
      <c r="I1061" s="2" t="s">
        <v>24</v>
      </c>
      <c r="J1061" s="2" t="s">
        <v>25</v>
      </c>
      <c r="K1061" s="2">
        <v>25000000</v>
      </c>
      <c r="L1061" t="s">
        <v>40</v>
      </c>
      <c r="M1061" t="s">
        <v>428</v>
      </c>
      <c r="N1061" t="s">
        <v>28</v>
      </c>
      <c r="O1061" t="s">
        <v>28</v>
      </c>
      <c r="P1061" t="s">
        <v>28</v>
      </c>
      <c r="R1061" t="s">
        <v>28</v>
      </c>
      <c r="S1061" s="3" t="s">
        <v>25</v>
      </c>
      <c r="T1061" t="s">
        <v>28</v>
      </c>
      <c r="U1061" s="3" t="s">
        <v>28</v>
      </c>
    </row>
    <row r="1062" spans="1:21" hidden="1" x14ac:dyDescent="0.3">
      <c r="A1062">
        <v>1704</v>
      </c>
      <c r="B1062" t="s">
        <v>754</v>
      </c>
      <c r="C1062" t="s">
        <v>32</v>
      </c>
      <c r="D1062" t="s">
        <v>33</v>
      </c>
      <c r="E1062" s="1">
        <v>7637000000</v>
      </c>
      <c r="F1062" s="2">
        <v>4508000000</v>
      </c>
      <c r="G1062" s="2">
        <v>384000000</v>
      </c>
      <c r="H1062" s="2" t="s">
        <v>24</v>
      </c>
      <c r="I1062" s="2" t="s">
        <v>24</v>
      </c>
      <c r="J1062" s="2" t="s">
        <v>25</v>
      </c>
      <c r="K1062" s="2">
        <v>1176000000</v>
      </c>
      <c r="L1062" t="s">
        <v>153</v>
      </c>
      <c r="M1062" t="s">
        <v>154</v>
      </c>
      <c r="N1062" t="s">
        <v>28</v>
      </c>
      <c r="O1062" t="s">
        <v>28</v>
      </c>
      <c r="P1062" t="s">
        <v>28</v>
      </c>
      <c r="R1062" t="s">
        <v>28</v>
      </c>
      <c r="S1062" s="3" t="s">
        <v>25</v>
      </c>
      <c r="T1062" t="s">
        <v>28</v>
      </c>
      <c r="U1062" s="3" t="s">
        <v>28</v>
      </c>
    </row>
    <row r="1063" spans="1:21" hidden="1" x14ac:dyDescent="0.3">
      <c r="A1063">
        <v>570</v>
      </c>
      <c r="B1063" t="s">
        <v>366</v>
      </c>
      <c r="C1063" t="s">
        <v>32</v>
      </c>
      <c r="D1063" t="s">
        <v>33</v>
      </c>
      <c r="E1063" s="1">
        <v>7741856000</v>
      </c>
      <c r="F1063" s="2">
        <v>4449139000</v>
      </c>
      <c r="G1063" s="2">
        <v>1034507000</v>
      </c>
      <c r="H1063" s="2" t="s">
        <v>24</v>
      </c>
      <c r="I1063" s="2" t="s">
        <v>24</v>
      </c>
      <c r="J1063" s="2" t="s">
        <v>25</v>
      </c>
      <c r="K1063" s="2">
        <v>625361000</v>
      </c>
      <c r="L1063" t="s">
        <v>107</v>
      </c>
      <c r="M1063" t="s">
        <v>108</v>
      </c>
      <c r="N1063" t="s">
        <v>28</v>
      </c>
      <c r="O1063" t="s">
        <v>28</v>
      </c>
      <c r="P1063" t="s">
        <v>28</v>
      </c>
      <c r="R1063" t="s">
        <v>28</v>
      </c>
      <c r="S1063" s="3" t="s">
        <v>25</v>
      </c>
      <c r="T1063" t="s">
        <v>28</v>
      </c>
      <c r="U1063" s="3" t="s">
        <v>28</v>
      </c>
    </row>
    <row r="1064" spans="1:21" x14ac:dyDescent="0.3">
      <c r="A1064">
        <v>1322</v>
      </c>
      <c r="B1064" t="s">
        <v>638</v>
      </c>
      <c r="C1064" t="s">
        <v>32</v>
      </c>
      <c r="D1064" t="s">
        <v>33</v>
      </c>
      <c r="E1064" s="1">
        <v>7747229000</v>
      </c>
      <c r="F1064" s="2">
        <v>6578435000</v>
      </c>
      <c r="G1064" s="2">
        <v>705477000</v>
      </c>
      <c r="H1064" s="2" t="s">
        <v>24</v>
      </c>
      <c r="I1064" s="2" t="s">
        <v>24</v>
      </c>
      <c r="J1064" s="2" t="s">
        <v>25</v>
      </c>
      <c r="K1064" s="2">
        <v>34257000</v>
      </c>
      <c r="L1064" t="s">
        <v>26</v>
      </c>
      <c r="M1064" t="s">
        <v>261</v>
      </c>
      <c r="N1064" t="s">
        <v>28</v>
      </c>
      <c r="O1064" t="s">
        <v>28</v>
      </c>
      <c r="P1064" t="s">
        <v>28</v>
      </c>
      <c r="R1064" t="s">
        <v>28</v>
      </c>
      <c r="S1064" s="3" t="s">
        <v>25</v>
      </c>
      <c r="T1064" t="s">
        <v>28</v>
      </c>
      <c r="U1064" s="3" t="s">
        <v>28</v>
      </c>
    </row>
    <row r="1065" spans="1:21" hidden="1" x14ac:dyDescent="0.3">
      <c r="A1065">
        <v>1057</v>
      </c>
      <c r="B1065" t="s">
        <v>551</v>
      </c>
      <c r="C1065" t="s">
        <v>32</v>
      </c>
      <c r="D1065" t="s">
        <v>33</v>
      </c>
      <c r="E1065" s="1">
        <v>7803446000</v>
      </c>
      <c r="F1065" s="2">
        <v>5649254000</v>
      </c>
      <c r="G1065" s="2">
        <v>1381396000</v>
      </c>
      <c r="H1065" s="2" t="s">
        <v>24</v>
      </c>
      <c r="I1065" s="2" t="s">
        <v>24</v>
      </c>
      <c r="J1065" s="2" t="s">
        <v>25</v>
      </c>
      <c r="K1065" s="2" t="s">
        <v>24</v>
      </c>
      <c r="L1065" t="s">
        <v>40</v>
      </c>
      <c r="M1065" t="s">
        <v>552</v>
      </c>
      <c r="N1065" t="s">
        <v>28</v>
      </c>
      <c r="O1065" t="s">
        <v>28</v>
      </c>
      <c r="P1065" t="s">
        <v>28</v>
      </c>
      <c r="R1065" t="s">
        <v>28</v>
      </c>
      <c r="S1065" s="3" t="s">
        <v>25</v>
      </c>
      <c r="T1065" t="s">
        <v>28</v>
      </c>
      <c r="U1065" s="3" t="s">
        <v>28</v>
      </c>
    </row>
    <row r="1066" spans="1:21" hidden="1" x14ac:dyDescent="0.3">
      <c r="A1066">
        <v>1306</v>
      </c>
      <c r="B1066" t="s">
        <v>634</v>
      </c>
      <c r="C1066" t="s">
        <v>32</v>
      </c>
      <c r="D1066" t="s">
        <v>33</v>
      </c>
      <c r="E1066" s="1">
        <v>7852000000</v>
      </c>
      <c r="F1066" s="2">
        <v>1889000000</v>
      </c>
      <c r="G1066" s="2">
        <v>2173000000</v>
      </c>
      <c r="H1066" s="2" t="s">
        <v>24</v>
      </c>
      <c r="I1066" s="2" t="s">
        <v>24</v>
      </c>
      <c r="J1066" s="2" t="s">
        <v>25</v>
      </c>
      <c r="K1066" s="2">
        <v>923000000</v>
      </c>
      <c r="L1066" t="s">
        <v>107</v>
      </c>
      <c r="M1066" t="s">
        <v>110</v>
      </c>
      <c r="N1066" t="s">
        <v>28</v>
      </c>
      <c r="O1066" t="s">
        <v>28</v>
      </c>
      <c r="P1066" t="s">
        <v>28</v>
      </c>
      <c r="R1066" t="s">
        <v>28</v>
      </c>
      <c r="S1066" s="3" t="s">
        <v>25</v>
      </c>
      <c r="T1066" t="s">
        <v>28</v>
      </c>
      <c r="U1066" s="3" t="s">
        <v>28</v>
      </c>
    </row>
    <row r="1067" spans="1:21" hidden="1" x14ac:dyDescent="0.3">
      <c r="A1067">
        <v>244</v>
      </c>
      <c r="B1067" t="s">
        <v>205</v>
      </c>
      <c r="C1067" t="s">
        <v>32</v>
      </c>
      <c r="D1067" t="s">
        <v>36</v>
      </c>
      <c r="E1067" s="1">
        <v>8023200000</v>
      </c>
      <c r="F1067" s="2">
        <v>6320100000</v>
      </c>
      <c r="G1067" s="2">
        <v>763400000</v>
      </c>
      <c r="H1067" s="2" t="s">
        <v>24</v>
      </c>
      <c r="I1067" s="2" t="s">
        <v>24</v>
      </c>
      <c r="J1067" s="2" t="s">
        <v>25</v>
      </c>
      <c r="K1067" s="2" t="s">
        <v>24</v>
      </c>
      <c r="L1067" t="s">
        <v>40</v>
      </c>
      <c r="M1067" t="s">
        <v>206</v>
      </c>
      <c r="N1067" t="s">
        <v>28</v>
      </c>
      <c r="O1067" t="s">
        <v>28</v>
      </c>
      <c r="P1067" t="s">
        <v>28</v>
      </c>
      <c r="R1067" t="s">
        <v>28</v>
      </c>
      <c r="S1067" s="3" t="s">
        <v>25</v>
      </c>
      <c r="T1067" t="s">
        <v>28</v>
      </c>
      <c r="U1067" s="3" t="s">
        <v>25</v>
      </c>
    </row>
    <row r="1068" spans="1:21" hidden="1" x14ac:dyDescent="0.3">
      <c r="A1068">
        <v>1344</v>
      </c>
      <c r="B1068" t="s">
        <v>647</v>
      </c>
      <c r="C1068" t="s">
        <v>32</v>
      </c>
      <c r="D1068" t="s">
        <v>33</v>
      </c>
      <c r="E1068" s="1">
        <v>8073855000</v>
      </c>
      <c r="F1068" s="2">
        <v>5306281000</v>
      </c>
      <c r="G1068" s="2">
        <v>1048952000</v>
      </c>
      <c r="H1068" s="2" t="s">
        <v>24</v>
      </c>
      <c r="I1068" s="2" t="s">
        <v>24</v>
      </c>
      <c r="J1068" s="2" t="s">
        <v>25</v>
      </c>
      <c r="K1068" s="2">
        <v>772445000</v>
      </c>
      <c r="L1068" t="s">
        <v>40</v>
      </c>
      <c r="M1068" t="s">
        <v>227</v>
      </c>
      <c r="N1068" t="s">
        <v>28</v>
      </c>
      <c r="O1068" t="s">
        <v>28</v>
      </c>
      <c r="P1068" t="s">
        <v>28</v>
      </c>
      <c r="R1068" t="s">
        <v>28</v>
      </c>
      <c r="S1068" s="3" t="s">
        <v>25</v>
      </c>
      <c r="T1068" t="s">
        <v>28</v>
      </c>
      <c r="U1068" s="3" t="s">
        <v>28</v>
      </c>
    </row>
    <row r="1069" spans="1:21" hidden="1" x14ac:dyDescent="0.3">
      <c r="A1069">
        <v>384</v>
      </c>
      <c r="B1069" t="s">
        <v>278</v>
      </c>
      <c r="C1069" t="s">
        <v>32</v>
      </c>
      <c r="D1069" t="s">
        <v>281</v>
      </c>
      <c r="E1069" s="1">
        <v>8082000000</v>
      </c>
      <c r="F1069" s="2">
        <v>5300000000</v>
      </c>
      <c r="G1069" s="2">
        <v>1509000000</v>
      </c>
      <c r="H1069" s="2">
        <v>117000000</v>
      </c>
      <c r="I1069" s="2">
        <v>117000000</v>
      </c>
      <c r="J1069" s="2">
        <v>117000000</v>
      </c>
      <c r="K1069" s="2" t="s">
        <v>24</v>
      </c>
      <c r="L1069" t="s">
        <v>97</v>
      </c>
      <c r="M1069" t="s">
        <v>210</v>
      </c>
      <c r="N1069" t="s">
        <v>28</v>
      </c>
      <c r="O1069" t="s">
        <v>28</v>
      </c>
      <c r="P1069" t="s">
        <v>28</v>
      </c>
      <c r="R1069" t="s">
        <v>28</v>
      </c>
      <c r="S1069" s="3">
        <v>117000000</v>
      </c>
      <c r="T1069" t="s">
        <v>28</v>
      </c>
      <c r="U1069" s="3">
        <v>117000000</v>
      </c>
    </row>
    <row r="1070" spans="1:21" hidden="1" x14ac:dyDescent="0.3">
      <c r="A1070">
        <v>1318</v>
      </c>
      <c r="B1070" t="s">
        <v>637</v>
      </c>
      <c r="C1070" t="s">
        <v>32</v>
      </c>
      <c r="D1070" t="s">
        <v>436</v>
      </c>
      <c r="E1070" s="1">
        <v>8241200000</v>
      </c>
      <c r="F1070" s="2">
        <v>3914500000</v>
      </c>
      <c r="G1070" s="2">
        <v>3713600000</v>
      </c>
      <c r="H1070" s="2" t="s">
        <v>24</v>
      </c>
      <c r="I1070" s="2" t="s">
        <v>24</v>
      </c>
      <c r="J1070" s="2" t="s">
        <v>25</v>
      </c>
      <c r="K1070" s="2" t="s">
        <v>24</v>
      </c>
      <c r="L1070" t="s">
        <v>40</v>
      </c>
      <c r="M1070" t="s">
        <v>428</v>
      </c>
      <c r="N1070" t="s">
        <v>28</v>
      </c>
      <c r="O1070" t="s">
        <v>28</v>
      </c>
      <c r="P1070" t="s">
        <v>28</v>
      </c>
      <c r="R1070" t="s">
        <v>28</v>
      </c>
      <c r="S1070" s="3" t="s">
        <v>25</v>
      </c>
      <c r="T1070" t="s">
        <v>28</v>
      </c>
      <c r="U1070" s="3" t="s">
        <v>28</v>
      </c>
    </row>
    <row r="1071" spans="1:21" hidden="1" x14ac:dyDescent="0.3">
      <c r="A1071">
        <v>1242</v>
      </c>
      <c r="B1071" t="s">
        <v>614</v>
      </c>
      <c r="C1071" t="s">
        <v>32</v>
      </c>
      <c r="D1071" t="s">
        <v>33</v>
      </c>
      <c r="E1071" s="1">
        <v>8441971000</v>
      </c>
      <c r="F1071" s="2">
        <v>857841000</v>
      </c>
      <c r="G1071" s="2">
        <v>4302998000</v>
      </c>
      <c r="H1071" s="2" t="s">
        <v>24</v>
      </c>
      <c r="I1071" s="2" t="s">
        <v>24</v>
      </c>
      <c r="J1071" s="2" t="s">
        <v>25</v>
      </c>
      <c r="K1071" s="2">
        <v>207820000</v>
      </c>
      <c r="L1071" t="s">
        <v>40</v>
      </c>
      <c r="M1071" t="s">
        <v>147</v>
      </c>
      <c r="N1071" t="s">
        <v>28</v>
      </c>
      <c r="O1071" t="s">
        <v>28</v>
      </c>
      <c r="P1071" t="s">
        <v>28</v>
      </c>
      <c r="R1071" t="s">
        <v>28</v>
      </c>
      <c r="S1071" s="3" t="s">
        <v>25</v>
      </c>
      <c r="T1071" t="s">
        <v>28</v>
      </c>
      <c r="U1071" s="3" t="s">
        <v>28</v>
      </c>
    </row>
    <row r="1072" spans="1:21" hidden="1" x14ac:dyDescent="0.3">
      <c r="A1072">
        <v>232</v>
      </c>
      <c r="B1072" t="s">
        <v>201</v>
      </c>
      <c r="C1072" t="s">
        <v>32</v>
      </c>
      <c r="D1072" t="s">
        <v>33</v>
      </c>
      <c r="E1072" s="1">
        <v>8570000000</v>
      </c>
      <c r="F1072" s="2">
        <v>6903500000</v>
      </c>
      <c r="G1072" s="2">
        <v>547000000</v>
      </c>
      <c r="H1072" s="2" t="s">
        <v>24</v>
      </c>
      <c r="I1072" s="2" t="s">
        <v>24</v>
      </c>
      <c r="J1072" s="2" t="s">
        <v>25</v>
      </c>
      <c r="K1072" s="2">
        <v>280900000</v>
      </c>
      <c r="L1072" t="s">
        <v>125</v>
      </c>
      <c r="M1072" t="s">
        <v>202</v>
      </c>
      <c r="N1072" t="s">
        <v>28</v>
      </c>
      <c r="O1072" t="s">
        <v>28</v>
      </c>
      <c r="P1072" t="s">
        <v>28</v>
      </c>
      <c r="R1072" t="s">
        <v>28</v>
      </c>
      <c r="S1072" s="3" t="s">
        <v>25</v>
      </c>
      <c r="T1072" t="s">
        <v>28</v>
      </c>
      <c r="U1072" s="3" t="s">
        <v>25</v>
      </c>
    </row>
    <row r="1073" spans="1:21" hidden="1" x14ac:dyDescent="0.3">
      <c r="A1073">
        <v>522</v>
      </c>
      <c r="B1073" t="s">
        <v>354</v>
      </c>
      <c r="C1073" t="s">
        <v>32</v>
      </c>
      <c r="D1073" t="s">
        <v>36</v>
      </c>
      <c r="E1073" s="1">
        <v>8592000000</v>
      </c>
      <c r="F1073" s="2">
        <v>1771000000</v>
      </c>
      <c r="G1073" s="2">
        <v>3660000000</v>
      </c>
      <c r="H1073" s="2">
        <v>923000000</v>
      </c>
      <c r="I1073" s="2">
        <v>923000000</v>
      </c>
      <c r="J1073" s="2">
        <v>923000000</v>
      </c>
      <c r="K1073" s="2">
        <v>41000000</v>
      </c>
      <c r="L1073" t="s">
        <v>51</v>
      </c>
      <c r="M1073" t="s">
        <v>123</v>
      </c>
      <c r="N1073" t="s">
        <v>28</v>
      </c>
      <c r="O1073" t="s">
        <v>28</v>
      </c>
      <c r="P1073" t="s">
        <v>28</v>
      </c>
      <c r="R1073" t="s">
        <v>28</v>
      </c>
      <c r="S1073" s="3">
        <v>923000000</v>
      </c>
      <c r="T1073" t="s">
        <v>28</v>
      </c>
      <c r="U1073" s="3" t="s">
        <v>28</v>
      </c>
    </row>
    <row r="1074" spans="1:21" hidden="1" x14ac:dyDescent="0.3">
      <c r="A1074">
        <v>486</v>
      </c>
      <c r="B1074" t="s">
        <v>338</v>
      </c>
      <c r="C1074" t="s">
        <v>32</v>
      </c>
      <c r="D1074" t="s">
        <v>104</v>
      </c>
      <c r="E1074" s="1">
        <v>8602200000</v>
      </c>
      <c r="F1074" s="2">
        <v>5568200000</v>
      </c>
      <c r="G1074" s="2">
        <v>1993800000</v>
      </c>
      <c r="H1074" s="2" t="s">
        <v>24</v>
      </c>
      <c r="I1074" s="2" t="s">
        <v>24</v>
      </c>
      <c r="J1074" s="2" t="s">
        <v>25</v>
      </c>
      <c r="K1074" s="2" t="s">
        <v>24</v>
      </c>
      <c r="L1074" t="s">
        <v>40</v>
      </c>
      <c r="M1074" t="s">
        <v>322</v>
      </c>
      <c r="N1074" t="s">
        <v>28</v>
      </c>
      <c r="O1074" t="s">
        <v>28</v>
      </c>
      <c r="P1074" t="s">
        <v>28</v>
      </c>
      <c r="R1074" t="s">
        <v>28</v>
      </c>
      <c r="S1074" s="3" t="s">
        <v>25</v>
      </c>
      <c r="T1074" t="s">
        <v>28</v>
      </c>
      <c r="U1074" s="3" t="s">
        <v>28</v>
      </c>
    </row>
    <row r="1075" spans="1:21" hidden="1" x14ac:dyDescent="0.3">
      <c r="A1075">
        <v>142</v>
      </c>
      <c r="B1075" t="s">
        <v>155</v>
      </c>
      <c r="C1075" t="s">
        <v>32</v>
      </c>
      <c r="D1075" t="s">
        <v>36</v>
      </c>
      <c r="E1075" s="1">
        <v>8698000000</v>
      </c>
      <c r="F1075" s="2">
        <v>3185000000</v>
      </c>
      <c r="G1075" s="2">
        <v>2000000000</v>
      </c>
      <c r="H1075" s="2" t="s">
        <v>24</v>
      </c>
      <c r="I1075" s="2" t="s">
        <v>24</v>
      </c>
      <c r="J1075" s="2" t="s">
        <v>25</v>
      </c>
      <c r="K1075" s="2">
        <v>4603000000</v>
      </c>
      <c r="L1075" t="s">
        <v>153</v>
      </c>
      <c r="M1075" t="s">
        <v>154</v>
      </c>
      <c r="N1075" t="s">
        <v>28</v>
      </c>
      <c r="O1075" t="s">
        <v>28</v>
      </c>
      <c r="P1075" t="s">
        <v>28</v>
      </c>
      <c r="R1075" t="s">
        <v>28</v>
      </c>
      <c r="S1075" s="3" t="s">
        <v>25</v>
      </c>
      <c r="T1075" t="s">
        <v>28</v>
      </c>
      <c r="U1075" s="3" t="s">
        <v>25</v>
      </c>
    </row>
    <row r="1076" spans="1:21" hidden="1" x14ac:dyDescent="0.3">
      <c r="A1076">
        <v>1452</v>
      </c>
      <c r="B1076" t="s">
        <v>677</v>
      </c>
      <c r="C1076" t="s">
        <v>32</v>
      </c>
      <c r="D1076" t="s">
        <v>33</v>
      </c>
      <c r="E1076" s="1">
        <v>8707000000</v>
      </c>
      <c r="F1076" s="2">
        <v>235000000</v>
      </c>
      <c r="G1076" s="2">
        <v>5518000000</v>
      </c>
      <c r="H1076" s="2" t="s">
        <v>24</v>
      </c>
      <c r="I1076" s="2" t="s">
        <v>24</v>
      </c>
      <c r="J1076" s="2" t="s">
        <v>25</v>
      </c>
      <c r="K1076" s="2">
        <v>367000000</v>
      </c>
      <c r="L1076" t="s">
        <v>112</v>
      </c>
      <c r="M1076" t="s">
        <v>183</v>
      </c>
      <c r="N1076" t="s">
        <v>28</v>
      </c>
      <c r="O1076" t="s">
        <v>28</v>
      </c>
      <c r="P1076" t="s">
        <v>28</v>
      </c>
      <c r="R1076" t="s">
        <v>28</v>
      </c>
      <c r="S1076" s="3" t="s">
        <v>25</v>
      </c>
      <c r="T1076" t="s">
        <v>28</v>
      </c>
      <c r="U1076" s="3" t="s">
        <v>28</v>
      </c>
    </row>
    <row r="1077" spans="1:21" hidden="1" x14ac:dyDescent="0.3">
      <c r="A1077">
        <v>1093</v>
      </c>
      <c r="B1077" t="s">
        <v>564</v>
      </c>
      <c r="C1077" t="s">
        <v>32</v>
      </c>
      <c r="D1077" t="s">
        <v>36</v>
      </c>
      <c r="E1077" s="1">
        <v>8895300000</v>
      </c>
      <c r="F1077" s="2">
        <v>7177400000</v>
      </c>
      <c r="G1077" s="2">
        <v>439100000</v>
      </c>
      <c r="H1077" s="2" t="s">
        <v>24</v>
      </c>
      <c r="I1077" s="2" t="s">
        <v>24</v>
      </c>
      <c r="J1077" s="2" t="s">
        <v>25</v>
      </c>
      <c r="K1077" s="2" t="s">
        <v>24</v>
      </c>
      <c r="L1077" t="s">
        <v>125</v>
      </c>
      <c r="M1077" t="s">
        <v>235</v>
      </c>
      <c r="N1077" t="s">
        <v>28</v>
      </c>
      <c r="O1077" t="s">
        <v>28</v>
      </c>
      <c r="P1077" t="s">
        <v>28</v>
      </c>
      <c r="R1077" t="s">
        <v>28</v>
      </c>
      <c r="S1077" s="3" t="s">
        <v>25</v>
      </c>
      <c r="T1077" t="s">
        <v>28</v>
      </c>
      <c r="U1077" s="3" t="s">
        <v>28</v>
      </c>
    </row>
    <row r="1078" spans="1:21" hidden="1" x14ac:dyDescent="0.3">
      <c r="A1078">
        <v>272</v>
      </c>
      <c r="B1078" t="s">
        <v>222</v>
      </c>
      <c r="C1078" t="s">
        <v>32</v>
      </c>
      <c r="D1078" t="s">
        <v>33</v>
      </c>
      <c r="E1078" s="1">
        <v>9049918000</v>
      </c>
      <c r="F1078" s="2">
        <v>8050222000</v>
      </c>
      <c r="G1078" s="2" t="s">
        <v>24</v>
      </c>
      <c r="H1078" s="2" t="s">
        <v>24</v>
      </c>
      <c r="I1078" s="2" t="s">
        <v>24</v>
      </c>
      <c r="J1078" s="2" t="s">
        <v>25</v>
      </c>
      <c r="K1078" s="2">
        <v>265101000</v>
      </c>
      <c r="L1078" t="s">
        <v>117</v>
      </c>
      <c r="M1078" t="s">
        <v>223</v>
      </c>
      <c r="N1078" t="s">
        <v>28</v>
      </c>
      <c r="O1078" t="s">
        <v>28</v>
      </c>
      <c r="P1078" t="s">
        <v>28</v>
      </c>
      <c r="R1078" t="s">
        <v>28</v>
      </c>
      <c r="S1078" s="3" t="s">
        <v>25</v>
      </c>
      <c r="T1078" t="s">
        <v>28</v>
      </c>
      <c r="U1078" s="3" t="s">
        <v>25</v>
      </c>
    </row>
    <row r="1079" spans="1:21" hidden="1" x14ac:dyDescent="0.3">
      <c r="A1079">
        <v>698</v>
      </c>
      <c r="B1079" t="s">
        <v>406</v>
      </c>
      <c r="C1079" t="s">
        <v>32</v>
      </c>
      <c r="D1079" t="s">
        <v>36</v>
      </c>
      <c r="E1079" s="1">
        <v>9111000000</v>
      </c>
      <c r="F1079" s="2">
        <v>5458000000</v>
      </c>
      <c r="G1079" s="2">
        <v>1508000000</v>
      </c>
      <c r="H1079" s="2">
        <v>769000000</v>
      </c>
      <c r="I1079" s="2">
        <v>769000000</v>
      </c>
      <c r="J1079" s="2">
        <v>769000000</v>
      </c>
      <c r="K1079" s="2">
        <v>54000000</v>
      </c>
      <c r="L1079" t="s">
        <v>51</v>
      </c>
      <c r="M1079" t="s">
        <v>159</v>
      </c>
      <c r="N1079" t="s">
        <v>28</v>
      </c>
      <c r="O1079" t="s">
        <v>28</v>
      </c>
      <c r="P1079" t="s">
        <v>28</v>
      </c>
      <c r="R1079" t="s">
        <v>28</v>
      </c>
      <c r="S1079" s="3">
        <v>769000000</v>
      </c>
      <c r="T1079" t="s">
        <v>28</v>
      </c>
      <c r="U1079" s="3" t="s">
        <v>28</v>
      </c>
    </row>
    <row r="1080" spans="1:21" x14ac:dyDescent="0.3">
      <c r="A1080">
        <v>1380</v>
      </c>
      <c r="B1080" t="s">
        <v>657</v>
      </c>
      <c r="C1080" t="s">
        <v>32</v>
      </c>
      <c r="D1080" t="s">
        <v>36</v>
      </c>
      <c r="E1080" s="1">
        <v>9115000000</v>
      </c>
      <c r="F1080" s="2">
        <v>5518600000</v>
      </c>
      <c r="G1080" s="2">
        <v>1067000000</v>
      </c>
      <c r="H1080" s="2" t="s">
        <v>24</v>
      </c>
      <c r="I1080" s="2" t="s">
        <v>24</v>
      </c>
      <c r="J1080" s="2" t="s">
        <v>25</v>
      </c>
      <c r="K1080" s="2">
        <v>970600000</v>
      </c>
      <c r="L1080" t="s">
        <v>26</v>
      </c>
      <c r="M1080" t="s">
        <v>261</v>
      </c>
      <c r="N1080" t="s">
        <v>28</v>
      </c>
      <c r="O1080" t="s">
        <v>28</v>
      </c>
      <c r="P1080" t="s">
        <v>28</v>
      </c>
      <c r="R1080" t="s">
        <v>28</v>
      </c>
      <c r="S1080" s="3" t="s">
        <v>25</v>
      </c>
      <c r="T1080" t="s">
        <v>28</v>
      </c>
      <c r="U1080" s="3" t="s">
        <v>28</v>
      </c>
    </row>
    <row r="1081" spans="1:21" hidden="1" x14ac:dyDescent="0.3">
      <c r="A1081">
        <v>356</v>
      </c>
      <c r="B1081" t="s">
        <v>257</v>
      </c>
      <c r="C1081" t="s">
        <v>32</v>
      </c>
      <c r="D1081" t="s">
        <v>33</v>
      </c>
      <c r="E1081" s="1">
        <v>9226000000</v>
      </c>
      <c r="F1081" s="2">
        <v>6890000000</v>
      </c>
      <c r="G1081" s="2">
        <v>388000000</v>
      </c>
      <c r="H1081" s="2" t="s">
        <v>24</v>
      </c>
      <c r="I1081" s="2" t="s">
        <v>24</v>
      </c>
      <c r="J1081" s="2" t="s">
        <v>25</v>
      </c>
      <c r="K1081" s="2">
        <v>1013000000</v>
      </c>
      <c r="L1081" t="s">
        <v>107</v>
      </c>
      <c r="M1081" t="s">
        <v>108</v>
      </c>
      <c r="N1081" t="s">
        <v>28</v>
      </c>
      <c r="O1081" t="s">
        <v>28</v>
      </c>
      <c r="P1081" t="s">
        <v>28</v>
      </c>
      <c r="R1081" t="s">
        <v>28</v>
      </c>
      <c r="S1081" s="3" t="s">
        <v>25</v>
      </c>
      <c r="T1081" t="s">
        <v>28</v>
      </c>
      <c r="U1081" s="3" t="s">
        <v>25</v>
      </c>
    </row>
    <row r="1082" spans="1:21" hidden="1" x14ac:dyDescent="0.3">
      <c r="A1082">
        <v>284</v>
      </c>
      <c r="B1082" t="s">
        <v>231</v>
      </c>
      <c r="C1082" t="s">
        <v>32</v>
      </c>
      <c r="D1082" t="s">
        <v>36</v>
      </c>
      <c r="E1082" s="1">
        <v>9256000000</v>
      </c>
      <c r="F1082" s="2">
        <v>420100000</v>
      </c>
      <c r="G1082" s="2">
        <v>2305400000</v>
      </c>
      <c r="H1082" s="2">
        <v>3697300000</v>
      </c>
      <c r="I1082" s="2">
        <v>3697300000</v>
      </c>
      <c r="J1082" s="2">
        <v>3697300000</v>
      </c>
      <c r="K1082" s="2">
        <v>279000000</v>
      </c>
      <c r="L1082" t="s">
        <v>61</v>
      </c>
      <c r="M1082" t="s">
        <v>132</v>
      </c>
      <c r="N1082" t="s">
        <v>28</v>
      </c>
      <c r="O1082" t="s">
        <v>28</v>
      </c>
      <c r="P1082" t="s">
        <v>28</v>
      </c>
      <c r="R1082" t="s">
        <v>28</v>
      </c>
      <c r="S1082" s="3">
        <v>3697300000</v>
      </c>
      <c r="T1082" t="s">
        <v>28</v>
      </c>
      <c r="U1082" s="3">
        <v>3697300000</v>
      </c>
    </row>
    <row r="1083" spans="1:21" hidden="1" x14ac:dyDescent="0.3">
      <c r="A1083">
        <v>801</v>
      </c>
      <c r="B1083" t="s">
        <v>453</v>
      </c>
      <c r="C1083" t="s">
        <v>32</v>
      </c>
      <c r="D1083" t="s">
        <v>94</v>
      </c>
      <c r="E1083" s="1">
        <v>9263863000</v>
      </c>
      <c r="F1083" s="2">
        <v>7455282000</v>
      </c>
      <c r="G1083" s="2">
        <v>743611000</v>
      </c>
      <c r="H1083" s="2" t="s">
        <v>24</v>
      </c>
      <c r="I1083" s="2" t="s">
        <v>24</v>
      </c>
      <c r="J1083" s="2" t="s">
        <v>25</v>
      </c>
      <c r="K1083" s="2" t="s">
        <v>24</v>
      </c>
      <c r="L1083" t="s">
        <v>97</v>
      </c>
      <c r="M1083" t="s">
        <v>210</v>
      </c>
      <c r="N1083" t="s">
        <v>28</v>
      </c>
      <c r="O1083" t="s">
        <v>28</v>
      </c>
      <c r="P1083" t="s">
        <v>28</v>
      </c>
      <c r="R1083" t="s">
        <v>28</v>
      </c>
      <c r="S1083" s="3" t="s">
        <v>25</v>
      </c>
      <c r="T1083" t="s">
        <v>28</v>
      </c>
      <c r="U1083" s="3" t="s">
        <v>28</v>
      </c>
    </row>
    <row r="1084" spans="1:21" hidden="1" x14ac:dyDescent="0.3">
      <c r="A1084">
        <v>949</v>
      </c>
      <c r="B1084" t="s">
        <v>516</v>
      </c>
      <c r="C1084" t="s">
        <v>32</v>
      </c>
      <c r="D1084" t="s">
        <v>229</v>
      </c>
      <c r="E1084" s="1">
        <v>9474008000</v>
      </c>
      <c r="F1084" s="2">
        <v>7757571000</v>
      </c>
      <c r="G1084" s="2">
        <v>630421000</v>
      </c>
      <c r="H1084" s="2" t="s">
        <v>24</v>
      </c>
      <c r="I1084" s="2" t="s">
        <v>24</v>
      </c>
      <c r="J1084" s="2" t="s">
        <v>25</v>
      </c>
      <c r="K1084" s="2" t="s">
        <v>24</v>
      </c>
      <c r="L1084" t="s">
        <v>40</v>
      </c>
      <c r="M1084" t="s">
        <v>328</v>
      </c>
      <c r="N1084" t="s">
        <v>28</v>
      </c>
      <c r="O1084" t="s">
        <v>28</v>
      </c>
      <c r="P1084" t="s">
        <v>28</v>
      </c>
      <c r="R1084" t="s">
        <v>28</v>
      </c>
      <c r="S1084" s="3" t="s">
        <v>25</v>
      </c>
      <c r="T1084" t="s">
        <v>28</v>
      </c>
      <c r="U1084" s="3" t="s">
        <v>28</v>
      </c>
    </row>
    <row r="1085" spans="1:21" hidden="1" x14ac:dyDescent="0.3">
      <c r="A1085">
        <v>546</v>
      </c>
      <c r="B1085" t="s">
        <v>360</v>
      </c>
      <c r="C1085" t="s">
        <v>32</v>
      </c>
      <c r="D1085" t="s">
        <v>33</v>
      </c>
      <c r="E1085" s="1">
        <v>9527000000</v>
      </c>
      <c r="F1085" s="2">
        <v>7306000000</v>
      </c>
      <c r="G1085" s="2">
        <v>755000000</v>
      </c>
      <c r="H1085" s="2">
        <v>227000000</v>
      </c>
      <c r="I1085" s="2">
        <v>227000000</v>
      </c>
      <c r="J1085" s="2">
        <v>227000000</v>
      </c>
      <c r="K1085" s="2" t="s">
        <v>24</v>
      </c>
      <c r="L1085" t="s">
        <v>125</v>
      </c>
      <c r="M1085" t="s">
        <v>316</v>
      </c>
      <c r="N1085" t="s">
        <v>28</v>
      </c>
      <c r="O1085" t="s">
        <v>28</v>
      </c>
      <c r="P1085" t="s">
        <v>28</v>
      </c>
      <c r="R1085" t="s">
        <v>28</v>
      </c>
      <c r="S1085" s="3">
        <v>227000000</v>
      </c>
      <c r="T1085" t="s">
        <v>28</v>
      </c>
      <c r="U1085" s="3" t="s">
        <v>28</v>
      </c>
    </row>
    <row r="1086" spans="1:21" hidden="1" x14ac:dyDescent="0.3">
      <c r="A1086">
        <v>446</v>
      </c>
      <c r="B1086" t="s">
        <v>318</v>
      </c>
      <c r="C1086" t="s">
        <v>32</v>
      </c>
      <c r="D1086" t="s">
        <v>33</v>
      </c>
      <c r="E1086" s="1">
        <v>9611000000</v>
      </c>
      <c r="F1086" s="2">
        <v>614000000</v>
      </c>
      <c r="G1086" s="2">
        <v>3340000000</v>
      </c>
      <c r="H1086" s="2" t="s">
        <v>24</v>
      </c>
      <c r="I1086" s="2" t="s">
        <v>24</v>
      </c>
      <c r="J1086" s="2" t="s">
        <v>25</v>
      </c>
      <c r="K1086" s="2">
        <v>1443000000</v>
      </c>
      <c r="L1086" t="s">
        <v>112</v>
      </c>
      <c r="M1086" t="s">
        <v>171</v>
      </c>
      <c r="N1086" t="s">
        <v>28</v>
      </c>
      <c r="O1086" t="s">
        <v>28</v>
      </c>
      <c r="P1086" t="s">
        <v>28</v>
      </c>
      <c r="R1086" t="s">
        <v>28</v>
      </c>
      <c r="S1086" s="3" t="s">
        <v>25</v>
      </c>
      <c r="T1086" t="s">
        <v>28</v>
      </c>
      <c r="U1086" s="3" t="s">
        <v>25</v>
      </c>
    </row>
    <row r="1087" spans="1:21" hidden="1" x14ac:dyDescent="0.3">
      <c r="A1087">
        <v>98</v>
      </c>
      <c r="B1087" t="s">
        <v>133</v>
      </c>
      <c r="C1087" t="s">
        <v>32</v>
      </c>
      <c r="D1087" t="s">
        <v>137</v>
      </c>
      <c r="E1087" s="1">
        <v>9659000000</v>
      </c>
      <c r="F1087" s="2">
        <v>5707000000</v>
      </c>
      <c r="G1087" s="2">
        <v>808000000</v>
      </c>
      <c r="H1087" s="2">
        <v>1451000000</v>
      </c>
      <c r="I1087" s="2">
        <v>1451000000</v>
      </c>
      <c r="J1087" s="2">
        <v>1451000000</v>
      </c>
      <c r="K1087" s="2" t="s">
        <v>24</v>
      </c>
      <c r="L1087" t="s">
        <v>51</v>
      </c>
      <c r="M1087" t="s">
        <v>135</v>
      </c>
      <c r="N1087" t="s">
        <v>28</v>
      </c>
      <c r="O1087" t="s">
        <v>28</v>
      </c>
      <c r="P1087" t="s">
        <v>28</v>
      </c>
      <c r="R1087" t="s">
        <v>28</v>
      </c>
      <c r="S1087" s="3">
        <v>1451000000</v>
      </c>
      <c r="T1087" t="s">
        <v>28</v>
      </c>
      <c r="U1087" s="3">
        <v>1451000000</v>
      </c>
    </row>
    <row r="1088" spans="1:21" hidden="1" x14ac:dyDescent="0.3">
      <c r="A1088">
        <v>1009</v>
      </c>
      <c r="B1088" t="s">
        <v>538</v>
      </c>
      <c r="C1088" t="s">
        <v>32</v>
      </c>
      <c r="D1088" t="s">
        <v>36</v>
      </c>
      <c r="E1088" s="1">
        <v>9667000000</v>
      </c>
      <c r="F1088" s="2" t="s">
        <v>24</v>
      </c>
      <c r="G1088" s="2">
        <v>4162000000</v>
      </c>
      <c r="H1088" s="2" t="s">
        <v>24</v>
      </c>
      <c r="I1088" s="2" t="s">
        <v>24</v>
      </c>
      <c r="J1088" s="2" t="s">
        <v>25</v>
      </c>
      <c r="K1088" s="2">
        <v>366000000</v>
      </c>
      <c r="L1088" t="s">
        <v>51</v>
      </c>
      <c r="M1088" t="s">
        <v>123</v>
      </c>
      <c r="N1088" t="s">
        <v>28</v>
      </c>
      <c r="O1088" t="s">
        <v>28</v>
      </c>
      <c r="P1088" t="s">
        <v>28</v>
      </c>
      <c r="R1088" t="s">
        <v>28</v>
      </c>
      <c r="S1088" s="3" t="s">
        <v>25</v>
      </c>
      <c r="T1088" t="s">
        <v>28</v>
      </c>
      <c r="U1088" s="3" t="s">
        <v>28</v>
      </c>
    </row>
    <row r="1089" spans="1:21" hidden="1" x14ac:dyDescent="0.3">
      <c r="A1089">
        <v>312</v>
      </c>
      <c r="B1089" t="s">
        <v>244</v>
      </c>
      <c r="C1089" t="s">
        <v>32</v>
      </c>
      <c r="D1089" t="s">
        <v>36</v>
      </c>
      <c r="E1089" s="1">
        <v>9754000000</v>
      </c>
      <c r="F1089" s="2">
        <v>6426000000</v>
      </c>
      <c r="G1089" s="2">
        <v>89000000</v>
      </c>
      <c r="H1089" s="2" t="s">
        <v>24</v>
      </c>
      <c r="I1089" s="2" t="s">
        <v>24</v>
      </c>
      <c r="J1089" s="2" t="s">
        <v>25</v>
      </c>
      <c r="K1089" s="2">
        <v>2125000000</v>
      </c>
      <c r="L1089" t="s">
        <v>40</v>
      </c>
      <c r="M1089" t="s">
        <v>245</v>
      </c>
      <c r="N1089" t="s">
        <v>28</v>
      </c>
      <c r="O1089" t="s">
        <v>28</v>
      </c>
      <c r="P1089" t="s">
        <v>28</v>
      </c>
      <c r="R1089" t="s">
        <v>28</v>
      </c>
      <c r="S1089" s="3" t="s">
        <v>25</v>
      </c>
      <c r="T1089" t="s">
        <v>28</v>
      </c>
      <c r="U1089" s="3" t="s">
        <v>25</v>
      </c>
    </row>
    <row r="1090" spans="1:21" hidden="1" x14ac:dyDescent="0.3">
      <c r="A1090">
        <v>6</v>
      </c>
      <c r="B1090" t="s">
        <v>38</v>
      </c>
      <c r="C1090" t="s">
        <v>32</v>
      </c>
      <c r="D1090" t="s">
        <v>45</v>
      </c>
      <c r="E1090" s="1">
        <v>9843861000</v>
      </c>
      <c r="F1090" s="2">
        <v>5390248000</v>
      </c>
      <c r="G1090" s="2">
        <v>3601903000</v>
      </c>
      <c r="H1090" s="2" t="s">
        <v>24</v>
      </c>
      <c r="I1090" s="2" t="s">
        <v>24</v>
      </c>
      <c r="J1090" s="2" t="s">
        <v>25</v>
      </c>
      <c r="K1090" s="2" t="s">
        <v>24</v>
      </c>
      <c r="L1090" t="s">
        <v>40</v>
      </c>
      <c r="M1090" t="s">
        <v>41</v>
      </c>
      <c r="N1090" t="s">
        <v>28</v>
      </c>
      <c r="O1090" t="s">
        <v>28</v>
      </c>
      <c r="P1090" t="s">
        <v>46</v>
      </c>
      <c r="Q1090">
        <v>1.7337600000000001E+26</v>
      </c>
      <c r="R1090" t="s">
        <v>28</v>
      </c>
      <c r="S1090" s="3" t="s">
        <v>25</v>
      </c>
      <c r="T1090" t="s">
        <v>28</v>
      </c>
      <c r="U1090" s="3" t="s">
        <v>25</v>
      </c>
    </row>
    <row r="1091" spans="1:21" hidden="1" x14ac:dyDescent="0.3">
      <c r="A1091">
        <v>146</v>
      </c>
      <c r="B1091" t="s">
        <v>156</v>
      </c>
      <c r="C1091" t="s">
        <v>32</v>
      </c>
      <c r="D1091" t="s">
        <v>71</v>
      </c>
      <c r="E1091" s="1">
        <v>9894900000</v>
      </c>
      <c r="F1091" s="2">
        <v>6939000000</v>
      </c>
      <c r="G1091" s="2">
        <v>895300000</v>
      </c>
      <c r="H1091" s="2">
        <v>137100000</v>
      </c>
      <c r="I1091" s="2">
        <v>137100000</v>
      </c>
      <c r="J1091" s="2">
        <v>137100000</v>
      </c>
      <c r="K1091" s="2" t="s">
        <v>24</v>
      </c>
      <c r="L1091" t="s">
        <v>125</v>
      </c>
      <c r="M1091" t="s">
        <v>157</v>
      </c>
      <c r="N1091" t="s">
        <v>28</v>
      </c>
      <c r="O1091" t="s">
        <v>28</v>
      </c>
      <c r="P1091" t="s">
        <v>28</v>
      </c>
      <c r="R1091" t="s">
        <v>28</v>
      </c>
      <c r="S1091" s="3">
        <v>137100000</v>
      </c>
      <c r="T1091" t="s">
        <v>28</v>
      </c>
      <c r="U1091" s="3">
        <v>137100000</v>
      </c>
    </row>
    <row r="1092" spans="1:21" hidden="1" x14ac:dyDescent="0.3">
      <c r="A1092">
        <v>1484</v>
      </c>
      <c r="B1092" t="s">
        <v>687</v>
      </c>
      <c r="C1092" t="s">
        <v>32</v>
      </c>
      <c r="D1092" t="s">
        <v>36</v>
      </c>
      <c r="E1092" s="1">
        <v>9946000000</v>
      </c>
      <c r="F1092" s="2">
        <v>3344000000</v>
      </c>
      <c r="G1092" s="2">
        <v>3906000000</v>
      </c>
      <c r="H1092" s="2">
        <v>625000000</v>
      </c>
      <c r="I1092" s="2">
        <v>625000000</v>
      </c>
      <c r="J1092" s="2">
        <v>625000000</v>
      </c>
      <c r="K1092" s="2">
        <v>210000000</v>
      </c>
      <c r="L1092" t="s">
        <v>61</v>
      </c>
      <c r="M1092" t="s">
        <v>76</v>
      </c>
      <c r="N1092" t="s">
        <v>28</v>
      </c>
      <c r="O1092" t="s">
        <v>28</v>
      </c>
      <c r="P1092" t="s">
        <v>28</v>
      </c>
      <c r="R1092" t="s">
        <v>28</v>
      </c>
      <c r="S1092" s="3">
        <v>625000000</v>
      </c>
      <c r="T1092" t="s">
        <v>28</v>
      </c>
      <c r="U1092" s="3" t="s">
        <v>28</v>
      </c>
    </row>
    <row r="1093" spans="1:21" x14ac:dyDescent="0.3">
      <c r="A1093">
        <v>726</v>
      </c>
      <c r="B1093" t="s">
        <v>417</v>
      </c>
      <c r="C1093" t="s">
        <v>32</v>
      </c>
      <c r="D1093" t="s">
        <v>33</v>
      </c>
      <c r="E1093" s="1">
        <v>9964953000</v>
      </c>
      <c r="F1093" s="2">
        <v>5650711000</v>
      </c>
      <c r="G1093" s="2">
        <v>2967125000</v>
      </c>
      <c r="H1093" s="2" t="s">
        <v>24</v>
      </c>
      <c r="I1093" s="2" t="s">
        <v>24</v>
      </c>
      <c r="J1093" s="2" t="s">
        <v>25</v>
      </c>
      <c r="K1093" s="2" t="s">
        <v>24</v>
      </c>
      <c r="L1093" t="s">
        <v>26</v>
      </c>
      <c r="M1093" t="s">
        <v>418</v>
      </c>
      <c r="N1093" t="s">
        <v>28</v>
      </c>
      <c r="O1093" t="s">
        <v>28</v>
      </c>
      <c r="P1093" t="s">
        <v>28</v>
      </c>
      <c r="R1093" t="s">
        <v>28</v>
      </c>
      <c r="S1093" s="3" t="s">
        <v>25</v>
      </c>
      <c r="T1093" t="s">
        <v>28</v>
      </c>
      <c r="U1093" s="3" t="s">
        <v>28</v>
      </c>
    </row>
    <row r="1094" spans="1:21" hidden="1" x14ac:dyDescent="0.3">
      <c r="A1094">
        <v>204</v>
      </c>
      <c r="B1094" t="s">
        <v>190</v>
      </c>
      <c r="C1094" t="s">
        <v>32</v>
      </c>
      <c r="D1094" t="s">
        <v>33</v>
      </c>
      <c r="E1094" s="1">
        <v>9998000000</v>
      </c>
      <c r="F1094" s="2">
        <v>239000000</v>
      </c>
      <c r="G1094" s="2">
        <v>5715000000</v>
      </c>
      <c r="H1094" s="2" t="s">
        <v>24</v>
      </c>
      <c r="I1094" s="2" t="s">
        <v>24</v>
      </c>
      <c r="J1094" s="2" t="s">
        <v>25</v>
      </c>
      <c r="K1094" s="2">
        <v>342000000</v>
      </c>
      <c r="L1094" t="s">
        <v>112</v>
      </c>
      <c r="M1094" t="s">
        <v>183</v>
      </c>
      <c r="N1094" t="s">
        <v>28</v>
      </c>
      <c r="O1094" t="s">
        <v>28</v>
      </c>
      <c r="P1094" t="s">
        <v>28</v>
      </c>
      <c r="R1094" t="s">
        <v>28</v>
      </c>
      <c r="S1094" s="3" t="s">
        <v>25</v>
      </c>
      <c r="T1094" t="s">
        <v>28</v>
      </c>
      <c r="U1094" s="3" t="s">
        <v>25</v>
      </c>
    </row>
    <row r="1095" spans="1:21" hidden="1" x14ac:dyDescent="0.3">
      <c r="A1095">
        <v>184</v>
      </c>
      <c r="B1095" t="s">
        <v>177</v>
      </c>
      <c r="C1095" t="s">
        <v>32</v>
      </c>
      <c r="D1095" t="s">
        <v>179</v>
      </c>
      <c r="E1095" s="1">
        <v>10187340000</v>
      </c>
      <c r="F1095" s="2">
        <v>4860309000</v>
      </c>
      <c r="G1095" s="2">
        <v>3373980000</v>
      </c>
      <c r="H1095" s="2" t="s">
        <v>24</v>
      </c>
      <c r="I1095" s="2" t="s">
        <v>24</v>
      </c>
      <c r="J1095" s="2" t="s">
        <v>25</v>
      </c>
      <c r="K1095" s="2" t="s">
        <v>24</v>
      </c>
      <c r="L1095" t="s">
        <v>40</v>
      </c>
      <c r="M1095" t="s">
        <v>149</v>
      </c>
      <c r="N1095" t="s">
        <v>28</v>
      </c>
      <c r="O1095" t="s">
        <v>28</v>
      </c>
      <c r="P1095" t="s">
        <v>28</v>
      </c>
      <c r="R1095" t="s">
        <v>28</v>
      </c>
      <c r="S1095" s="3" t="s">
        <v>25</v>
      </c>
      <c r="T1095" t="s">
        <v>28</v>
      </c>
      <c r="U1095" s="3" t="s">
        <v>25</v>
      </c>
    </row>
    <row r="1096" spans="1:21" hidden="1" x14ac:dyDescent="0.3">
      <c r="A1096">
        <v>410</v>
      </c>
      <c r="B1096" t="s">
        <v>307</v>
      </c>
      <c r="C1096" t="s">
        <v>32</v>
      </c>
      <c r="D1096" t="s">
        <v>33</v>
      </c>
      <c r="E1096" s="1">
        <v>10262700000</v>
      </c>
      <c r="F1096" s="2">
        <v>6141100000</v>
      </c>
      <c r="G1096" s="2">
        <v>2037000000</v>
      </c>
      <c r="H1096" s="2" t="s">
        <v>24</v>
      </c>
      <c r="I1096" s="2" t="s">
        <v>24</v>
      </c>
      <c r="J1096" s="2" t="s">
        <v>25</v>
      </c>
      <c r="K1096" s="2">
        <v>199700000</v>
      </c>
      <c r="L1096" t="s">
        <v>51</v>
      </c>
      <c r="M1096" t="s">
        <v>292</v>
      </c>
      <c r="N1096" t="s">
        <v>28</v>
      </c>
      <c r="O1096" t="s">
        <v>28</v>
      </c>
      <c r="P1096" t="s">
        <v>28</v>
      </c>
      <c r="R1096" t="s">
        <v>28</v>
      </c>
      <c r="S1096" s="3" t="s">
        <v>25</v>
      </c>
      <c r="T1096" t="s">
        <v>28</v>
      </c>
      <c r="U1096" s="3" t="s">
        <v>25</v>
      </c>
    </row>
    <row r="1097" spans="1:21" hidden="1" x14ac:dyDescent="0.3">
      <c r="A1097">
        <v>216</v>
      </c>
      <c r="B1097" t="s">
        <v>197</v>
      </c>
      <c r="C1097" t="s">
        <v>32</v>
      </c>
      <c r="D1097" t="s">
        <v>71</v>
      </c>
      <c r="E1097" s="1">
        <v>10282000000</v>
      </c>
      <c r="F1097" s="2">
        <v>5587000000</v>
      </c>
      <c r="G1097" s="2">
        <v>2563000000</v>
      </c>
      <c r="H1097" s="2">
        <v>632000000</v>
      </c>
      <c r="I1097" s="2">
        <v>632000000</v>
      </c>
      <c r="J1097" s="2">
        <v>632000000</v>
      </c>
      <c r="K1097" s="2" t="s">
        <v>24</v>
      </c>
      <c r="L1097" t="s">
        <v>61</v>
      </c>
      <c r="M1097" t="s">
        <v>76</v>
      </c>
      <c r="N1097" t="s">
        <v>28</v>
      </c>
      <c r="O1097" t="s">
        <v>28</v>
      </c>
      <c r="P1097" t="s">
        <v>28</v>
      </c>
      <c r="R1097" t="s">
        <v>28</v>
      </c>
      <c r="S1097" s="3">
        <v>632000000</v>
      </c>
      <c r="T1097" t="s">
        <v>28</v>
      </c>
      <c r="U1097" s="3">
        <v>632000000</v>
      </c>
    </row>
    <row r="1098" spans="1:21" hidden="1" x14ac:dyDescent="0.3">
      <c r="A1098">
        <v>66</v>
      </c>
      <c r="B1098" t="s">
        <v>119</v>
      </c>
      <c r="C1098" t="s">
        <v>32</v>
      </c>
      <c r="D1098" t="s">
        <v>36</v>
      </c>
      <c r="E1098" s="1">
        <v>10325494000</v>
      </c>
      <c r="F1098" s="2">
        <v>8666624000</v>
      </c>
      <c r="G1098" s="2" t="s">
        <v>24</v>
      </c>
      <c r="H1098" s="2" t="s">
        <v>24</v>
      </c>
      <c r="I1098" s="2" t="s">
        <v>24</v>
      </c>
      <c r="J1098" s="2" t="s">
        <v>25</v>
      </c>
      <c r="K1098" s="2">
        <v>1402573000</v>
      </c>
      <c r="L1098" t="s">
        <v>112</v>
      </c>
      <c r="M1098" t="s">
        <v>120</v>
      </c>
      <c r="N1098" t="s">
        <v>28</v>
      </c>
      <c r="O1098" t="s">
        <v>28</v>
      </c>
      <c r="P1098" t="s">
        <v>28</v>
      </c>
      <c r="R1098" t="s">
        <v>28</v>
      </c>
      <c r="S1098" s="3" t="s">
        <v>25</v>
      </c>
      <c r="T1098" t="s">
        <v>28</v>
      </c>
      <c r="U1098" s="3" t="s">
        <v>25</v>
      </c>
    </row>
    <row r="1099" spans="1:21" hidden="1" x14ac:dyDescent="0.3">
      <c r="A1099">
        <v>809</v>
      </c>
      <c r="B1099" t="s">
        <v>460</v>
      </c>
      <c r="C1099" t="s">
        <v>32</v>
      </c>
      <c r="D1099" t="s">
        <v>413</v>
      </c>
      <c r="E1099" s="1">
        <v>10371390000</v>
      </c>
      <c r="F1099" s="2">
        <v>7460075000</v>
      </c>
      <c r="G1099" s="2">
        <v>2196173000</v>
      </c>
      <c r="H1099" s="2" t="s">
        <v>24</v>
      </c>
      <c r="I1099" s="2" t="s">
        <v>24</v>
      </c>
      <c r="J1099" s="2" t="s">
        <v>25</v>
      </c>
      <c r="K1099" s="2" t="s">
        <v>24</v>
      </c>
      <c r="L1099" t="s">
        <v>61</v>
      </c>
      <c r="M1099" t="s">
        <v>67</v>
      </c>
      <c r="N1099" t="s">
        <v>28</v>
      </c>
      <c r="O1099" t="s">
        <v>28</v>
      </c>
      <c r="P1099" t="s">
        <v>28</v>
      </c>
      <c r="R1099" t="s">
        <v>28</v>
      </c>
      <c r="S1099" s="3" t="s">
        <v>25</v>
      </c>
      <c r="T1099" t="s">
        <v>28</v>
      </c>
      <c r="U1099" s="3" t="s">
        <v>28</v>
      </c>
    </row>
    <row r="1100" spans="1:21" x14ac:dyDescent="0.3">
      <c r="A1100">
        <v>1170</v>
      </c>
      <c r="B1100" t="s">
        <v>589</v>
      </c>
      <c r="C1100" t="s">
        <v>32</v>
      </c>
      <c r="D1100" t="s">
        <v>36</v>
      </c>
      <c r="E1100" s="1">
        <v>10511000000</v>
      </c>
      <c r="F1100" s="2">
        <v>3662000000</v>
      </c>
      <c r="G1100" s="2">
        <v>2911000000</v>
      </c>
      <c r="H1100" s="2" t="s">
        <v>24</v>
      </c>
      <c r="I1100" s="2" t="s">
        <v>24</v>
      </c>
      <c r="J1100" s="2" t="s">
        <v>25</v>
      </c>
      <c r="K1100" s="2">
        <v>1054000000</v>
      </c>
      <c r="L1100" t="s">
        <v>26</v>
      </c>
      <c r="M1100" t="s">
        <v>295</v>
      </c>
      <c r="N1100" t="s">
        <v>28</v>
      </c>
      <c r="O1100" t="s">
        <v>28</v>
      </c>
      <c r="P1100" t="s">
        <v>28</v>
      </c>
      <c r="R1100" t="s">
        <v>28</v>
      </c>
      <c r="S1100" s="3" t="s">
        <v>25</v>
      </c>
      <c r="T1100" t="s">
        <v>28</v>
      </c>
      <c r="U1100" s="3" t="s">
        <v>28</v>
      </c>
    </row>
    <row r="1101" spans="1:21" hidden="1" x14ac:dyDescent="0.3">
      <c r="A1101">
        <v>1600</v>
      </c>
      <c r="B1101" t="s">
        <v>728</v>
      </c>
      <c r="C1101" t="s">
        <v>32</v>
      </c>
      <c r="D1101" t="s">
        <v>33</v>
      </c>
      <c r="E1101" s="1">
        <v>10524500000</v>
      </c>
      <c r="F1101" s="2">
        <v>7722100000</v>
      </c>
      <c r="G1101" s="2">
        <v>820900000</v>
      </c>
      <c r="H1101" s="2" t="s">
        <v>24</v>
      </c>
      <c r="I1101" s="2" t="s">
        <v>24</v>
      </c>
      <c r="J1101" s="2" t="s">
        <v>25</v>
      </c>
      <c r="K1101" s="2">
        <v>1272000000</v>
      </c>
      <c r="L1101" t="s">
        <v>112</v>
      </c>
      <c r="M1101" t="s">
        <v>548</v>
      </c>
      <c r="N1101" t="s">
        <v>28</v>
      </c>
      <c r="O1101" t="s">
        <v>28</v>
      </c>
      <c r="P1101" t="s">
        <v>28</v>
      </c>
      <c r="R1101" t="s">
        <v>28</v>
      </c>
      <c r="S1101" s="3" t="s">
        <v>25</v>
      </c>
      <c r="T1101" t="s">
        <v>28</v>
      </c>
      <c r="U1101" s="3" t="s">
        <v>28</v>
      </c>
    </row>
    <row r="1102" spans="1:21" hidden="1" x14ac:dyDescent="0.3">
      <c r="A1102">
        <v>989</v>
      </c>
      <c r="B1102" t="s">
        <v>531</v>
      </c>
      <c r="C1102" t="s">
        <v>32</v>
      </c>
      <c r="D1102" t="s">
        <v>33</v>
      </c>
      <c r="E1102" s="1">
        <v>10681897000</v>
      </c>
      <c r="F1102" s="2">
        <v>8024286000</v>
      </c>
      <c r="G1102" s="2">
        <v>2856642000</v>
      </c>
      <c r="H1102" s="2" t="s">
        <v>24</v>
      </c>
      <c r="I1102" s="2" t="s">
        <v>24</v>
      </c>
      <c r="J1102" s="2" t="s">
        <v>25</v>
      </c>
      <c r="K1102" s="2">
        <v>185993000</v>
      </c>
      <c r="L1102" t="s">
        <v>112</v>
      </c>
      <c r="M1102" t="s">
        <v>532</v>
      </c>
      <c r="N1102" t="s">
        <v>28</v>
      </c>
      <c r="O1102" t="s">
        <v>28</v>
      </c>
      <c r="P1102" t="s">
        <v>28</v>
      </c>
      <c r="R1102" t="s">
        <v>28</v>
      </c>
      <c r="S1102" s="3" t="s">
        <v>25</v>
      </c>
      <c r="T1102" t="s">
        <v>28</v>
      </c>
      <c r="U1102" s="3" t="s">
        <v>28</v>
      </c>
    </row>
    <row r="1103" spans="1:21" hidden="1" x14ac:dyDescent="0.3">
      <c r="A1103">
        <v>196</v>
      </c>
      <c r="B1103" t="s">
        <v>184</v>
      </c>
      <c r="C1103" t="s">
        <v>32</v>
      </c>
      <c r="D1103" t="s">
        <v>33</v>
      </c>
      <c r="E1103" s="1">
        <v>10719000000</v>
      </c>
      <c r="F1103" s="2">
        <v>6138000000</v>
      </c>
      <c r="G1103" s="2">
        <v>3315000000</v>
      </c>
      <c r="H1103" s="2">
        <v>610000000</v>
      </c>
      <c r="I1103" s="2">
        <v>610000000</v>
      </c>
      <c r="J1103" s="2">
        <v>610000000</v>
      </c>
      <c r="K1103" s="2" t="s">
        <v>24</v>
      </c>
      <c r="L1103" t="s">
        <v>61</v>
      </c>
      <c r="M1103" t="s">
        <v>76</v>
      </c>
      <c r="N1103" t="s">
        <v>28</v>
      </c>
      <c r="O1103" t="s">
        <v>28</v>
      </c>
      <c r="P1103" t="s">
        <v>28</v>
      </c>
      <c r="R1103" t="s">
        <v>28</v>
      </c>
      <c r="S1103" s="3">
        <v>610000000</v>
      </c>
      <c r="T1103" t="s">
        <v>28</v>
      </c>
      <c r="U1103" s="3">
        <v>610000000</v>
      </c>
    </row>
    <row r="1104" spans="1:21" hidden="1" x14ac:dyDescent="0.3">
      <c r="A1104">
        <v>766</v>
      </c>
      <c r="B1104" t="s">
        <v>437</v>
      </c>
      <c r="C1104" t="s">
        <v>32</v>
      </c>
      <c r="D1104" t="s">
        <v>33</v>
      </c>
      <c r="E1104" s="1">
        <v>10737000000</v>
      </c>
      <c r="F1104" s="2">
        <v>3753000000</v>
      </c>
      <c r="G1104" s="2">
        <v>863000000</v>
      </c>
      <c r="H1104" s="2" t="s">
        <v>24</v>
      </c>
      <c r="I1104" s="2" t="s">
        <v>24</v>
      </c>
      <c r="J1104" s="2" t="s">
        <v>25</v>
      </c>
      <c r="K1104" s="2">
        <v>3224000000</v>
      </c>
      <c r="L1104" t="s">
        <v>153</v>
      </c>
      <c r="M1104" t="s">
        <v>241</v>
      </c>
      <c r="N1104" t="s">
        <v>28</v>
      </c>
      <c r="O1104" t="s">
        <v>28</v>
      </c>
      <c r="P1104" t="s">
        <v>28</v>
      </c>
      <c r="R1104" t="s">
        <v>28</v>
      </c>
      <c r="S1104" s="3" t="s">
        <v>25</v>
      </c>
      <c r="T1104" t="s">
        <v>28</v>
      </c>
      <c r="U1104" s="3" t="s">
        <v>28</v>
      </c>
    </row>
    <row r="1105" spans="1:21" hidden="1" x14ac:dyDescent="0.3">
      <c r="A1105">
        <v>224</v>
      </c>
      <c r="B1105" t="s">
        <v>200</v>
      </c>
      <c r="C1105" t="s">
        <v>32</v>
      </c>
      <c r="D1105" t="s">
        <v>36</v>
      </c>
      <c r="E1105" s="1">
        <v>10763800000</v>
      </c>
      <c r="F1105" s="2">
        <v>1240400000</v>
      </c>
      <c r="G1105" s="2">
        <v>2143600000</v>
      </c>
      <c r="H1105" s="2">
        <v>2012800000</v>
      </c>
      <c r="I1105" s="2">
        <v>2012800000</v>
      </c>
      <c r="J1105" s="2">
        <v>2012800000</v>
      </c>
      <c r="K1105" s="2">
        <v>382600000</v>
      </c>
      <c r="L1105" t="s">
        <v>61</v>
      </c>
      <c r="M1105" t="s">
        <v>132</v>
      </c>
      <c r="N1105" t="s">
        <v>28</v>
      </c>
      <c r="O1105" t="s">
        <v>28</v>
      </c>
      <c r="P1105" t="s">
        <v>28</v>
      </c>
      <c r="R1105" t="s">
        <v>28</v>
      </c>
      <c r="S1105" s="3">
        <v>2012800000</v>
      </c>
      <c r="T1105" t="s">
        <v>28</v>
      </c>
      <c r="U1105" s="3">
        <v>2012800000</v>
      </c>
    </row>
    <row r="1106" spans="1:21" hidden="1" x14ac:dyDescent="0.3">
      <c r="A1106">
        <v>542</v>
      </c>
      <c r="B1106" t="s">
        <v>359</v>
      </c>
      <c r="C1106" t="s">
        <v>32</v>
      </c>
      <c r="D1106" t="s">
        <v>217</v>
      </c>
      <c r="E1106" s="1">
        <v>10780400000</v>
      </c>
      <c r="F1106" s="2">
        <v>2100600000</v>
      </c>
      <c r="G1106" s="2">
        <v>7073500000</v>
      </c>
      <c r="H1106" s="2" t="s">
        <v>24</v>
      </c>
      <c r="I1106" s="2" t="s">
        <v>24</v>
      </c>
      <c r="J1106" s="2" t="s">
        <v>25</v>
      </c>
      <c r="K1106" s="2" t="s">
        <v>24</v>
      </c>
      <c r="L1106" t="s">
        <v>97</v>
      </c>
      <c r="M1106" t="s">
        <v>274</v>
      </c>
      <c r="N1106" t="s">
        <v>28</v>
      </c>
      <c r="O1106" t="s">
        <v>28</v>
      </c>
      <c r="P1106" t="s">
        <v>28</v>
      </c>
      <c r="R1106" t="s">
        <v>28</v>
      </c>
      <c r="S1106" s="3" t="s">
        <v>25</v>
      </c>
      <c r="T1106" t="s">
        <v>28</v>
      </c>
      <c r="U1106" s="3" t="s">
        <v>28</v>
      </c>
    </row>
    <row r="1107" spans="1:21" hidden="1" x14ac:dyDescent="0.3">
      <c r="A1107">
        <v>458</v>
      </c>
      <c r="B1107" t="s">
        <v>327</v>
      </c>
      <c r="C1107" t="s">
        <v>32</v>
      </c>
      <c r="D1107" t="s">
        <v>71</v>
      </c>
      <c r="E1107" s="1">
        <v>10824000000</v>
      </c>
      <c r="F1107" s="2">
        <v>8535700000</v>
      </c>
      <c r="G1107" s="2">
        <v>1003000000</v>
      </c>
      <c r="H1107" s="2" t="s">
        <v>24</v>
      </c>
      <c r="I1107" s="2" t="s">
        <v>24</v>
      </c>
      <c r="J1107" s="2" t="s">
        <v>25</v>
      </c>
      <c r="K1107" s="2" t="s">
        <v>24</v>
      </c>
      <c r="L1107" t="s">
        <v>40</v>
      </c>
      <c r="M1107" t="s">
        <v>328</v>
      </c>
      <c r="N1107" t="s">
        <v>28</v>
      </c>
      <c r="O1107" t="s">
        <v>28</v>
      </c>
      <c r="P1107" t="s">
        <v>28</v>
      </c>
      <c r="R1107" t="s">
        <v>28</v>
      </c>
      <c r="S1107" s="3" t="s">
        <v>25</v>
      </c>
      <c r="T1107" t="s">
        <v>28</v>
      </c>
      <c r="U1107" s="3" t="s">
        <v>25</v>
      </c>
    </row>
    <row r="1108" spans="1:21" hidden="1" x14ac:dyDescent="0.3">
      <c r="A1108">
        <v>1105</v>
      </c>
      <c r="B1108" t="s">
        <v>567</v>
      </c>
      <c r="C1108" t="s">
        <v>32</v>
      </c>
      <c r="D1108" t="s">
        <v>33</v>
      </c>
      <c r="E1108" s="1">
        <v>10846000000</v>
      </c>
      <c r="F1108" s="2">
        <v>2246000000</v>
      </c>
      <c r="G1108" s="2">
        <v>3627000000</v>
      </c>
      <c r="H1108" s="2" t="s">
        <v>24</v>
      </c>
      <c r="I1108" s="2" t="s">
        <v>24</v>
      </c>
      <c r="J1108" s="2" t="s">
        <v>25</v>
      </c>
      <c r="K1108" s="2">
        <v>2861000000</v>
      </c>
      <c r="L1108" t="s">
        <v>153</v>
      </c>
      <c r="M1108" t="s">
        <v>154</v>
      </c>
      <c r="N1108" t="s">
        <v>28</v>
      </c>
      <c r="O1108" t="s">
        <v>28</v>
      </c>
      <c r="P1108" t="s">
        <v>28</v>
      </c>
      <c r="R1108" t="s">
        <v>28</v>
      </c>
      <c r="S1108" s="3" t="s">
        <v>25</v>
      </c>
      <c r="T1108" t="s">
        <v>28</v>
      </c>
      <c r="U1108" s="3" t="s">
        <v>28</v>
      </c>
    </row>
    <row r="1109" spans="1:21" hidden="1" x14ac:dyDescent="0.3">
      <c r="A1109">
        <v>1250</v>
      </c>
      <c r="B1109" t="s">
        <v>619</v>
      </c>
      <c r="C1109" t="s">
        <v>32</v>
      </c>
      <c r="D1109" t="s">
        <v>33</v>
      </c>
      <c r="E1109" s="1">
        <v>10886000000</v>
      </c>
      <c r="F1109" s="2">
        <v>7036000000</v>
      </c>
      <c r="G1109" s="2" t="s">
        <v>24</v>
      </c>
      <c r="H1109" s="2" t="s">
        <v>24</v>
      </c>
      <c r="I1109" s="2" t="s">
        <v>24</v>
      </c>
      <c r="J1109" s="2" t="s">
        <v>25</v>
      </c>
      <c r="K1109" s="2">
        <v>1227000000</v>
      </c>
      <c r="L1109" t="s">
        <v>107</v>
      </c>
      <c r="M1109" t="s">
        <v>110</v>
      </c>
      <c r="N1109" t="s">
        <v>28</v>
      </c>
      <c r="O1109" t="s">
        <v>28</v>
      </c>
      <c r="P1109" t="s">
        <v>28</v>
      </c>
      <c r="R1109" t="s">
        <v>28</v>
      </c>
      <c r="S1109" s="3" t="s">
        <v>25</v>
      </c>
      <c r="T1109" t="s">
        <v>28</v>
      </c>
      <c r="U1109" s="3" t="s">
        <v>28</v>
      </c>
    </row>
    <row r="1110" spans="1:21" x14ac:dyDescent="0.3">
      <c r="A1110">
        <v>961</v>
      </c>
      <c r="B1110" t="s">
        <v>520</v>
      </c>
      <c r="C1110" t="s">
        <v>32</v>
      </c>
      <c r="D1110" t="s">
        <v>33</v>
      </c>
      <c r="E1110" s="1">
        <v>10986000000</v>
      </c>
      <c r="F1110" s="2">
        <v>9974000000</v>
      </c>
      <c r="G1110" s="2" t="s">
        <v>24</v>
      </c>
      <c r="H1110" s="2" t="s">
        <v>24</v>
      </c>
      <c r="I1110" s="2" t="s">
        <v>24</v>
      </c>
      <c r="J1110" s="2" t="s">
        <v>25</v>
      </c>
      <c r="K1110" s="2" t="s">
        <v>24</v>
      </c>
      <c r="L1110" t="s">
        <v>26</v>
      </c>
      <c r="M1110" t="s">
        <v>261</v>
      </c>
      <c r="N1110" t="s">
        <v>28</v>
      </c>
      <c r="O1110" t="s">
        <v>28</v>
      </c>
      <c r="P1110" t="s">
        <v>28</v>
      </c>
      <c r="R1110" t="s">
        <v>28</v>
      </c>
      <c r="S1110" s="3" t="s">
        <v>25</v>
      </c>
      <c r="T1110" t="s">
        <v>28</v>
      </c>
      <c r="U1110" s="3" t="s">
        <v>28</v>
      </c>
    </row>
    <row r="1111" spans="1:21" hidden="1" x14ac:dyDescent="0.3">
      <c r="A1111">
        <v>1448</v>
      </c>
      <c r="B1111" t="s">
        <v>676</v>
      </c>
      <c r="C1111" t="s">
        <v>32</v>
      </c>
      <c r="D1111" t="s">
        <v>33</v>
      </c>
      <c r="E1111" s="1">
        <v>11035000000</v>
      </c>
      <c r="F1111" s="2">
        <v>7689000000</v>
      </c>
      <c r="G1111" s="2">
        <v>414000000</v>
      </c>
      <c r="H1111" s="2" t="s">
        <v>24</v>
      </c>
      <c r="I1111" s="2" t="s">
        <v>24</v>
      </c>
      <c r="J1111" s="2" t="s">
        <v>25</v>
      </c>
      <c r="K1111" s="2">
        <v>1156000000</v>
      </c>
      <c r="L1111" t="s">
        <v>107</v>
      </c>
      <c r="M1111" t="s">
        <v>108</v>
      </c>
      <c r="N1111" t="s">
        <v>28</v>
      </c>
      <c r="O1111" t="s">
        <v>28</v>
      </c>
      <c r="P1111" t="s">
        <v>28</v>
      </c>
      <c r="R1111" t="s">
        <v>28</v>
      </c>
      <c r="S1111" s="3" t="s">
        <v>25</v>
      </c>
      <c r="T1111" t="s">
        <v>28</v>
      </c>
      <c r="U1111" s="3" t="s">
        <v>28</v>
      </c>
    </row>
    <row r="1112" spans="1:21" hidden="1" x14ac:dyDescent="0.3">
      <c r="A1112">
        <v>1372</v>
      </c>
      <c r="B1112" t="s">
        <v>655</v>
      </c>
      <c r="C1112" t="s">
        <v>32</v>
      </c>
      <c r="D1112" t="s">
        <v>104</v>
      </c>
      <c r="E1112" s="1">
        <v>11041677000</v>
      </c>
      <c r="F1112" s="2">
        <v>7937956000</v>
      </c>
      <c r="G1112" s="2">
        <v>1615371000</v>
      </c>
      <c r="H1112" s="2" t="s">
        <v>24</v>
      </c>
      <c r="I1112" s="2" t="s">
        <v>24</v>
      </c>
      <c r="J1112" s="2" t="s">
        <v>25</v>
      </c>
      <c r="K1112" s="2" t="s">
        <v>24</v>
      </c>
      <c r="L1112" t="s">
        <v>40</v>
      </c>
      <c r="M1112" t="s">
        <v>391</v>
      </c>
      <c r="N1112" t="s">
        <v>28</v>
      </c>
      <c r="O1112" t="s">
        <v>28</v>
      </c>
      <c r="P1112" t="s">
        <v>28</v>
      </c>
      <c r="R1112" t="s">
        <v>28</v>
      </c>
      <c r="S1112" s="3" t="s">
        <v>25</v>
      </c>
      <c r="T1112" t="s">
        <v>28</v>
      </c>
      <c r="U1112" s="3" t="s">
        <v>28</v>
      </c>
    </row>
    <row r="1113" spans="1:21" hidden="1" x14ac:dyDescent="0.3">
      <c r="A1113">
        <v>1404</v>
      </c>
      <c r="B1113" t="s">
        <v>663</v>
      </c>
      <c r="C1113" t="s">
        <v>32</v>
      </c>
      <c r="D1113" t="s">
        <v>33</v>
      </c>
      <c r="E1113" s="1">
        <v>11129533000</v>
      </c>
      <c r="F1113" s="2">
        <v>5965049000</v>
      </c>
      <c r="G1113" s="2">
        <v>3860448000</v>
      </c>
      <c r="H1113" s="2" t="s">
        <v>24</v>
      </c>
      <c r="I1113" s="2" t="s">
        <v>24</v>
      </c>
      <c r="J1113" s="2" t="s">
        <v>25</v>
      </c>
      <c r="K1113" s="2" t="s">
        <v>24</v>
      </c>
      <c r="L1113" t="s">
        <v>125</v>
      </c>
      <c r="M1113" t="s">
        <v>126</v>
      </c>
      <c r="N1113" t="s">
        <v>28</v>
      </c>
      <c r="O1113" t="s">
        <v>28</v>
      </c>
      <c r="P1113" t="s">
        <v>28</v>
      </c>
      <c r="R1113" t="s">
        <v>28</v>
      </c>
      <c r="S1113" s="3" t="s">
        <v>25</v>
      </c>
      <c r="T1113" t="s">
        <v>28</v>
      </c>
      <c r="U1113" s="3" t="s">
        <v>28</v>
      </c>
    </row>
    <row r="1114" spans="1:21" hidden="1" x14ac:dyDescent="0.3">
      <c r="A1114">
        <v>1468</v>
      </c>
      <c r="B1114" t="s">
        <v>682</v>
      </c>
      <c r="C1114" t="s">
        <v>32</v>
      </c>
      <c r="D1114" t="s">
        <v>47</v>
      </c>
      <c r="E1114" s="1">
        <v>11171800000</v>
      </c>
      <c r="F1114" s="2">
        <v>7099800000</v>
      </c>
      <c r="G1114" s="2">
        <v>2681100000</v>
      </c>
      <c r="H1114" s="2" t="s">
        <v>24</v>
      </c>
      <c r="I1114" s="2" t="s">
        <v>24</v>
      </c>
      <c r="J1114" s="2" t="s">
        <v>25</v>
      </c>
      <c r="K1114" s="2" t="s">
        <v>24</v>
      </c>
      <c r="L1114" t="s">
        <v>40</v>
      </c>
      <c r="M1114" t="s">
        <v>670</v>
      </c>
      <c r="N1114" t="s">
        <v>28</v>
      </c>
      <c r="O1114" t="s">
        <v>28</v>
      </c>
      <c r="P1114" t="s">
        <v>28</v>
      </c>
      <c r="R1114" t="s">
        <v>28</v>
      </c>
      <c r="S1114" s="3" t="s">
        <v>25</v>
      </c>
      <c r="T1114" t="s">
        <v>28</v>
      </c>
      <c r="U1114" s="3" t="s">
        <v>28</v>
      </c>
    </row>
    <row r="1115" spans="1:21" hidden="1" x14ac:dyDescent="0.3">
      <c r="A1115">
        <v>941</v>
      </c>
      <c r="B1115" t="s">
        <v>514</v>
      </c>
      <c r="C1115" t="s">
        <v>32</v>
      </c>
      <c r="D1115" t="s">
        <v>104</v>
      </c>
      <c r="E1115" s="1">
        <v>11454000000</v>
      </c>
      <c r="F1115" s="2">
        <v>6646000000</v>
      </c>
      <c r="G1115" s="2">
        <v>2855000000</v>
      </c>
      <c r="H1115" s="2" t="s">
        <v>24</v>
      </c>
      <c r="I1115" s="2" t="s">
        <v>24</v>
      </c>
      <c r="J1115" s="2" t="s">
        <v>25</v>
      </c>
      <c r="K1115" s="2" t="s">
        <v>24</v>
      </c>
      <c r="L1115" t="s">
        <v>40</v>
      </c>
      <c r="M1115" t="s">
        <v>391</v>
      </c>
      <c r="N1115" t="s">
        <v>28</v>
      </c>
      <c r="O1115" t="s">
        <v>28</v>
      </c>
      <c r="P1115" t="s">
        <v>28</v>
      </c>
      <c r="R1115" t="s">
        <v>28</v>
      </c>
      <c r="S1115" s="3" t="s">
        <v>25</v>
      </c>
      <c r="T1115" t="s">
        <v>28</v>
      </c>
      <c r="U1115" s="3" t="s">
        <v>28</v>
      </c>
    </row>
    <row r="1116" spans="1:21" hidden="1" x14ac:dyDescent="0.3">
      <c r="A1116">
        <v>1735</v>
      </c>
      <c r="B1116" t="s">
        <v>763</v>
      </c>
      <c r="C1116" t="s">
        <v>32</v>
      </c>
      <c r="D1116" t="s">
        <v>33</v>
      </c>
      <c r="E1116" s="1">
        <v>11686135000</v>
      </c>
      <c r="F1116" s="2">
        <v>7951352000</v>
      </c>
      <c r="G1116" s="2">
        <v>767608000</v>
      </c>
      <c r="H1116" s="2" t="s">
        <v>24</v>
      </c>
      <c r="I1116" s="2" t="s">
        <v>24</v>
      </c>
      <c r="J1116" s="2" t="s">
        <v>25</v>
      </c>
      <c r="K1116" s="2">
        <v>1019045000</v>
      </c>
      <c r="L1116" t="s">
        <v>107</v>
      </c>
      <c r="M1116" t="s">
        <v>108</v>
      </c>
      <c r="N1116" t="s">
        <v>28</v>
      </c>
      <c r="O1116" t="s">
        <v>28</v>
      </c>
      <c r="P1116" t="s">
        <v>28</v>
      </c>
      <c r="R1116" t="s">
        <v>28</v>
      </c>
      <c r="S1116" s="3" t="s">
        <v>25</v>
      </c>
      <c r="T1116" t="s">
        <v>28</v>
      </c>
      <c r="U1116" s="3" t="s">
        <v>28</v>
      </c>
    </row>
    <row r="1117" spans="1:21" x14ac:dyDescent="0.3">
      <c r="A1117">
        <v>398</v>
      </c>
      <c r="B1117" t="s">
        <v>294</v>
      </c>
      <c r="C1117" t="s">
        <v>32</v>
      </c>
      <c r="D1117" t="s">
        <v>297</v>
      </c>
      <c r="E1117" s="1">
        <v>11811000000</v>
      </c>
      <c r="F1117" s="2">
        <v>3293000000</v>
      </c>
      <c r="G1117" s="2">
        <v>3726000000</v>
      </c>
      <c r="H1117" s="2" t="s">
        <v>24</v>
      </c>
      <c r="I1117" s="2" t="s">
        <v>24</v>
      </c>
      <c r="J1117" s="2" t="s">
        <v>25</v>
      </c>
      <c r="K1117" s="2">
        <v>1208000000</v>
      </c>
      <c r="L1117" t="s">
        <v>26</v>
      </c>
      <c r="M1117" t="s">
        <v>295</v>
      </c>
      <c r="N1117" t="s">
        <v>28</v>
      </c>
      <c r="O1117" t="s">
        <v>28</v>
      </c>
      <c r="P1117" t="s">
        <v>28</v>
      </c>
      <c r="R1117" t="s">
        <v>28</v>
      </c>
      <c r="S1117" s="3" t="s">
        <v>25</v>
      </c>
      <c r="T1117" t="s">
        <v>28</v>
      </c>
      <c r="U1117" s="3" t="s">
        <v>25</v>
      </c>
    </row>
    <row r="1118" spans="1:21" hidden="1" x14ac:dyDescent="0.3">
      <c r="A1118">
        <v>200</v>
      </c>
      <c r="B1118" t="s">
        <v>185</v>
      </c>
      <c r="C1118" t="s">
        <v>32</v>
      </c>
      <c r="D1118" t="s">
        <v>188</v>
      </c>
      <c r="E1118" s="1">
        <v>11881176000</v>
      </c>
      <c r="F1118" s="2">
        <v>7261397000</v>
      </c>
      <c r="G1118" s="2">
        <v>3065486000</v>
      </c>
      <c r="H1118" s="2" t="s">
        <v>24</v>
      </c>
      <c r="I1118" s="2" t="s">
        <v>24</v>
      </c>
      <c r="J1118" s="2" t="s">
        <v>25</v>
      </c>
      <c r="K1118" s="2" t="s">
        <v>24</v>
      </c>
      <c r="L1118" t="s">
        <v>40</v>
      </c>
      <c r="M1118" t="s">
        <v>149</v>
      </c>
      <c r="N1118" t="s">
        <v>28</v>
      </c>
      <c r="O1118" t="s">
        <v>28</v>
      </c>
      <c r="P1118" t="s">
        <v>28</v>
      </c>
      <c r="R1118" t="s">
        <v>28</v>
      </c>
      <c r="S1118" s="3" t="s">
        <v>25</v>
      </c>
      <c r="T1118" t="s">
        <v>28</v>
      </c>
      <c r="U1118" s="3" t="s">
        <v>25</v>
      </c>
    </row>
    <row r="1119" spans="1:21" hidden="1" x14ac:dyDescent="0.3">
      <c r="A1119">
        <v>256</v>
      </c>
      <c r="B1119" t="s">
        <v>208</v>
      </c>
      <c r="C1119" t="s">
        <v>32</v>
      </c>
      <c r="D1119" t="s">
        <v>212</v>
      </c>
      <c r="E1119" s="1">
        <v>11937000000</v>
      </c>
      <c r="F1119" s="2">
        <v>9061400000</v>
      </c>
      <c r="G1119" s="2">
        <v>1545300000</v>
      </c>
      <c r="H1119" s="2" t="s">
        <v>24</v>
      </c>
      <c r="I1119" s="2" t="s">
        <v>24</v>
      </c>
      <c r="J1119" s="2" t="s">
        <v>25</v>
      </c>
      <c r="K1119" s="2" t="s">
        <v>24</v>
      </c>
      <c r="L1119" t="s">
        <v>97</v>
      </c>
      <c r="M1119" t="s">
        <v>210</v>
      </c>
      <c r="N1119" t="s">
        <v>28</v>
      </c>
      <c r="O1119" t="s">
        <v>28</v>
      </c>
      <c r="P1119" t="s">
        <v>28</v>
      </c>
      <c r="R1119" t="s">
        <v>28</v>
      </c>
      <c r="S1119" s="3" t="s">
        <v>25</v>
      </c>
      <c r="T1119" t="s">
        <v>28</v>
      </c>
      <c r="U1119" s="3" t="s">
        <v>25</v>
      </c>
    </row>
    <row r="1120" spans="1:21" hidden="1" x14ac:dyDescent="0.3">
      <c r="A1120">
        <v>1262</v>
      </c>
      <c r="B1120" t="s">
        <v>622</v>
      </c>
      <c r="C1120" t="s">
        <v>32</v>
      </c>
      <c r="D1120" t="s">
        <v>36</v>
      </c>
      <c r="E1120" s="1">
        <v>11964400000</v>
      </c>
      <c r="F1120" s="2">
        <v>6697700000</v>
      </c>
      <c r="G1120" s="2">
        <v>163500000</v>
      </c>
      <c r="H1120" s="2" t="s">
        <v>24</v>
      </c>
      <c r="I1120" s="2" t="s">
        <v>24</v>
      </c>
      <c r="J1120" s="2" t="s">
        <v>25</v>
      </c>
      <c r="K1120" s="2">
        <v>3672400000</v>
      </c>
      <c r="L1120" t="s">
        <v>112</v>
      </c>
      <c r="M1120" t="s">
        <v>548</v>
      </c>
      <c r="N1120" t="s">
        <v>28</v>
      </c>
      <c r="O1120" t="s">
        <v>28</v>
      </c>
      <c r="P1120" t="s">
        <v>28</v>
      </c>
      <c r="R1120" t="s">
        <v>28</v>
      </c>
      <c r="S1120" s="3" t="s">
        <v>25</v>
      </c>
      <c r="T1120" t="s">
        <v>28</v>
      </c>
      <c r="U1120" s="3" t="s">
        <v>28</v>
      </c>
    </row>
    <row r="1121" spans="1:21" x14ac:dyDescent="0.3">
      <c r="A1121">
        <v>877</v>
      </c>
      <c r="B1121" t="s">
        <v>485</v>
      </c>
      <c r="C1121" t="s">
        <v>32</v>
      </c>
      <c r="D1121" t="s">
        <v>488</v>
      </c>
      <c r="E1121" s="1">
        <v>12114832000</v>
      </c>
      <c r="F1121" s="2">
        <v>10146494000</v>
      </c>
      <c r="G1121" s="2">
        <v>1522811000</v>
      </c>
      <c r="H1121" s="2" t="s">
        <v>24</v>
      </c>
      <c r="I1121" s="2" t="s">
        <v>24</v>
      </c>
      <c r="J1121" s="2" t="s">
        <v>25</v>
      </c>
      <c r="K1121" s="2" t="s">
        <v>24</v>
      </c>
      <c r="L1121" t="s">
        <v>26</v>
      </c>
      <c r="M1121" t="s">
        <v>261</v>
      </c>
      <c r="N1121" t="s">
        <v>28</v>
      </c>
      <c r="O1121" t="s">
        <v>28</v>
      </c>
      <c r="P1121" t="s">
        <v>28</v>
      </c>
      <c r="R1121" t="s">
        <v>28</v>
      </c>
      <c r="S1121" s="3" t="s">
        <v>25</v>
      </c>
      <c r="T1121" t="s">
        <v>28</v>
      </c>
      <c r="U1121" s="3" t="s">
        <v>28</v>
      </c>
    </row>
    <row r="1122" spans="1:21" hidden="1" x14ac:dyDescent="0.3">
      <c r="A1122">
        <v>1206</v>
      </c>
      <c r="B1122" t="s">
        <v>604</v>
      </c>
      <c r="C1122" t="s">
        <v>32</v>
      </c>
      <c r="D1122" t="s">
        <v>33</v>
      </c>
      <c r="E1122" s="1">
        <v>12195091000</v>
      </c>
      <c r="F1122" s="2">
        <v>10088548000</v>
      </c>
      <c r="G1122" s="2">
        <v>674887000</v>
      </c>
      <c r="H1122" s="2" t="s">
        <v>24</v>
      </c>
      <c r="I1122" s="2" t="s">
        <v>24</v>
      </c>
      <c r="J1122" s="2" t="s">
        <v>25</v>
      </c>
      <c r="K1122" s="2">
        <v>294684000</v>
      </c>
      <c r="L1122" t="s">
        <v>153</v>
      </c>
      <c r="M1122" t="s">
        <v>154</v>
      </c>
      <c r="N1122" t="s">
        <v>28</v>
      </c>
      <c r="O1122" t="s">
        <v>28</v>
      </c>
      <c r="P1122" t="s">
        <v>28</v>
      </c>
      <c r="R1122" t="s">
        <v>28</v>
      </c>
      <c r="S1122" s="3" t="s">
        <v>25</v>
      </c>
      <c r="T1122" t="s">
        <v>28</v>
      </c>
      <c r="U1122" s="3" t="s">
        <v>28</v>
      </c>
    </row>
    <row r="1123" spans="1:21" hidden="1" x14ac:dyDescent="0.3">
      <c r="A1123">
        <v>1512</v>
      </c>
      <c r="B1123" t="s">
        <v>702</v>
      </c>
      <c r="C1123" t="s">
        <v>32</v>
      </c>
      <c r="D1123" t="s">
        <v>704</v>
      </c>
      <c r="E1123" s="1">
        <v>12233000000</v>
      </c>
      <c r="F1123" s="2">
        <v>8146000000</v>
      </c>
      <c r="G1123" s="2">
        <v>1504000000</v>
      </c>
      <c r="H1123" s="2">
        <v>627000000</v>
      </c>
      <c r="I1123" s="2">
        <v>627000000</v>
      </c>
      <c r="J1123" s="2">
        <v>627000000</v>
      </c>
      <c r="K1123" s="2" t="s">
        <v>24</v>
      </c>
      <c r="L1123" t="s">
        <v>51</v>
      </c>
      <c r="M1123" t="s">
        <v>703</v>
      </c>
      <c r="N1123" t="s">
        <v>28</v>
      </c>
      <c r="O1123" t="s">
        <v>28</v>
      </c>
      <c r="P1123" t="s">
        <v>28</v>
      </c>
      <c r="R1123" t="s">
        <v>28</v>
      </c>
      <c r="S1123" s="3">
        <v>627000000</v>
      </c>
      <c r="T1123" t="s">
        <v>28</v>
      </c>
      <c r="U1123" s="3" t="s">
        <v>28</v>
      </c>
    </row>
    <row r="1124" spans="1:21" hidden="1" x14ac:dyDescent="0.3">
      <c r="A1124">
        <v>1326</v>
      </c>
      <c r="B1124" t="s">
        <v>639</v>
      </c>
      <c r="C1124" t="s">
        <v>32</v>
      </c>
      <c r="D1124" t="s">
        <v>33</v>
      </c>
      <c r="E1124" s="1">
        <v>12273000000</v>
      </c>
      <c r="F1124" s="2">
        <v>6962000000</v>
      </c>
      <c r="G1124" s="2">
        <v>1437000000</v>
      </c>
      <c r="H1124" s="2">
        <v>96000000</v>
      </c>
      <c r="I1124" s="2">
        <v>96000000</v>
      </c>
      <c r="J1124" s="2">
        <v>96000000</v>
      </c>
      <c r="K1124" s="2">
        <v>1170000000</v>
      </c>
      <c r="L1124" t="s">
        <v>125</v>
      </c>
      <c r="M1124" t="s">
        <v>157</v>
      </c>
      <c r="N1124" t="s">
        <v>28</v>
      </c>
      <c r="O1124" t="s">
        <v>28</v>
      </c>
      <c r="P1124" t="s">
        <v>28</v>
      </c>
      <c r="R1124" t="s">
        <v>28</v>
      </c>
      <c r="S1124" s="3">
        <v>96000000</v>
      </c>
      <c r="T1124" t="s">
        <v>28</v>
      </c>
      <c r="U1124" s="3" t="s">
        <v>28</v>
      </c>
    </row>
    <row r="1125" spans="1:21" hidden="1" x14ac:dyDescent="0.3">
      <c r="A1125">
        <v>1632</v>
      </c>
      <c r="B1125" t="s">
        <v>736</v>
      </c>
      <c r="C1125" t="s">
        <v>32</v>
      </c>
      <c r="D1125" t="s">
        <v>45</v>
      </c>
      <c r="E1125" s="1">
        <v>12282161000</v>
      </c>
      <c r="F1125" s="2">
        <v>6288190000</v>
      </c>
      <c r="G1125" s="2">
        <v>4159885000</v>
      </c>
      <c r="H1125" s="2" t="s">
        <v>24</v>
      </c>
      <c r="I1125" s="2" t="s">
        <v>24</v>
      </c>
      <c r="J1125" s="2" t="s">
        <v>25</v>
      </c>
      <c r="K1125" s="2" t="s">
        <v>24</v>
      </c>
      <c r="L1125" t="s">
        <v>40</v>
      </c>
      <c r="M1125" t="s">
        <v>428</v>
      </c>
      <c r="N1125" t="s">
        <v>28</v>
      </c>
      <c r="O1125" t="s">
        <v>28</v>
      </c>
      <c r="P1125" t="s">
        <v>28</v>
      </c>
      <c r="R1125" t="s">
        <v>28</v>
      </c>
      <c r="S1125" s="3" t="s">
        <v>25</v>
      </c>
      <c r="T1125" t="s">
        <v>28</v>
      </c>
      <c r="U1125" s="3" t="s">
        <v>28</v>
      </c>
    </row>
    <row r="1126" spans="1:21" hidden="1" x14ac:dyDescent="0.3">
      <c r="A1126">
        <v>114</v>
      </c>
      <c r="B1126" t="s">
        <v>142</v>
      </c>
      <c r="C1126" t="s">
        <v>32</v>
      </c>
      <c r="D1126" t="s">
        <v>33</v>
      </c>
      <c r="E1126" s="1">
        <v>12296000000</v>
      </c>
      <c r="F1126" s="2">
        <v>1982000000</v>
      </c>
      <c r="G1126" s="2">
        <v>3808000000</v>
      </c>
      <c r="H1126" s="2" t="s">
        <v>24</v>
      </c>
      <c r="I1126" s="2" t="s">
        <v>24</v>
      </c>
      <c r="J1126" s="2" t="s">
        <v>25</v>
      </c>
      <c r="K1126" s="2">
        <v>3603000000</v>
      </c>
      <c r="L1126" t="s">
        <v>112</v>
      </c>
      <c r="M1126" t="s">
        <v>143</v>
      </c>
      <c r="N1126" t="s">
        <v>28</v>
      </c>
      <c r="O1126" t="s">
        <v>28</v>
      </c>
      <c r="P1126" t="s">
        <v>28</v>
      </c>
      <c r="R1126" t="s">
        <v>28</v>
      </c>
      <c r="S1126" s="3" t="s">
        <v>25</v>
      </c>
      <c r="T1126" t="s">
        <v>28</v>
      </c>
      <c r="U1126" s="3" t="s">
        <v>25</v>
      </c>
    </row>
    <row r="1127" spans="1:21" hidden="1" x14ac:dyDescent="0.3">
      <c r="A1127">
        <v>430</v>
      </c>
      <c r="B1127" t="s">
        <v>313</v>
      </c>
      <c r="C1127" t="s">
        <v>32</v>
      </c>
      <c r="D1127" t="s">
        <v>33</v>
      </c>
      <c r="E1127" s="1">
        <v>12436000000</v>
      </c>
      <c r="F1127" s="2">
        <v>7881000000</v>
      </c>
      <c r="G1127" s="2">
        <v>542000000</v>
      </c>
      <c r="H1127" s="2" t="s">
        <v>24</v>
      </c>
      <c r="I1127" s="2" t="s">
        <v>24</v>
      </c>
      <c r="J1127" s="2" t="s">
        <v>25</v>
      </c>
      <c r="K1127" s="2">
        <v>1292000000</v>
      </c>
      <c r="L1127" t="s">
        <v>107</v>
      </c>
      <c r="M1127" t="s">
        <v>110</v>
      </c>
      <c r="N1127" t="s">
        <v>28</v>
      </c>
      <c r="O1127" t="s">
        <v>28</v>
      </c>
      <c r="P1127" t="s">
        <v>28</v>
      </c>
      <c r="R1127" t="s">
        <v>28</v>
      </c>
      <c r="S1127" s="3" t="s">
        <v>25</v>
      </c>
      <c r="T1127" t="s">
        <v>28</v>
      </c>
      <c r="U1127" s="3" t="s">
        <v>25</v>
      </c>
    </row>
    <row r="1128" spans="1:21" hidden="1" x14ac:dyDescent="0.3">
      <c r="A1128">
        <v>586</v>
      </c>
      <c r="B1128" t="s">
        <v>372</v>
      </c>
      <c r="C1128" t="s">
        <v>32</v>
      </c>
      <c r="D1128" t="s">
        <v>33</v>
      </c>
      <c r="E1128" s="1">
        <v>12494921000</v>
      </c>
      <c r="F1128" s="2">
        <v>8126187000</v>
      </c>
      <c r="G1128" s="2">
        <v>863455000</v>
      </c>
      <c r="H1128" s="2" t="s">
        <v>24</v>
      </c>
      <c r="I1128" s="2" t="s">
        <v>24</v>
      </c>
      <c r="J1128" s="2" t="s">
        <v>25</v>
      </c>
      <c r="K1128" s="2">
        <v>1318638000</v>
      </c>
      <c r="L1128" t="s">
        <v>107</v>
      </c>
      <c r="M1128" t="s">
        <v>110</v>
      </c>
      <c r="N1128" t="s">
        <v>28</v>
      </c>
      <c r="O1128" t="s">
        <v>28</v>
      </c>
      <c r="P1128" t="s">
        <v>28</v>
      </c>
      <c r="R1128" t="s">
        <v>28</v>
      </c>
      <c r="S1128" s="3" t="s">
        <v>25</v>
      </c>
      <c r="T1128" t="s">
        <v>28</v>
      </c>
      <c r="U1128" s="3" t="s">
        <v>28</v>
      </c>
    </row>
    <row r="1129" spans="1:21" hidden="1" x14ac:dyDescent="0.3">
      <c r="A1129">
        <v>530</v>
      </c>
      <c r="B1129" t="s">
        <v>356</v>
      </c>
      <c r="C1129" t="s">
        <v>32</v>
      </c>
      <c r="D1129" t="s">
        <v>36</v>
      </c>
      <c r="E1129" s="1">
        <v>12554000000</v>
      </c>
      <c r="F1129" s="2">
        <v>7060000000</v>
      </c>
      <c r="G1129" s="2">
        <v>1937000000</v>
      </c>
      <c r="H1129" s="2" t="s">
        <v>24</v>
      </c>
      <c r="I1129" s="2" t="s">
        <v>24</v>
      </c>
      <c r="J1129" s="2" t="s">
        <v>25</v>
      </c>
      <c r="K1129" s="2">
        <v>1130000000</v>
      </c>
      <c r="L1129" t="s">
        <v>107</v>
      </c>
      <c r="M1129" t="s">
        <v>110</v>
      </c>
      <c r="N1129" t="s">
        <v>28</v>
      </c>
      <c r="O1129" t="s">
        <v>28</v>
      </c>
      <c r="P1129" t="s">
        <v>28</v>
      </c>
      <c r="R1129" t="s">
        <v>28</v>
      </c>
      <c r="S1129" s="3" t="s">
        <v>25</v>
      </c>
      <c r="T1129" t="s">
        <v>28</v>
      </c>
      <c r="U1129" s="3" t="s">
        <v>28</v>
      </c>
    </row>
    <row r="1130" spans="1:21" hidden="1" x14ac:dyDescent="0.3">
      <c r="A1130">
        <v>138</v>
      </c>
      <c r="B1130" t="s">
        <v>152</v>
      </c>
      <c r="C1130" t="s">
        <v>32</v>
      </c>
      <c r="D1130" t="s">
        <v>33</v>
      </c>
      <c r="E1130" s="1">
        <v>12691000000</v>
      </c>
      <c r="F1130" s="2">
        <v>2511000000</v>
      </c>
      <c r="G1130" s="2">
        <v>1095000000</v>
      </c>
      <c r="H1130" s="2" t="s">
        <v>24</v>
      </c>
      <c r="I1130" s="2" t="s">
        <v>24</v>
      </c>
      <c r="J1130" s="2" t="s">
        <v>25</v>
      </c>
      <c r="K1130" s="2">
        <v>9720000000</v>
      </c>
      <c r="L1130" t="s">
        <v>153</v>
      </c>
      <c r="M1130" t="s">
        <v>154</v>
      </c>
      <c r="N1130" t="s">
        <v>28</v>
      </c>
      <c r="O1130" t="s">
        <v>28</v>
      </c>
      <c r="P1130" t="s">
        <v>28</v>
      </c>
      <c r="R1130" t="s">
        <v>28</v>
      </c>
      <c r="S1130" s="3" t="s">
        <v>25</v>
      </c>
      <c r="T1130" t="s">
        <v>28</v>
      </c>
      <c r="U1130" s="3" t="s">
        <v>25</v>
      </c>
    </row>
    <row r="1131" spans="1:21" x14ac:dyDescent="0.3">
      <c r="A1131">
        <v>1274</v>
      </c>
      <c r="B1131" t="s">
        <v>625</v>
      </c>
      <c r="C1131" t="s">
        <v>32</v>
      </c>
      <c r="D1131" t="s">
        <v>217</v>
      </c>
      <c r="E1131" s="1">
        <v>12711744000</v>
      </c>
      <c r="F1131" s="2">
        <v>9655245000</v>
      </c>
      <c r="G1131" s="2">
        <v>1544746000</v>
      </c>
      <c r="H1131" s="2" t="s">
        <v>24</v>
      </c>
      <c r="I1131" s="2" t="s">
        <v>24</v>
      </c>
      <c r="J1131" s="2" t="s">
        <v>25</v>
      </c>
      <c r="K1131" s="2" t="s">
        <v>24</v>
      </c>
      <c r="L1131" t="s">
        <v>26</v>
      </c>
      <c r="M1131" t="s">
        <v>261</v>
      </c>
      <c r="N1131" t="s">
        <v>28</v>
      </c>
      <c r="O1131" t="s">
        <v>28</v>
      </c>
      <c r="P1131" t="s">
        <v>28</v>
      </c>
      <c r="R1131" t="s">
        <v>28</v>
      </c>
      <c r="S1131" s="3" t="s">
        <v>25</v>
      </c>
      <c r="T1131" t="s">
        <v>28</v>
      </c>
      <c r="U1131" s="3" t="s">
        <v>28</v>
      </c>
    </row>
    <row r="1132" spans="1:21" hidden="1" x14ac:dyDescent="0.3">
      <c r="A1132">
        <v>1480</v>
      </c>
      <c r="B1132" t="s">
        <v>686</v>
      </c>
      <c r="C1132" t="s">
        <v>32</v>
      </c>
      <c r="D1132" t="s">
        <v>33</v>
      </c>
      <c r="E1132" s="1">
        <v>12727000000</v>
      </c>
      <c r="F1132" s="2">
        <v>470000000</v>
      </c>
      <c r="G1132" s="2">
        <v>2927000000</v>
      </c>
      <c r="H1132" s="2" t="s">
        <v>24</v>
      </c>
      <c r="I1132" s="2" t="s">
        <v>24</v>
      </c>
      <c r="J1132" s="2" t="s">
        <v>25</v>
      </c>
      <c r="K1132" s="2">
        <v>5492000000</v>
      </c>
      <c r="L1132" t="s">
        <v>112</v>
      </c>
      <c r="M1132" t="s">
        <v>171</v>
      </c>
      <c r="N1132" t="s">
        <v>28</v>
      </c>
      <c r="O1132" t="s">
        <v>28</v>
      </c>
      <c r="P1132" t="s">
        <v>28</v>
      </c>
      <c r="R1132" t="s">
        <v>28</v>
      </c>
      <c r="S1132" s="3" t="s">
        <v>25</v>
      </c>
      <c r="T1132" t="s">
        <v>28</v>
      </c>
      <c r="U1132" s="3" t="s">
        <v>28</v>
      </c>
    </row>
    <row r="1133" spans="1:21" hidden="1" x14ac:dyDescent="0.3">
      <c r="A1133">
        <v>510</v>
      </c>
      <c r="B1133" t="s">
        <v>347</v>
      </c>
      <c r="C1133" t="s">
        <v>32</v>
      </c>
      <c r="D1133" t="s">
        <v>33</v>
      </c>
      <c r="E1133" s="1">
        <v>12795106000</v>
      </c>
      <c r="F1133" s="2">
        <v>9119305000</v>
      </c>
      <c r="G1133" s="2">
        <v>1278506000</v>
      </c>
      <c r="H1133" s="2" t="s">
        <v>24</v>
      </c>
      <c r="I1133" s="2" t="s">
        <v>24</v>
      </c>
      <c r="J1133" s="2" t="s">
        <v>25</v>
      </c>
      <c r="K1133" s="2">
        <v>590935000</v>
      </c>
      <c r="L1133" t="s">
        <v>61</v>
      </c>
      <c r="M1133" t="s">
        <v>326</v>
      </c>
      <c r="N1133" t="s">
        <v>28</v>
      </c>
      <c r="O1133" t="s">
        <v>28</v>
      </c>
      <c r="P1133" t="s">
        <v>28</v>
      </c>
      <c r="R1133" t="s">
        <v>28</v>
      </c>
      <c r="S1133" s="3" t="s">
        <v>25</v>
      </c>
      <c r="T1133" t="s">
        <v>28</v>
      </c>
      <c r="U1133" s="3" t="s">
        <v>28</v>
      </c>
    </row>
    <row r="1134" spans="1:21" hidden="1" x14ac:dyDescent="0.3">
      <c r="A1134">
        <v>1073</v>
      </c>
      <c r="B1134" t="s">
        <v>557</v>
      </c>
      <c r="C1134" t="s">
        <v>32</v>
      </c>
      <c r="D1134" t="s">
        <v>33</v>
      </c>
      <c r="E1134" s="1">
        <v>12951000000</v>
      </c>
      <c r="F1134" s="2" t="s">
        <v>24</v>
      </c>
      <c r="G1134" s="2">
        <v>7515000000</v>
      </c>
      <c r="H1134" s="2" t="s">
        <v>24</v>
      </c>
      <c r="I1134" s="2" t="s">
        <v>24</v>
      </c>
      <c r="J1134" s="2" t="s">
        <v>25</v>
      </c>
      <c r="K1134" s="2">
        <v>3135000000</v>
      </c>
      <c r="L1134" t="s">
        <v>112</v>
      </c>
      <c r="M1134" t="s">
        <v>558</v>
      </c>
      <c r="N1134" t="s">
        <v>28</v>
      </c>
      <c r="O1134" t="s">
        <v>28</v>
      </c>
      <c r="P1134" t="s">
        <v>28</v>
      </c>
      <c r="R1134" t="s">
        <v>28</v>
      </c>
      <c r="S1134" s="3" t="s">
        <v>25</v>
      </c>
      <c r="T1134" t="s">
        <v>28</v>
      </c>
      <c r="U1134" s="3" t="s">
        <v>28</v>
      </c>
    </row>
    <row r="1135" spans="1:21" x14ac:dyDescent="0.3">
      <c r="A1135">
        <v>1700</v>
      </c>
      <c r="B1135" t="s">
        <v>752</v>
      </c>
      <c r="C1135" t="s">
        <v>32</v>
      </c>
      <c r="D1135" t="s">
        <v>36</v>
      </c>
      <c r="E1135" s="1">
        <v>12961000000</v>
      </c>
      <c r="F1135" s="2">
        <v>8231000000</v>
      </c>
      <c r="G1135" s="2">
        <v>1343000000</v>
      </c>
      <c r="H1135" s="2" t="s">
        <v>24</v>
      </c>
      <c r="I1135" s="2" t="s">
        <v>24</v>
      </c>
      <c r="J1135" s="2" t="s">
        <v>25</v>
      </c>
      <c r="K1135" s="2">
        <v>1245000000</v>
      </c>
      <c r="L1135" t="s">
        <v>26</v>
      </c>
      <c r="M1135" t="s">
        <v>753</v>
      </c>
      <c r="N1135" t="s">
        <v>28</v>
      </c>
      <c r="O1135" t="s">
        <v>28</v>
      </c>
      <c r="P1135" t="s">
        <v>28</v>
      </c>
      <c r="R1135" t="s">
        <v>28</v>
      </c>
      <c r="S1135" s="3" t="s">
        <v>25</v>
      </c>
      <c r="T1135" t="s">
        <v>28</v>
      </c>
      <c r="U1135" s="3" t="s">
        <v>28</v>
      </c>
    </row>
    <row r="1136" spans="1:21" hidden="1" x14ac:dyDescent="0.3">
      <c r="A1136">
        <v>1564</v>
      </c>
      <c r="B1136" t="s">
        <v>720</v>
      </c>
      <c r="C1136" t="s">
        <v>32</v>
      </c>
      <c r="D1136" t="s">
        <v>33</v>
      </c>
      <c r="E1136" s="1">
        <v>13045000000</v>
      </c>
      <c r="F1136" s="2">
        <v>5618000000</v>
      </c>
      <c r="G1136" s="2">
        <v>1843000000</v>
      </c>
      <c r="H1136" s="2">
        <v>1358000000</v>
      </c>
      <c r="I1136" s="2">
        <v>1358000000</v>
      </c>
      <c r="J1136" s="2">
        <v>1358000000</v>
      </c>
      <c r="K1136" s="2" t="s">
        <v>24</v>
      </c>
      <c r="L1136" t="s">
        <v>51</v>
      </c>
      <c r="M1136" t="s">
        <v>92</v>
      </c>
      <c r="N1136" t="s">
        <v>28</v>
      </c>
      <c r="O1136" t="s">
        <v>28</v>
      </c>
      <c r="P1136" t="s">
        <v>28</v>
      </c>
      <c r="R1136" t="s">
        <v>28</v>
      </c>
      <c r="S1136" s="3">
        <v>1358000000</v>
      </c>
      <c r="T1136" t="s">
        <v>28</v>
      </c>
      <c r="U1136" s="3" t="s">
        <v>28</v>
      </c>
    </row>
    <row r="1137" spans="1:21" hidden="1" x14ac:dyDescent="0.3">
      <c r="A1137">
        <v>514</v>
      </c>
      <c r="B1137" t="s">
        <v>348</v>
      </c>
      <c r="C1137" t="s">
        <v>32</v>
      </c>
      <c r="D1137" t="s">
        <v>36</v>
      </c>
      <c r="E1137" s="1">
        <v>13145000000</v>
      </c>
      <c r="F1137" s="2">
        <v>2104000000</v>
      </c>
      <c r="G1137" s="2">
        <v>7741000000</v>
      </c>
      <c r="H1137" s="2" t="s">
        <v>24</v>
      </c>
      <c r="I1137" s="2" t="s">
        <v>24</v>
      </c>
      <c r="J1137" s="2" t="s">
        <v>25</v>
      </c>
      <c r="K1137" s="2">
        <v>3129000000</v>
      </c>
      <c r="L1137" t="s">
        <v>153</v>
      </c>
      <c r="M1137" t="s">
        <v>154</v>
      </c>
      <c r="N1137" t="s">
        <v>28</v>
      </c>
      <c r="O1137" t="s">
        <v>28</v>
      </c>
      <c r="P1137" t="s">
        <v>28</v>
      </c>
      <c r="R1137" t="s">
        <v>28</v>
      </c>
      <c r="S1137" s="3" t="s">
        <v>25</v>
      </c>
      <c r="T1137" t="s">
        <v>28</v>
      </c>
      <c r="U1137" s="3" t="s">
        <v>28</v>
      </c>
    </row>
    <row r="1138" spans="1:21" hidden="1" x14ac:dyDescent="0.3">
      <c r="A1138">
        <v>1636</v>
      </c>
      <c r="B1138" t="s">
        <v>737</v>
      </c>
      <c r="C1138" t="s">
        <v>32</v>
      </c>
      <c r="D1138" t="s">
        <v>71</v>
      </c>
      <c r="E1138" s="1">
        <v>13268000000</v>
      </c>
      <c r="F1138" s="2">
        <v>6868000000</v>
      </c>
      <c r="G1138" s="2">
        <v>2860000000</v>
      </c>
      <c r="H1138" s="2" t="s">
        <v>24</v>
      </c>
      <c r="I1138" s="2" t="s">
        <v>24</v>
      </c>
      <c r="J1138" s="2" t="s">
        <v>25</v>
      </c>
      <c r="K1138" s="2">
        <v>222000000</v>
      </c>
      <c r="L1138" t="s">
        <v>40</v>
      </c>
      <c r="M1138" t="s">
        <v>331</v>
      </c>
      <c r="N1138" t="s">
        <v>28</v>
      </c>
      <c r="O1138" t="s">
        <v>28</v>
      </c>
      <c r="P1138" t="s">
        <v>28</v>
      </c>
      <c r="R1138" t="s">
        <v>28</v>
      </c>
      <c r="S1138" s="3" t="s">
        <v>25</v>
      </c>
      <c r="T1138" t="s">
        <v>28</v>
      </c>
      <c r="U1138" s="3" t="s">
        <v>28</v>
      </c>
    </row>
    <row r="1139" spans="1:21" hidden="1" x14ac:dyDescent="0.3">
      <c r="A1139">
        <v>1767</v>
      </c>
      <c r="B1139" t="s">
        <v>771</v>
      </c>
      <c r="C1139" t="s">
        <v>32</v>
      </c>
      <c r="D1139" t="s">
        <v>413</v>
      </c>
      <c r="E1139" s="1">
        <v>13279000000</v>
      </c>
      <c r="F1139" s="2">
        <v>9682000000</v>
      </c>
      <c r="G1139" s="2">
        <v>1505000000</v>
      </c>
      <c r="H1139" s="2" t="s">
        <v>24</v>
      </c>
      <c r="I1139" s="2" t="s">
        <v>24</v>
      </c>
      <c r="J1139" s="2" t="s">
        <v>25</v>
      </c>
      <c r="K1139" s="2" t="s">
        <v>24</v>
      </c>
      <c r="L1139" t="s">
        <v>40</v>
      </c>
      <c r="M1139" t="s">
        <v>252</v>
      </c>
      <c r="N1139" t="s">
        <v>28</v>
      </c>
      <c r="O1139" t="s">
        <v>28</v>
      </c>
      <c r="P1139" t="s">
        <v>28</v>
      </c>
      <c r="R1139" t="s">
        <v>28</v>
      </c>
      <c r="S1139" s="3" t="s">
        <v>25</v>
      </c>
      <c r="T1139" t="s">
        <v>28</v>
      </c>
      <c r="U1139" s="3" t="s">
        <v>28</v>
      </c>
    </row>
    <row r="1140" spans="1:21" x14ac:dyDescent="0.3">
      <c r="A1140">
        <v>865</v>
      </c>
      <c r="B1140" t="s">
        <v>481</v>
      </c>
      <c r="C1140" t="s">
        <v>32</v>
      </c>
      <c r="D1140" t="s">
        <v>36</v>
      </c>
      <c r="E1140" s="1">
        <v>13405000000</v>
      </c>
      <c r="F1140" s="2">
        <v>7888000000</v>
      </c>
      <c r="G1140" s="2">
        <v>2417000000</v>
      </c>
      <c r="H1140" s="2" t="s">
        <v>24</v>
      </c>
      <c r="I1140" s="2" t="s">
        <v>24</v>
      </c>
      <c r="J1140" s="2" t="s">
        <v>25</v>
      </c>
      <c r="K1140" s="2">
        <v>233000000</v>
      </c>
      <c r="L1140" t="s">
        <v>26</v>
      </c>
      <c r="M1140" t="s">
        <v>254</v>
      </c>
      <c r="N1140" t="s">
        <v>28</v>
      </c>
      <c r="O1140" t="s">
        <v>28</v>
      </c>
      <c r="P1140" t="s">
        <v>28</v>
      </c>
      <c r="R1140" t="s">
        <v>28</v>
      </c>
      <c r="S1140" s="3" t="s">
        <v>25</v>
      </c>
      <c r="T1140" t="s">
        <v>28</v>
      </c>
      <c r="U1140" s="3" t="s">
        <v>28</v>
      </c>
    </row>
    <row r="1141" spans="1:21" hidden="1" x14ac:dyDescent="0.3">
      <c r="A1141">
        <v>538</v>
      </c>
      <c r="B1141" t="s">
        <v>358</v>
      </c>
      <c r="C1141" t="s">
        <v>32</v>
      </c>
      <c r="D1141" t="s">
        <v>33</v>
      </c>
      <c r="E1141" s="1">
        <v>13413000000</v>
      </c>
      <c r="F1141" s="2">
        <v>8742000000</v>
      </c>
      <c r="G1141" s="2">
        <v>322000000</v>
      </c>
      <c r="H1141" s="2" t="s">
        <v>24</v>
      </c>
      <c r="I1141" s="2" t="s">
        <v>24</v>
      </c>
      <c r="J1141" s="2" t="s">
        <v>25</v>
      </c>
      <c r="K1141" s="2">
        <v>1720000000</v>
      </c>
      <c r="L1141" t="s">
        <v>107</v>
      </c>
      <c r="M1141" t="s">
        <v>110</v>
      </c>
      <c r="N1141" t="s">
        <v>28</v>
      </c>
      <c r="O1141" t="s">
        <v>28</v>
      </c>
      <c r="P1141" t="s">
        <v>28</v>
      </c>
      <c r="R1141" t="s">
        <v>28</v>
      </c>
      <c r="S1141" s="3" t="s">
        <v>25</v>
      </c>
      <c r="T1141" t="s">
        <v>28</v>
      </c>
      <c r="U1141" s="3" t="s">
        <v>28</v>
      </c>
    </row>
    <row r="1142" spans="1:21" x14ac:dyDescent="0.3">
      <c r="A1142">
        <v>308</v>
      </c>
      <c r="B1142" t="s">
        <v>242</v>
      </c>
      <c r="C1142" t="s">
        <v>32</v>
      </c>
      <c r="D1142" t="s">
        <v>33</v>
      </c>
      <c r="E1142" s="1">
        <v>13470067000</v>
      </c>
      <c r="F1142" s="2">
        <v>11462415000</v>
      </c>
      <c r="G1142" s="2">
        <v>1259234000</v>
      </c>
      <c r="H1142" s="2" t="s">
        <v>24</v>
      </c>
      <c r="I1142" s="2" t="s">
        <v>24</v>
      </c>
      <c r="J1142" s="2" t="s">
        <v>25</v>
      </c>
      <c r="K1142" s="2" t="s">
        <v>24</v>
      </c>
      <c r="L1142" t="s">
        <v>26</v>
      </c>
      <c r="M1142" t="s">
        <v>243</v>
      </c>
      <c r="N1142" t="s">
        <v>28</v>
      </c>
      <c r="O1142" t="s">
        <v>28</v>
      </c>
      <c r="P1142" t="s">
        <v>28</v>
      </c>
      <c r="R1142" t="s">
        <v>28</v>
      </c>
      <c r="S1142" s="3" t="s">
        <v>25</v>
      </c>
      <c r="T1142" t="s">
        <v>28</v>
      </c>
      <c r="U1142" s="3" t="s">
        <v>25</v>
      </c>
    </row>
    <row r="1143" spans="1:21" hidden="1" x14ac:dyDescent="0.3">
      <c r="A1143">
        <v>889</v>
      </c>
      <c r="B1143" t="s">
        <v>491</v>
      </c>
      <c r="C1143" t="s">
        <v>32</v>
      </c>
      <c r="D1143" t="s">
        <v>104</v>
      </c>
      <c r="E1143" s="1">
        <v>13506000000</v>
      </c>
      <c r="F1143" s="2">
        <v>8406000000</v>
      </c>
      <c r="G1143" s="2">
        <v>3777000000</v>
      </c>
      <c r="H1143" s="2" t="s">
        <v>24</v>
      </c>
      <c r="I1143" s="2" t="s">
        <v>24</v>
      </c>
      <c r="J1143" s="2" t="s">
        <v>25</v>
      </c>
      <c r="K1143" s="2" t="s">
        <v>24</v>
      </c>
      <c r="L1143" t="s">
        <v>40</v>
      </c>
      <c r="M1143" t="s">
        <v>492</v>
      </c>
      <c r="N1143" t="s">
        <v>28</v>
      </c>
      <c r="O1143" t="s">
        <v>28</v>
      </c>
      <c r="P1143" t="s">
        <v>28</v>
      </c>
      <c r="R1143" t="s">
        <v>28</v>
      </c>
      <c r="S1143" s="3" t="s">
        <v>25</v>
      </c>
      <c r="T1143" t="s">
        <v>28</v>
      </c>
      <c r="U1143" s="3" t="s">
        <v>28</v>
      </c>
    </row>
    <row r="1144" spans="1:21" hidden="1" x14ac:dyDescent="0.3">
      <c r="A1144">
        <v>1460</v>
      </c>
      <c r="B1144" t="s">
        <v>678</v>
      </c>
      <c r="C1144" t="s">
        <v>32</v>
      </c>
      <c r="D1144" t="s">
        <v>458</v>
      </c>
      <c r="E1144" s="1">
        <v>13739000000</v>
      </c>
      <c r="F1144" s="2">
        <v>9930000000</v>
      </c>
      <c r="G1144" s="2">
        <v>237000000</v>
      </c>
      <c r="H1144" s="2">
        <v>1353000000</v>
      </c>
      <c r="I1144" s="2">
        <v>1353000000</v>
      </c>
      <c r="J1144" s="2">
        <v>1353000000</v>
      </c>
      <c r="K1144" s="2">
        <v>129000000</v>
      </c>
      <c r="L1144" t="s">
        <v>51</v>
      </c>
      <c r="M1144" t="s">
        <v>679</v>
      </c>
      <c r="N1144" t="s">
        <v>28</v>
      </c>
      <c r="O1144" t="s">
        <v>28</v>
      </c>
      <c r="P1144" t="s">
        <v>28</v>
      </c>
      <c r="R1144" t="s">
        <v>28</v>
      </c>
      <c r="S1144" s="3">
        <v>1353000000</v>
      </c>
      <c r="T1144" t="s">
        <v>28</v>
      </c>
      <c r="U1144" s="3" t="s">
        <v>28</v>
      </c>
    </row>
    <row r="1145" spans="1:21" hidden="1" x14ac:dyDescent="0.3">
      <c r="A1145">
        <v>1021</v>
      </c>
      <c r="B1145" t="s">
        <v>541</v>
      </c>
      <c r="C1145" t="s">
        <v>32</v>
      </c>
      <c r="D1145" t="s">
        <v>33</v>
      </c>
      <c r="E1145" s="1">
        <v>13796000000</v>
      </c>
      <c r="F1145" s="2">
        <v>11830000000</v>
      </c>
      <c r="G1145" s="2">
        <v>659000000</v>
      </c>
      <c r="H1145" s="2" t="s">
        <v>24</v>
      </c>
      <c r="I1145" s="2" t="s">
        <v>24</v>
      </c>
      <c r="J1145" s="2" t="s">
        <v>25</v>
      </c>
      <c r="K1145" s="2">
        <v>148000000</v>
      </c>
      <c r="L1145" t="s">
        <v>40</v>
      </c>
      <c r="M1145" t="s">
        <v>227</v>
      </c>
      <c r="N1145" t="s">
        <v>28</v>
      </c>
      <c r="O1145" t="s">
        <v>28</v>
      </c>
      <c r="P1145" t="s">
        <v>28</v>
      </c>
      <c r="R1145" t="s">
        <v>28</v>
      </c>
      <c r="S1145" s="3" t="s">
        <v>25</v>
      </c>
      <c r="T1145" t="s">
        <v>28</v>
      </c>
      <c r="U1145" s="3" t="s">
        <v>28</v>
      </c>
    </row>
    <row r="1146" spans="1:21" x14ac:dyDescent="0.3">
      <c r="A1146">
        <v>1568</v>
      </c>
      <c r="B1146" t="s">
        <v>721</v>
      </c>
      <c r="C1146" t="s">
        <v>32</v>
      </c>
      <c r="D1146" t="s">
        <v>45</v>
      </c>
      <c r="E1146" s="1">
        <v>13878000000</v>
      </c>
      <c r="F1146" s="2">
        <v>11421000000</v>
      </c>
      <c r="G1146" s="2">
        <v>1361000000</v>
      </c>
      <c r="H1146" s="2" t="s">
        <v>24</v>
      </c>
      <c r="I1146" s="2" t="s">
        <v>24</v>
      </c>
      <c r="J1146" s="2" t="s">
        <v>25</v>
      </c>
      <c r="K1146" s="2" t="s">
        <v>24</v>
      </c>
      <c r="L1146" t="s">
        <v>26</v>
      </c>
      <c r="M1146" t="s">
        <v>261</v>
      </c>
      <c r="N1146" t="s">
        <v>28</v>
      </c>
      <c r="O1146" t="s">
        <v>28</v>
      </c>
      <c r="P1146" t="s">
        <v>28</v>
      </c>
      <c r="R1146" t="s">
        <v>28</v>
      </c>
      <c r="S1146" s="3" t="s">
        <v>25</v>
      </c>
      <c r="T1146" t="s">
        <v>28</v>
      </c>
      <c r="U1146" s="3" t="s">
        <v>28</v>
      </c>
    </row>
    <row r="1147" spans="1:21" hidden="1" x14ac:dyDescent="0.3">
      <c r="A1147">
        <v>1624</v>
      </c>
      <c r="B1147" t="s">
        <v>734</v>
      </c>
      <c r="C1147" t="s">
        <v>32</v>
      </c>
      <c r="D1147" t="s">
        <v>71</v>
      </c>
      <c r="E1147" s="1">
        <v>13880000000</v>
      </c>
      <c r="F1147" s="2">
        <v>2079000000</v>
      </c>
      <c r="G1147" s="2">
        <v>2229000000</v>
      </c>
      <c r="H1147" s="2" t="s">
        <v>24</v>
      </c>
      <c r="I1147" s="2" t="s">
        <v>24</v>
      </c>
      <c r="J1147" s="2" t="s">
        <v>25</v>
      </c>
      <c r="K1147" s="2">
        <v>494000000</v>
      </c>
      <c r="L1147" t="s">
        <v>51</v>
      </c>
      <c r="M1147" t="s">
        <v>123</v>
      </c>
      <c r="N1147" t="s">
        <v>28</v>
      </c>
      <c r="O1147" t="s">
        <v>28</v>
      </c>
      <c r="P1147" t="s">
        <v>28</v>
      </c>
      <c r="R1147" t="s">
        <v>28</v>
      </c>
      <c r="S1147" s="3" t="s">
        <v>25</v>
      </c>
      <c r="T1147" t="s">
        <v>28</v>
      </c>
      <c r="U1147" s="3" t="s">
        <v>28</v>
      </c>
    </row>
    <row r="1148" spans="1:21" hidden="1" x14ac:dyDescent="0.3">
      <c r="A1148">
        <v>1712</v>
      </c>
      <c r="B1148" t="s">
        <v>756</v>
      </c>
      <c r="C1148" t="s">
        <v>32</v>
      </c>
      <c r="D1148" t="s">
        <v>73</v>
      </c>
      <c r="E1148" s="1">
        <v>14171800000</v>
      </c>
      <c r="F1148" s="2">
        <v>11413200000</v>
      </c>
      <c r="G1148" s="2">
        <v>1750100000</v>
      </c>
      <c r="H1148" s="2" t="s">
        <v>24</v>
      </c>
      <c r="I1148" s="2" t="s">
        <v>24</v>
      </c>
      <c r="J1148" s="2" t="s">
        <v>25</v>
      </c>
      <c r="K1148" s="2">
        <v>211800000</v>
      </c>
      <c r="L1148" t="s">
        <v>125</v>
      </c>
      <c r="M1148" t="s">
        <v>167</v>
      </c>
      <c r="N1148" t="s">
        <v>28</v>
      </c>
      <c r="O1148" t="s">
        <v>28</v>
      </c>
      <c r="P1148" t="s">
        <v>28</v>
      </c>
      <c r="R1148" t="s">
        <v>28</v>
      </c>
      <c r="S1148" s="3" t="s">
        <v>25</v>
      </c>
      <c r="T1148" t="s">
        <v>28</v>
      </c>
      <c r="U1148" s="3" t="s">
        <v>28</v>
      </c>
    </row>
    <row r="1149" spans="1:21" hidden="1" x14ac:dyDescent="0.3">
      <c r="A1149">
        <v>917</v>
      </c>
      <c r="B1149" t="s">
        <v>500</v>
      </c>
      <c r="C1149" t="s">
        <v>32</v>
      </c>
      <c r="D1149" t="s">
        <v>188</v>
      </c>
      <c r="E1149" s="1">
        <v>14268716000</v>
      </c>
      <c r="F1149" s="2">
        <v>12381189000</v>
      </c>
      <c r="G1149" s="2">
        <v>890431000</v>
      </c>
      <c r="H1149" s="2" t="s">
        <v>24</v>
      </c>
      <c r="I1149" s="2" t="s">
        <v>24</v>
      </c>
      <c r="J1149" s="2" t="s">
        <v>25</v>
      </c>
      <c r="K1149" s="2" t="s">
        <v>24</v>
      </c>
      <c r="L1149" t="s">
        <v>40</v>
      </c>
      <c r="M1149" t="s">
        <v>149</v>
      </c>
      <c r="N1149" t="s">
        <v>28</v>
      </c>
      <c r="O1149" t="s">
        <v>28</v>
      </c>
      <c r="P1149" t="s">
        <v>28</v>
      </c>
      <c r="R1149" t="s">
        <v>28</v>
      </c>
      <c r="S1149" s="3" t="s">
        <v>25</v>
      </c>
      <c r="T1149" t="s">
        <v>28</v>
      </c>
      <c r="U1149" s="3" t="s">
        <v>28</v>
      </c>
    </row>
    <row r="1150" spans="1:21" hidden="1" x14ac:dyDescent="0.3">
      <c r="A1150">
        <v>526</v>
      </c>
      <c r="B1150" t="s">
        <v>355</v>
      </c>
      <c r="C1150" t="s">
        <v>32</v>
      </c>
      <c r="D1150" t="s">
        <v>33</v>
      </c>
      <c r="E1150" s="1">
        <v>14280500000</v>
      </c>
      <c r="F1150" s="2">
        <v>7679100000</v>
      </c>
      <c r="G1150" s="2">
        <v>4577600000</v>
      </c>
      <c r="H1150" s="2" t="s">
        <v>24</v>
      </c>
      <c r="I1150" s="2" t="s">
        <v>24</v>
      </c>
      <c r="J1150" s="2" t="s">
        <v>25</v>
      </c>
      <c r="K1150" s="2" t="s">
        <v>24</v>
      </c>
      <c r="L1150" t="s">
        <v>125</v>
      </c>
      <c r="M1150" t="s">
        <v>126</v>
      </c>
      <c r="N1150" t="s">
        <v>28</v>
      </c>
      <c r="O1150" t="s">
        <v>28</v>
      </c>
      <c r="P1150" t="s">
        <v>28</v>
      </c>
      <c r="R1150" t="s">
        <v>28</v>
      </c>
      <c r="S1150" s="3" t="s">
        <v>25</v>
      </c>
      <c r="T1150" t="s">
        <v>28</v>
      </c>
      <c r="U1150" s="3" t="s">
        <v>28</v>
      </c>
    </row>
    <row r="1151" spans="1:21" hidden="1" x14ac:dyDescent="0.3">
      <c r="A1151">
        <v>913</v>
      </c>
      <c r="B1151" t="s">
        <v>498</v>
      </c>
      <c r="C1151" t="s">
        <v>32</v>
      </c>
      <c r="D1151" t="s">
        <v>36</v>
      </c>
      <c r="E1151" s="1">
        <v>14403000000</v>
      </c>
      <c r="F1151" s="2">
        <v>6452000000</v>
      </c>
      <c r="G1151" s="2">
        <v>1126000000</v>
      </c>
      <c r="H1151" s="2" t="s">
        <v>24</v>
      </c>
      <c r="I1151" s="2" t="s">
        <v>24</v>
      </c>
      <c r="J1151" s="2" t="s">
        <v>25</v>
      </c>
      <c r="K1151" s="2">
        <v>2309000000</v>
      </c>
      <c r="L1151" t="s">
        <v>153</v>
      </c>
      <c r="M1151" t="s">
        <v>499</v>
      </c>
      <c r="N1151" t="s">
        <v>28</v>
      </c>
      <c r="O1151" t="s">
        <v>28</v>
      </c>
      <c r="P1151" t="s">
        <v>28</v>
      </c>
      <c r="R1151" t="s">
        <v>28</v>
      </c>
      <c r="S1151" s="3" t="s">
        <v>25</v>
      </c>
      <c r="T1151" t="s">
        <v>28</v>
      </c>
      <c r="U1151" s="3" t="s">
        <v>28</v>
      </c>
    </row>
    <row r="1152" spans="1:21" hidden="1" x14ac:dyDescent="0.3">
      <c r="A1152">
        <v>1676</v>
      </c>
      <c r="B1152" t="s">
        <v>747</v>
      </c>
      <c r="C1152" t="s">
        <v>32</v>
      </c>
      <c r="D1152" t="s">
        <v>458</v>
      </c>
      <c r="E1152" s="1">
        <v>14572000000</v>
      </c>
      <c r="F1152" s="2">
        <v>10351000000</v>
      </c>
      <c r="G1152" s="2">
        <v>964000000</v>
      </c>
      <c r="H1152" s="2">
        <v>1646000000</v>
      </c>
      <c r="I1152" s="2">
        <v>1646000000</v>
      </c>
      <c r="J1152" s="2">
        <v>1646000000</v>
      </c>
      <c r="K1152" s="2" t="s">
        <v>24</v>
      </c>
      <c r="L1152" t="s">
        <v>51</v>
      </c>
      <c r="M1152" t="s">
        <v>679</v>
      </c>
      <c r="N1152" t="s">
        <v>28</v>
      </c>
      <c r="O1152" t="s">
        <v>28</v>
      </c>
      <c r="P1152" t="s">
        <v>28</v>
      </c>
      <c r="R1152" t="s">
        <v>28</v>
      </c>
      <c r="S1152" s="3">
        <v>1646000000</v>
      </c>
      <c r="T1152" t="s">
        <v>28</v>
      </c>
      <c r="U1152" s="3" t="s">
        <v>28</v>
      </c>
    </row>
    <row r="1153" spans="1:21" hidden="1" x14ac:dyDescent="0.3">
      <c r="A1153">
        <v>893</v>
      </c>
      <c r="B1153" t="s">
        <v>493</v>
      </c>
      <c r="C1153" t="s">
        <v>32</v>
      </c>
      <c r="D1153" t="s">
        <v>45</v>
      </c>
      <c r="E1153" s="1">
        <v>14580000000</v>
      </c>
      <c r="F1153" s="2">
        <v>9517000000</v>
      </c>
      <c r="G1153" s="2">
        <v>4039000000</v>
      </c>
      <c r="H1153" s="2" t="s">
        <v>24</v>
      </c>
      <c r="I1153" s="2" t="s">
        <v>24</v>
      </c>
      <c r="J1153" s="2" t="s">
        <v>25</v>
      </c>
      <c r="K1153" s="2" t="s">
        <v>24</v>
      </c>
      <c r="L1153" t="s">
        <v>97</v>
      </c>
      <c r="M1153" t="s">
        <v>210</v>
      </c>
      <c r="N1153" t="s">
        <v>28</v>
      </c>
      <c r="O1153" t="s">
        <v>28</v>
      </c>
      <c r="P1153" t="s">
        <v>28</v>
      </c>
      <c r="R1153" t="s">
        <v>28</v>
      </c>
      <c r="S1153" s="3" t="s">
        <v>25</v>
      </c>
      <c r="T1153" t="s">
        <v>28</v>
      </c>
      <c r="U1153" s="3" t="s">
        <v>28</v>
      </c>
    </row>
    <row r="1154" spans="1:21" hidden="1" x14ac:dyDescent="0.3">
      <c r="A1154">
        <v>1302</v>
      </c>
      <c r="B1154" t="s">
        <v>633</v>
      </c>
      <c r="C1154" t="s">
        <v>32</v>
      </c>
      <c r="D1154" t="s">
        <v>36</v>
      </c>
      <c r="E1154" s="1">
        <v>14766000000</v>
      </c>
      <c r="F1154" s="2">
        <v>8206000000</v>
      </c>
      <c r="G1154" s="2">
        <v>3624000000</v>
      </c>
      <c r="H1154" s="2">
        <v>476000000</v>
      </c>
      <c r="I1154" s="2">
        <v>476000000</v>
      </c>
      <c r="J1154" s="2">
        <v>476000000</v>
      </c>
      <c r="K1154" s="2">
        <v>471000000</v>
      </c>
      <c r="L1154" t="s">
        <v>125</v>
      </c>
      <c r="M1154" t="s">
        <v>316</v>
      </c>
      <c r="N1154" t="s">
        <v>28</v>
      </c>
      <c r="O1154" t="s">
        <v>28</v>
      </c>
      <c r="P1154" t="s">
        <v>28</v>
      </c>
      <c r="R1154" t="s">
        <v>28</v>
      </c>
      <c r="S1154" s="3">
        <v>476000000</v>
      </c>
      <c r="T1154" t="s">
        <v>28</v>
      </c>
      <c r="U1154" s="3" t="s">
        <v>28</v>
      </c>
    </row>
    <row r="1155" spans="1:21" hidden="1" x14ac:dyDescent="0.3">
      <c r="A1155">
        <v>1089</v>
      </c>
      <c r="B1155" t="s">
        <v>563</v>
      </c>
      <c r="C1155" t="s">
        <v>32</v>
      </c>
      <c r="D1155" t="s">
        <v>175</v>
      </c>
      <c r="E1155" s="1">
        <v>15001000000</v>
      </c>
      <c r="F1155" s="2">
        <v>6819000000</v>
      </c>
      <c r="G1155" s="2">
        <v>2686000000</v>
      </c>
      <c r="H1155" s="2">
        <v>1580000000</v>
      </c>
      <c r="I1155" s="2">
        <v>1580000000</v>
      </c>
      <c r="J1155" s="2">
        <v>1580000000</v>
      </c>
      <c r="K1155" s="2" t="s">
        <v>24</v>
      </c>
      <c r="L1155" t="s">
        <v>125</v>
      </c>
      <c r="M1155" t="s">
        <v>235</v>
      </c>
      <c r="N1155" t="s">
        <v>28</v>
      </c>
      <c r="O1155" t="s">
        <v>28</v>
      </c>
      <c r="P1155" t="s">
        <v>28</v>
      </c>
      <c r="R1155" t="s">
        <v>28</v>
      </c>
      <c r="S1155" s="3">
        <v>1580000000</v>
      </c>
      <c r="T1155" t="s">
        <v>28</v>
      </c>
      <c r="U1155" s="3" t="s">
        <v>28</v>
      </c>
    </row>
    <row r="1156" spans="1:21" hidden="1" x14ac:dyDescent="0.3">
      <c r="A1156">
        <v>634</v>
      </c>
      <c r="B1156" t="s">
        <v>386</v>
      </c>
      <c r="C1156" t="s">
        <v>32</v>
      </c>
      <c r="D1156" t="s">
        <v>33</v>
      </c>
      <c r="E1156" s="1">
        <v>15049000000</v>
      </c>
      <c r="F1156" s="2">
        <v>6996000000</v>
      </c>
      <c r="G1156" s="2">
        <v>5759000000</v>
      </c>
      <c r="H1156" s="2" t="s">
        <v>24</v>
      </c>
      <c r="I1156" s="2" t="s">
        <v>24</v>
      </c>
      <c r="J1156" s="2" t="s">
        <v>25</v>
      </c>
      <c r="K1156" s="2">
        <v>1232000000</v>
      </c>
      <c r="L1156" t="s">
        <v>107</v>
      </c>
      <c r="M1156" t="s">
        <v>110</v>
      </c>
      <c r="N1156" t="s">
        <v>28</v>
      </c>
      <c r="O1156" t="s">
        <v>28</v>
      </c>
      <c r="P1156" t="s">
        <v>28</v>
      </c>
      <c r="R1156" t="s">
        <v>28</v>
      </c>
      <c r="S1156" s="3" t="s">
        <v>25</v>
      </c>
      <c r="T1156" t="s">
        <v>28</v>
      </c>
      <c r="U1156" s="3" t="s">
        <v>28</v>
      </c>
    </row>
    <row r="1157" spans="1:21" hidden="1" x14ac:dyDescent="0.3">
      <c r="A1157">
        <v>478</v>
      </c>
      <c r="B1157" t="s">
        <v>336</v>
      </c>
      <c r="C1157" t="s">
        <v>32</v>
      </c>
      <c r="D1157" t="s">
        <v>36</v>
      </c>
      <c r="E1157" s="1">
        <v>15165000000</v>
      </c>
      <c r="F1157" s="2">
        <v>12155000000</v>
      </c>
      <c r="G1157" s="2">
        <v>1017000000</v>
      </c>
      <c r="H1157" s="2" t="s">
        <v>24</v>
      </c>
      <c r="I1157" s="2" t="s">
        <v>24</v>
      </c>
      <c r="J1157" s="2" t="s">
        <v>25</v>
      </c>
      <c r="K1157" s="2">
        <v>93000000</v>
      </c>
      <c r="L1157" t="s">
        <v>40</v>
      </c>
      <c r="M1157" t="s">
        <v>206</v>
      </c>
      <c r="N1157" t="s">
        <v>28</v>
      </c>
      <c r="O1157" t="s">
        <v>28</v>
      </c>
      <c r="P1157" t="s">
        <v>28</v>
      </c>
      <c r="R1157" t="s">
        <v>28</v>
      </c>
      <c r="S1157" s="3" t="s">
        <v>25</v>
      </c>
      <c r="T1157" t="s">
        <v>28</v>
      </c>
      <c r="U1157" s="3" t="s">
        <v>28</v>
      </c>
    </row>
    <row r="1158" spans="1:21" hidden="1" x14ac:dyDescent="0.3">
      <c r="A1158">
        <v>706</v>
      </c>
      <c r="B1158" t="s">
        <v>408</v>
      </c>
      <c r="C1158" t="s">
        <v>32</v>
      </c>
      <c r="D1158" t="s">
        <v>33</v>
      </c>
      <c r="E1158" s="1">
        <v>15341647000</v>
      </c>
      <c r="F1158" s="2">
        <v>10747886000</v>
      </c>
      <c r="G1158" s="2">
        <v>3314030000</v>
      </c>
      <c r="H1158" s="2" t="s">
        <v>24</v>
      </c>
      <c r="I1158" s="2" t="s">
        <v>24</v>
      </c>
      <c r="J1158" s="2" t="s">
        <v>25</v>
      </c>
      <c r="K1158" s="2">
        <v>148313000</v>
      </c>
      <c r="L1158" t="s">
        <v>40</v>
      </c>
      <c r="M1158" t="s">
        <v>149</v>
      </c>
      <c r="N1158" t="s">
        <v>28</v>
      </c>
      <c r="O1158" t="s">
        <v>28</v>
      </c>
      <c r="P1158" t="s">
        <v>28</v>
      </c>
      <c r="R1158" t="s">
        <v>28</v>
      </c>
      <c r="S1158" s="3" t="s">
        <v>25</v>
      </c>
      <c r="T1158" t="s">
        <v>28</v>
      </c>
      <c r="U1158" s="3" t="s">
        <v>28</v>
      </c>
    </row>
    <row r="1159" spans="1:21" hidden="1" x14ac:dyDescent="0.3">
      <c r="A1159">
        <v>1688</v>
      </c>
      <c r="B1159" t="s">
        <v>750</v>
      </c>
      <c r="C1159" t="s">
        <v>32</v>
      </c>
      <c r="D1159" t="s">
        <v>643</v>
      </c>
      <c r="E1159" s="1">
        <v>15389000000</v>
      </c>
      <c r="F1159" s="2">
        <v>9973000000</v>
      </c>
      <c r="G1159" s="2">
        <v>4472000000</v>
      </c>
      <c r="H1159" s="2" t="s">
        <v>24</v>
      </c>
      <c r="I1159" s="2" t="s">
        <v>24</v>
      </c>
      <c r="J1159" s="2" t="s">
        <v>25</v>
      </c>
      <c r="K1159" s="2" t="s">
        <v>24</v>
      </c>
      <c r="L1159" t="s">
        <v>97</v>
      </c>
      <c r="M1159" t="s">
        <v>511</v>
      </c>
      <c r="N1159" t="s">
        <v>28</v>
      </c>
      <c r="O1159" t="s">
        <v>28</v>
      </c>
      <c r="P1159" t="s">
        <v>28</v>
      </c>
      <c r="R1159" t="s">
        <v>28</v>
      </c>
      <c r="S1159" s="3" t="s">
        <v>25</v>
      </c>
      <c r="T1159" t="s">
        <v>28</v>
      </c>
      <c r="U1159" s="3" t="s">
        <v>28</v>
      </c>
    </row>
    <row r="1160" spans="1:21" hidden="1" x14ac:dyDescent="0.3">
      <c r="A1160">
        <v>1211</v>
      </c>
      <c r="B1160" t="s">
        <v>605</v>
      </c>
      <c r="C1160" t="s">
        <v>32</v>
      </c>
      <c r="D1160" t="s">
        <v>121</v>
      </c>
      <c r="E1160" s="1">
        <v>15416900000</v>
      </c>
      <c r="F1160" s="2">
        <v>12671200000</v>
      </c>
      <c r="G1160" s="2">
        <v>443900000</v>
      </c>
      <c r="H1160" s="2" t="s">
        <v>24</v>
      </c>
      <c r="I1160" s="2" t="s">
        <v>24</v>
      </c>
      <c r="J1160" s="2" t="s">
        <v>25</v>
      </c>
      <c r="K1160" s="2">
        <v>292900000</v>
      </c>
      <c r="L1160" t="s">
        <v>40</v>
      </c>
      <c r="M1160" t="s">
        <v>478</v>
      </c>
      <c r="N1160" t="s">
        <v>28</v>
      </c>
      <c r="O1160" t="s">
        <v>28</v>
      </c>
      <c r="P1160" t="s">
        <v>28</v>
      </c>
      <c r="R1160" t="s">
        <v>28</v>
      </c>
      <c r="S1160" s="3" t="s">
        <v>25</v>
      </c>
      <c r="T1160" t="s">
        <v>28</v>
      </c>
      <c r="U1160" s="3" t="s">
        <v>28</v>
      </c>
    </row>
    <row r="1161" spans="1:21" hidden="1" x14ac:dyDescent="0.3">
      <c r="A1161">
        <v>280</v>
      </c>
      <c r="B1161" t="s">
        <v>225</v>
      </c>
      <c r="C1161" t="s">
        <v>32</v>
      </c>
      <c r="D1161" t="s">
        <v>229</v>
      </c>
      <c r="E1161" s="1">
        <v>15714000000</v>
      </c>
      <c r="F1161" s="2">
        <v>9447000000</v>
      </c>
      <c r="G1161" s="2">
        <v>2067000000</v>
      </c>
      <c r="H1161" s="2" t="s">
        <v>24</v>
      </c>
      <c r="I1161" s="2" t="s">
        <v>24</v>
      </c>
      <c r="J1161" s="2" t="s">
        <v>25</v>
      </c>
      <c r="K1161" s="2">
        <v>1626000000</v>
      </c>
      <c r="L1161" t="s">
        <v>40</v>
      </c>
      <c r="M1161" t="s">
        <v>227</v>
      </c>
      <c r="N1161" t="s">
        <v>28</v>
      </c>
      <c r="O1161" t="s">
        <v>28</v>
      </c>
      <c r="P1161" t="s">
        <v>28</v>
      </c>
      <c r="R1161" t="s">
        <v>28</v>
      </c>
      <c r="S1161" s="3" t="s">
        <v>25</v>
      </c>
      <c r="T1161" t="s">
        <v>28</v>
      </c>
      <c r="U1161" s="3" t="s">
        <v>25</v>
      </c>
    </row>
    <row r="1162" spans="1:21" hidden="1" x14ac:dyDescent="0.3">
      <c r="A1162">
        <v>220</v>
      </c>
      <c r="B1162" t="s">
        <v>198</v>
      </c>
      <c r="C1162" t="s">
        <v>32</v>
      </c>
      <c r="D1162" t="s">
        <v>36</v>
      </c>
      <c r="E1162" s="1">
        <v>15742000000</v>
      </c>
      <c r="F1162" s="2">
        <v>14415000000</v>
      </c>
      <c r="G1162" s="2">
        <v>969000000</v>
      </c>
      <c r="H1162" s="2">
        <v>466000000</v>
      </c>
      <c r="I1162" s="2">
        <v>466000000</v>
      </c>
      <c r="J1162" s="2">
        <v>466000000</v>
      </c>
      <c r="K1162" s="2" t="s">
        <v>24</v>
      </c>
      <c r="L1162" t="s">
        <v>153</v>
      </c>
      <c r="M1162" t="s">
        <v>199</v>
      </c>
      <c r="N1162" t="s">
        <v>28</v>
      </c>
      <c r="O1162" t="s">
        <v>28</v>
      </c>
      <c r="P1162" t="s">
        <v>28</v>
      </c>
      <c r="R1162" t="s">
        <v>28</v>
      </c>
      <c r="S1162" s="3">
        <v>466000000</v>
      </c>
      <c r="T1162" t="s">
        <v>28</v>
      </c>
      <c r="U1162" s="3">
        <v>466000000</v>
      </c>
    </row>
    <row r="1163" spans="1:21" hidden="1" x14ac:dyDescent="0.3">
      <c r="A1163">
        <v>236</v>
      </c>
      <c r="B1163" t="s">
        <v>203</v>
      </c>
      <c r="C1163" t="s">
        <v>32</v>
      </c>
      <c r="D1163" t="s">
        <v>33</v>
      </c>
      <c r="E1163" s="1">
        <v>15879000000</v>
      </c>
      <c r="F1163" s="2">
        <v>3932000000</v>
      </c>
      <c r="G1163" s="2">
        <v>4822000000</v>
      </c>
      <c r="H1163" s="2">
        <v>4534000000</v>
      </c>
      <c r="I1163" s="2">
        <v>4534000000</v>
      </c>
      <c r="J1163" s="2">
        <v>4534000000</v>
      </c>
      <c r="K1163" s="2" t="s">
        <v>24</v>
      </c>
      <c r="L1163" t="s">
        <v>61</v>
      </c>
      <c r="M1163" t="s">
        <v>67</v>
      </c>
      <c r="N1163" t="s">
        <v>28</v>
      </c>
      <c r="O1163" t="s">
        <v>28</v>
      </c>
      <c r="P1163" t="s">
        <v>28</v>
      </c>
      <c r="R1163" t="s">
        <v>28</v>
      </c>
      <c r="S1163" s="3">
        <v>4534000000</v>
      </c>
      <c r="T1163" t="s">
        <v>28</v>
      </c>
      <c r="U1163" s="3">
        <v>4534000000</v>
      </c>
    </row>
    <row r="1164" spans="1:21" hidden="1" x14ac:dyDescent="0.3">
      <c r="A1164">
        <v>1121</v>
      </c>
      <c r="B1164" t="s">
        <v>572</v>
      </c>
      <c r="C1164" t="s">
        <v>32</v>
      </c>
      <c r="D1164" t="s">
        <v>575</v>
      </c>
      <c r="E1164" s="1">
        <v>16192000000</v>
      </c>
      <c r="F1164" s="2">
        <v>10977000000</v>
      </c>
      <c r="G1164" s="2">
        <v>674000000</v>
      </c>
      <c r="H1164" s="2">
        <v>1540000000</v>
      </c>
      <c r="I1164" s="2">
        <v>1540000000</v>
      </c>
      <c r="J1164" s="2">
        <v>1540000000</v>
      </c>
      <c r="K1164" s="2" t="s">
        <v>24</v>
      </c>
      <c r="L1164" t="s">
        <v>51</v>
      </c>
      <c r="M1164" t="s">
        <v>92</v>
      </c>
      <c r="N1164" t="s">
        <v>28</v>
      </c>
      <c r="O1164" t="s">
        <v>28</v>
      </c>
      <c r="P1164" t="s">
        <v>28</v>
      </c>
      <c r="R1164" t="s">
        <v>28</v>
      </c>
      <c r="S1164" s="3">
        <v>1540000000</v>
      </c>
      <c r="T1164" t="s">
        <v>28</v>
      </c>
      <c r="U1164" s="3" t="s">
        <v>28</v>
      </c>
    </row>
    <row r="1165" spans="1:21" x14ac:dyDescent="0.3">
      <c r="A1165">
        <v>550</v>
      </c>
      <c r="B1165" t="s">
        <v>361</v>
      </c>
      <c r="C1165" t="s">
        <v>32</v>
      </c>
      <c r="D1165" t="s">
        <v>71</v>
      </c>
      <c r="E1165" s="1">
        <v>16249000000</v>
      </c>
      <c r="F1165" s="2">
        <v>9241000000</v>
      </c>
      <c r="G1165" s="2">
        <v>4065000000</v>
      </c>
      <c r="H1165" s="2" t="s">
        <v>24</v>
      </c>
      <c r="I1165" s="2" t="s">
        <v>24</v>
      </c>
      <c r="J1165" s="2" t="s">
        <v>25</v>
      </c>
      <c r="K1165" s="2" t="s">
        <v>24</v>
      </c>
      <c r="L1165" t="s">
        <v>26</v>
      </c>
      <c r="M1165" t="s">
        <v>261</v>
      </c>
      <c r="N1165" t="s">
        <v>28</v>
      </c>
      <c r="O1165" t="s">
        <v>28</v>
      </c>
      <c r="P1165" t="s">
        <v>28</v>
      </c>
      <c r="R1165" t="s">
        <v>28</v>
      </c>
      <c r="S1165" s="3" t="s">
        <v>25</v>
      </c>
      <c r="T1165" t="s">
        <v>28</v>
      </c>
      <c r="U1165" s="3" t="s">
        <v>28</v>
      </c>
    </row>
    <row r="1166" spans="1:21" hidden="1" x14ac:dyDescent="0.3">
      <c r="A1166">
        <v>1290</v>
      </c>
      <c r="B1166" t="s">
        <v>630</v>
      </c>
      <c r="C1166" t="s">
        <v>32</v>
      </c>
      <c r="D1166" t="s">
        <v>33</v>
      </c>
      <c r="E1166" s="1">
        <v>16281000000</v>
      </c>
      <c r="F1166" s="2">
        <v>325000000</v>
      </c>
      <c r="G1166" s="2">
        <v>9488000000</v>
      </c>
      <c r="H1166" s="2" t="s">
        <v>24</v>
      </c>
      <c r="I1166" s="2" t="s">
        <v>24</v>
      </c>
      <c r="J1166" s="2" t="s">
        <v>25</v>
      </c>
      <c r="K1166" s="2">
        <v>273000000</v>
      </c>
      <c r="L1166" t="s">
        <v>112</v>
      </c>
      <c r="M1166" t="s">
        <v>183</v>
      </c>
      <c r="N1166" t="s">
        <v>28</v>
      </c>
      <c r="O1166" t="s">
        <v>28</v>
      </c>
      <c r="P1166" t="s">
        <v>28</v>
      </c>
      <c r="R1166" t="s">
        <v>28</v>
      </c>
      <c r="S1166" s="3" t="s">
        <v>25</v>
      </c>
      <c r="T1166" t="s">
        <v>28</v>
      </c>
      <c r="U1166" s="3" t="s">
        <v>28</v>
      </c>
    </row>
    <row r="1167" spans="1:21" hidden="1" x14ac:dyDescent="0.3">
      <c r="A1167">
        <v>50</v>
      </c>
      <c r="B1167" t="s">
        <v>109</v>
      </c>
      <c r="C1167" t="s">
        <v>32</v>
      </c>
      <c r="D1167" t="s">
        <v>33</v>
      </c>
      <c r="E1167" s="1">
        <v>16378600000</v>
      </c>
      <c r="F1167" s="2">
        <v>7685700000</v>
      </c>
      <c r="G1167" s="2">
        <v>3667900000</v>
      </c>
      <c r="H1167" s="2" t="s">
        <v>24</v>
      </c>
      <c r="I1167" s="2" t="s">
        <v>24</v>
      </c>
      <c r="J1167" s="2" t="s">
        <v>25</v>
      </c>
      <c r="K1167" s="2">
        <v>1897600000</v>
      </c>
      <c r="L1167" t="s">
        <v>107</v>
      </c>
      <c r="M1167" t="s">
        <v>110</v>
      </c>
      <c r="N1167" t="s">
        <v>28</v>
      </c>
      <c r="O1167" t="s">
        <v>28</v>
      </c>
      <c r="P1167" t="s">
        <v>28</v>
      </c>
      <c r="R1167" t="s">
        <v>28</v>
      </c>
      <c r="S1167" s="3" t="s">
        <v>25</v>
      </c>
      <c r="T1167" t="s">
        <v>28</v>
      </c>
      <c r="U1167" s="3" t="s">
        <v>25</v>
      </c>
    </row>
    <row r="1168" spans="1:21" hidden="1" x14ac:dyDescent="0.3">
      <c r="A1168">
        <v>714</v>
      </c>
      <c r="B1168" t="s">
        <v>410</v>
      </c>
      <c r="C1168" t="s">
        <v>32</v>
      </c>
      <c r="D1168" t="s">
        <v>104</v>
      </c>
      <c r="E1168" s="1">
        <v>16435000000</v>
      </c>
      <c r="F1168" s="2">
        <v>10146000000</v>
      </c>
      <c r="G1168" s="2" t="s">
        <v>24</v>
      </c>
      <c r="H1168" s="2" t="s">
        <v>24</v>
      </c>
      <c r="I1168" s="2" t="s">
        <v>24</v>
      </c>
      <c r="J1168" s="2" t="s">
        <v>25</v>
      </c>
      <c r="K1168" s="2" t="s">
        <v>24</v>
      </c>
      <c r="L1168" t="s">
        <v>40</v>
      </c>
      <c r="M1168" t="s">
        <v>391</v>
      </c>
      <c r="N1168" t="s">
        <v>28</v>
      </c>
      <c r="O1168" t="s">
        <v>28</v>
      </c>
      <c r="P1168" t="s">
        <v>28</v>
      </c>
      <c r="R1168" t="s">
        <v>28</v>
      </c>
      <c r="S1168" s="3" t="s">
        <v>25</v>
      </c>
      <c r="T1168" t="s">
        <v>28</v>
      </c>
      <c r="U1168" s="3" t="s">
        <v>28</v>
      </c>
    </row>
    <row r="1169" spans="1:21" hidden="1" x14ac:dyDescent="0.3">
      <c r="A1169">
        <v>722</v>
      </c>
      <c r="B1169" t="s">
        <v>415</v>
      </c>
      <c r="C1169" t="s">
        <v>32</v>
      </c>
      <c r="D1169" t="s">
        <v>36</v>
      </c>
      <c r="E1169" s="1">
        <v>16443000000</v>
      </c>
      <c r="F1169" s="2">
        <v>12164000000</v>
      </c>
      <c r="G1169" s="2">
        <v>2728000000</v>
      </c>
      <c r="H1169" s="2" t="s">
        <v>24</v>
      </c>
      <c r="I1169" s="2" t="s">
        <v>24</v>
      </c>
      <c r="J1169" s="2" t="s">
        <v>25</v>
      </c>
      <c r="K1169" s="2" t="s">
        <v>24</v>
      </c>
      <c r="L1169" t="s">
        <v>40</v>
      </c>
      <c r="M1169" t="s">
        <v>416</v>
      </c>
      <c r="N1169" t="s">
        <v>28</v>
      </c>
      <c r="O1169" t="s">
        <v>28</v>
      </c>
      <c r="P1169" t="s">
        <v>28</v>
      </c>
      <c r="R1169" t="s">
        <v>28</v>
      </c>
      <c r="S1169" s="3" t="s">
        <v>25</v>
      </c>
      <c r="T1169" t="s">
        <v>28</v>
      </c>
      <c r="U1169" s="3" t="s">
        <v>28</v>
      </c>
    </row>
    <row r="1170" spans="1:21" hidden="1" x14ac:dyDescent="0.3">
      <c r="A1170">
        <v>352</v>
      </c>
      <c r="B1170" t="s">
        <v>256</v>
      </c>
      <c r="C1170" t="s">
        <v>32</v>
      </c>
      <c r="D1170" t="s">
        <v>33</v>
      </c>
      <c r="E1170" s="1">
        <v>16560000000</v>
      </c>
      <c r="F1170" s="2">
        <v>12678000000</v>
      </c>
      <c r="G1170" s="2">
        <v>2012000000</v>
      </c>
      <c r="H1170" s="2" t="s">
        <v>24</v>
      </c>
      <c r="I1170" s="2" t="s">
        <v>24</v>
      </c>
      <c r="J1170" s="2" t="s">
        <v>25</v>
      </c>
      <c r="K1170" s="2">
        <v>1406000000</v>
      </c>
      <c r="L1170" t="s">
        <v>61</v>
      </c>
      <c r="M1170" t="s">
        <v>151</v>
      </c>
      <c r="N1170" t="s">
        <v>28</v>
      </c>
      <c r="O1170" t="s">
        <v>28</v>
      </c>
      <c r="P1170" t="s">
        <v>28</v>
      </c>
      <c r="R1170" t="s">
        <v>28</v>
      </c>
      <c r="S1170" s="3" t="s">
        <v>25</v>
      </c>
      <c r="T1170" t="s">
        <v>28</v>
      </c>
      <c r="U1170" s="3" t="s">
        <v>25</v>
      </c>
    </row>
    <row r="1171" spans="1:21" hidden="1" x14ac:dyDescent="0.3">
      <c r="A1171">
        <v>1238</v>
      </c>
      <c r="B1171" t="s">
        <v>613</v>
      </c>
      <c r="C1171" t="s">
        <v>32</v>
      </c>
      <c r="D1171" t="s">
        <v>36</v>
      </c>
      <c r="E1171" s="1">
        <v>16833000000</v>
      </c>
      <c r="F1171" s="2">
        <v>12713000000</v>
      </c>
      <c r="G1171" s="2" t="s">
        <v>24</v>
      </c>
      <c r="H1171" s="2" t="s">
        <v>24</v>
      </c>
      <c r="I1171" s="2" t="s">
        <v>24</v>
      </c>
      <c r="J1171" s="2" t="s">
        <v>25</v>
      </c>
      <c r="K1171" s="2">
        <v>2612000000</v>
      </c>
      <c r="L1171" t="s">
        <v>107</v>
      </c>
      <c r="M1171" t="s">
        <v>108</v>
      </c>
      <c r="N1171" t="s">
        <v>28</v>
      </c>
      <c r="O1171" t="s">
        <v>28</v>
      </c>
      <c r="P1171" t="s">
        <v>28</v>
      </c>
      <c r="R1171" t="s">
        <v>28</v>
      </c>
      <c r="S1171" s="3" t="s">
        <v>25</v>
      </c>
      <c r="T1171" t="s">
        <v>28</v>
      </c>
      <c r="U1171" s="3" t="s">
        <v>28</v>
      </c>
    </row>
    <row r="1172" spans="1:21" hidden="1" x14ac:dyDescent="0.3">
      <c r="A1172">
        <v>1536</v>
      </c>
      <c r="B1172" t="s">
        <v>711</v>
      </c>
      <c r="C1172" t="s">
        <v>32</v>
      </c>
      <c r="D1172" t="s">
        <v>33</v>
      </c>
      <c r="E1172" s="1">
        <v>16889600000</v>
      </c>
      <c r="F1172" s="2">
        <v>9397600000</v>
      </c>
      <c r="G1172" s="2">
        <v>4896100000</v>
      </c>
      <c r="H1172" s="2">
        <v>691100000</v>
      </c>
      <c r="I1172" s="2">
        <v>691100000</v>
      </c>
      <c r="J1172" s="2">
        <v>691100000</v>
      </c>
      <c r="K1172" s="2" t="s">
        <v>24</v>
      </c>
      <c r="L1172" t="s">
        <v>61</v>
      </c>
      <c r="M1172" t="s">
        <v>76</v>
      </c>
      <c r="N1172" t="s">
        <v>28</v>
      </c>
      <c r="O1172" t="s">
        <v>28</v>
      </c>
      <c r="P1172" t="s">
        <v>28</v>
      </c>
      <c r="R1172" t="s">
        <v>28</v>
      </c>
      <c r="S1172" s="3">
        <v>691100000</v>
      </c>
      <c r="T1172" t="s">
        <v>28</v>
      </c>
      <c r="U1172" s="3" t="s">
        <v>28</v>
      </c>
    </row>
    <row r="1173" spans="1:21" hidden="1" x14ac:dyDescent="0.3">
      <c r="A1173">
        <v>1142</v>
      </c>
      <c r="B1173" t="s">
        <v>581</v>
      </c>
      <c r="C1173" t="s">
        <v>32</v>
      </c>
      <c r="D1173" t="s">
        <v>33</v>
      </c>
      <c r="E1173" s="1">
        <v>17021000000</v>
      </c>
      <c r="F1173" s="2">
        <v>8751000000</v>
      </c>
      <c r="G1173" s="2">
        <v>1324000000</v>
      </c>
      <c r="H1173" s="2" t="s">
        <v>24</v>
      </c>
      <c r="I1173" s="2" t="s">
        <v>24</v>
      </c>
      <c r="J1173" s="2" t="s">
        <v>25</v>
      </c>
      <c r="K1173" s="2">
        <v>2551000000</v>
      </c>
      <c r="L1173" t="s">
        <v>107</v>
      </c>
      <c r="M1173" t="s">
        <v>108</v>
      </c>
      <c r="N1173" t="s">
        <v>28</v>
      </c>
      <c r="O1173" t="s">
        <v>28</v>
      </c>
      <c r="P1173" t="s">
        <v>28</v>
      </c>
      <c r="R1173" t="s">
        <v>28</v>
      </c>
      <c r="S1173" s="3" t="s">
        <v>25</v>
      </c>
      <c r="T1173" t="s">
        <v>28</v>
      </c>
      <c r="U1173" s="3" t="s">
        <v>28</v>
      </c>
    </row>
    <row r="1174" spans="1:21" hidden="1" x14ac:dyDescent="0.3">
      <c r="A1174">
        <v>324</v>
      </c>
      <c r="B1174" t="s">
        <v>248</v>
      </c>
      <c r="C1174" t="s">
        <v>32</v>
      </c>
      <c r="D1174" t="s">
        <v>33</v>
      </c>
      <c r="E1174" s="1">
        <v>17277000000</v>
      </c>
      <c r="F1174" s="2">
        <v>7168000000</v>
      </c>
      <c r="G1174" s="2">
        <v>6552000000</v>
      </c>
      <c r="H1174" s="2" t="s">
        <v>24</v>
      </c>
      <c r="I1174" s="2" t="s">
        <v>24</v>
      </c>
      <c r="J1174" s="2" t="s">
        <v>25</v>
      </c>
      <c r="K1174" s="2" t="s">
        <v>24</v>
      </c>
      <c r="L1174" t="s">
        <v>97</v>
      </c>
      <c r="M1174" t="s">
        <v>239</v>
      </c>
      <c r="N1174" t="s">
        <v>28</v>
      </c>
      <c r="O1174" t="s">
        <v>28</v>
      </c>
      <c r="P1174" t="s">
        <v>28</v>
      </c>
      <c r="R1174" t="s">
        <v>28</v>
      </c>
      <c r="S1174" s="3" t="s">
        <v>25</v>
      </c>
      <c r="T1174" t="s">
        <v>28</v>
      </c>
      <c r="U1174" s="3" t="s">
        <v>25</v>
      </c>
    </row>
    <row r="1175" spans="1:21" hidden="1" x14ac:dyDescent="0.3">
      <c r="A1175">
        <v>694</v>
      </c>
      <c r="B1175" t="s">
        <v>405</v>
      </c>
      <c r="C1175" t="s">
        <v>32</v>
      </c>
      <c r="D1175" t="s">
        <v>212</v>
      </c>
      <c r="E1175" s="1">
        <v>17630300000</v>
      </c>
      <c r="F1175" s="2">
        <v>11681100000</v>
      </c>
      <c r="G1175" s="2">
        <v>3328000000</v>
      </c>
      <c r="H1175" s="2" t="s">
        <v>24</v>
      </c>
      <c r="I1175" s="2" t="s">
        <v>24</v>
      </c>
      <c r="J1175" s="2" t="s">
        <v>25</v>
      </c>
      <c r="K1175" s="2" t="s">
        <v>24</v>
      </c>
      <c r="L1175" t="s">
        <v>97</v>
      </c>
      <c r="M1175" t="s">
        <v>210</v>
      </c>
      <c r="N1175" t="s">
        <v>28</v>
      </c>
      <c r="O1175" t="s">
        <v>28</v>
      </c>
      <c r="P1175" t="s">
        <v>28</v>
      </c>
      <c r="R1175" t="s">
        <v>28</v>
      </c>
      <c r="S1175" s="3" t="s">
        <v>25</v>
      </c>
      <c r="T1175" t="s">
        <v>28</v>
      </c>
      <c r="U1175" s="3" t="s">
        <v>28</v>
      </c>
    </row>
    <row r="1176" spans="1:21" hidden="1" x14ac:dyDescent="0.3">
      <c r="A1176">
        <v>618</v>
      </c>
      <c r="B1176" t="s">
        <v>381</v>
      </c>
      <c r="C1176" t="s">
        <v>32</v>
      </c>
      <c r="D1176" t="s">
        <v>36</v>
      </c>
      <c r="E1176" s="1">
        <v>17928000000</v>
      </c>
      <c r="F1176" s="2">
        <v>2867000000</v>
      </c>
      <c r="G1176" s="2">
        <v>4020000000</v>
      </c>
      <c r="H1176" s="2">
        <v>4816000000</v>
      </c>
      <c r="I1176" s="2">
        <v>4816000000</v>
      </c>
      <c r="J1176" s="2">
        <v>4816000000</v>
      </c>
      <c r="K1176" s="2" t="s">
        <v>24</v>
      </c>
      <c r="L1176" t="s">
        <v>51</v>
      </c>
      <c r="M1176" t="s">
        <v>123</v>
      </c>
      <c r="N1176" t="s">
        <v>28</v>
      </c>
      <c r="O1176" t="s">
        <v>28</v>
      </c>
      <c r="P1176" t="s">
        <v>28</v>
      </c>
      <c r="R1176" t="s">
        <v>28</v>
      </c>
      <c r="S1176" s="3">
        <v>4816000000</v>
      </c>
      <c r="T1176" t="s">
        <v>28</v>
      </c>
      <c r="U1176" s="3" t="s">
        <v>28</v>
      </c>
    </row>
    <row r="1177" spans="1:21" hidden="1" x14ac:dyDescent="0.3">
      <c r="A1177">
        <v>406</v>
      </c>
      <c r="B1177" t="s">
        <v>304</v>
      </c>
      <c r="C1177" t="s">
        <v>32</v>
      </c>
      <c r="D1177" t="s">
        <v>33</v>
      </c>
      <c r="E1177" s="1">
        <v>18031000000</v>
      </c>
      <c r="F1177" s="2">
        <v>7846000000</v>
      </c>
      <c r="G1177" s="2">
        <v>3347000000</v>
      </c>
      <c r="H1177" s="2" t="s">
        <v>24</v>
      </c>
      <c r="I1177" s="2" t="s">
        <v>24</v>
      </c>
      <c r="J1177" s="2" t="s">
        <v>25</v>
      </c>
      <c r="K1177" s="2">
        <v>4428000000</v>
      </c>
      <c r="L1177" t="s">
        <v>305</v>
      </c>
      <c r="M1177" t="s">
        <v>306</v>
      </c>
      <c r="N1177" t="s">
        <v>28</v>
      </c>
      <c r="O1177" t="s">
        <v>28</v>
      </c>
      <c r="P1177" t="s">
        <v>28</v>
      </c>
      <c r="R1177" t="s">
        <v>28</v>
      </c>
      <c r="S1177" s="3" t="s">
        <v>25</v>
      </c>
      <c r="T1177" t="s">
        <v>28</v>
      </c>
      <c r="U1177" s="3" t="s">
        <v>25</v>
      </c>
    </row>
    <row r="1178" spans="1:21" hidden="1" x14ac:dyDescent="0.3">
      <c r="A1178">
        <v>554</v>
      </c>
      <c r="B1178" t="s">
        <v>362</v>
      </c>
      <c r="C1178" t="s">
        <v>32</v>
      </c>
      <c r="D1178" t="s">
        <v>33</v>
      </c>
      <c r="E1178" s="1">
        <v>18035340000</v>
      </c>
      <c r="F1178" s="2">
        <v>2534389000</v>
      </c>
      <c r="G1178" s="2">
        <v>5285634000</v>
      </c>
      <c r="H1178" s="2" t="s">
        <v>24</v>
      </c>
      <c r="I1178" s="2" t="s">
        <v>24</v>
      </c>
      <c r="J1178" s="2" t="s">
        <v>25</v>
      </c>
      <c r="K1178" s="2">
        <v>3997041000</v>
      </c>
      <c r="L1178" t="s">
        <v>153</v>
      </c>
      <c r="M1178" t="s">
        <v>154</v>
      </c>
      <c r="N1178" t="s">
        <v>28</v>
      </c>
      <c r="O1178" t="s">
        <v>28</v>
      </c>
      <c r="P1178" t="s">
        <v>28</v>
      </c>
      <c r="R1178" t="s">
        <v>28</v>
      </c>
      <c r="S1178" s="3" t="s">
        <v>25</v>
      </c>
      <c r="T1178" t="s">
        <v>28</v>
      </c>
      <c r="U1178" s="3" t="s">
        <v>28</v>
      </c>
    </row>
    <row r="1179" spans="1:21" x14ac:dyDescent="0.3">
      <c r="A1179">
        <v>658</v>
      </c>
      <c r="B1179" t="s">
        <v>394</v>
      </c>
      <c r="C1179" t="s">
        <v>32</v>
      </c>
      <c r="D1179" t="s">
        <v>36</v>
      </c>
      <c r="E1179" s="1">
        <v>18114048000</v>
      </c>
      <c r="F1179" s="2">
        <v>17019352000</v>
      </c>
      <c r="G1179" s="2">
        <v>408225000</v>
      </c>
      <c r="H1179" s="2" t="s">
        <v>24</v>
      </c>
      <c r="I1179" s="2" t="s">
        <v>24</v>
      </c>
      <c r="J1179" s="2" t="s">
        <v>25</v>
      </c>
      <c r="K1179" s="2" t="s">
        <v>24</v>
      </c>
      <c r="L1179" t="s">
        <v>26</v>
      </c>
      <c r="M1179" t="s">
        <v>395</v>
      </c>
      <c r="N1179" t="s">
        <v>28</v>
      </c>
      <c r="O1179" t="s">
        <v>28</v>
      </c>
      <c r="P1179" t="s">
        <v>28</v>
      </c>
      <c r="R1179" t="s">
        <v>28</v>
      </c>
      <c r="S1179" s="3" t="s">
        <v>25</v>
      </c>
      <c r="T1179" t="s">
        <v>28</v>
      </c>
      <c r="U1179" s="3" t="s">
        <v>28</v>
      </c>
    </row>
    <row r="1180" spans="1:21" hidden="1" x14ac:dyDescent="0.3">
      <c r="A1180">
        <v>1428</v>
      </c>
      <c r="B1180" t="s">
        <v>672</v>
      </c>
      <c r="C1180" t="s">
        <v>32</v>
      </c>
      <c r="D1180" t="s">
        <v>33</v>
      </c>
      <c r="E1180" s="1">
        <v>18467000000</v>
      </c>
      <c r="F1180" s="2">
        <v>11031000000</v>
      </c>
      <c r="G1180" s="2">
        <v>981000000</v>
      </c>
      <c r="H1180" s="2" t="s">
        <v>24</v>
      </c>
      <c r="I1180" s="2" t="s">
        <v>24</v>
      </c>
      <c r="J1180" s="2" t="s">
        <v>25</v>
      </c>
      <c r="K1180" s="2">
        <v>1945000000</v>
      </c>
      <c r="L1180" t="s">
        <v>107</v>
      </c>
      <c r="M1180" t="s">
        <v>110</v>
      </c>
      <c r="N1180" t="s">
        <v>28</v>
      </c>
      <c r="O1180" t="s">
        <v>28</v>
      </c>
      <c r="P1180" t="s">
        <v>28</v>
      </c>
      <c r="R1180" t="s">
        <v>28</v>
      </c>
      <c r="S1180" s="3" t="s">
        <v>25</v>
      </c>
      <c r="T1180" t="s">
        <v>28</v>
      </c>
      <c r="U1180" s="3" t="s">
        <v>28</v>
      </c>
    </row>
    <row r="1181" spans="1:21" x14ac:dyDescent="0.3">
      <c r="A1181">
        <v>1234</v>
      </c>
      <c r="B1181" t="s">
        <v>612</v>
      </c>
      <c r="C1181" t="s">
        <v>32</v>
      </c>
      <c r="D1181" t="s">
        <v>33</v>
      </c>
      <c r="E1181" s="1">
        <v>18534400000</v>
      </c>
      <c r="F1181" s="2">
        <v>15481600000</v>
      </c>
      <c r="G1181" s="2">
        <v>561400000</v>
      </c>
      <c r="H1181" s="2">
        <v>215600000</v>
      </c>
      <c r="I1181" s="2">
        <v>215600000</v>
      </c>
      <c r="J1181" s="2">
        <v>215600000</v>
      </c>
      <c r="K1181" s="2">
        <v>588500000</v>
      </c>
      <c r="L1181" t="s">
        <v>26</v>
      </c>
      <c r="M1181" t="s">
        <v>220</v>
      </c>
      <c r="N1181" t="s">
        <v>28</v>
      </c>
      <c r="O1181" t="s">
        <v>28</v>
      </c>
      <c r="P1181" t="s">
        <v>28</v>
      </c>
      <c r="R1181" t="s">
        <v>28</v>
      </c>
      <c r="S1181" s="3">
        <v>215600000</v>
      </c>
      <c r="T1181" t="s">
        <v>28</v>
      </c>
      <c r="U1181" s="3" t="s">
        <v>28</v>
      </c>
    </row>
    <row r="1182" spans="1:21" hidden="1" x14ac:dyDescent="0.3">
      <c r="A1182">
        <v>909</v>
      </c>
      <c r="B1182" t="s">
        <v>497</v>
      </c>
      <c r="C1182" t="s">
        <v>32</v>
      </c>
      <c r="D1182" t="s">
        <v>36</v>
      </c>
      <c r="E1182" s="1">
        <v>18591000000</v>
      </c>
      <c r="F1182" s="2">
        <v>11967000000</v>
      </c>
      <c r="G1182" s="2">
        <v>5011000000</v>
      </c>
      <c r="H1182" s="2" t="s">
        <v>24</v>
      </c>
      <c r="I1182" s="2" t="s">
        <v>24</v>
      </c>
      <c r="J1182" s="2" t="s">
        <v>25</v>
      </c>
      <c r="K1182" s="2" t="s">
        <v>24</v>
      </c>
      <c r="L1182" t="s">
        <v>97</v>
      </c>
      <c r="M1182" t="s">
        <v>239</v>
      </c>
      <c r="N1182" t="s">
        <v>28</v>
      </c>
      <c r="O1182" t="s">
        <v>28</v>
      </c>
      <c r="P1182" t="s">
        <v>28</v>
      </c>
      <c r="R1182" t="s">
        <v>28</v>
      </c>
      <c r="S1182" s="3" t="s">
        <v>25</v>
      </c>
      <c r="T1182" t="s">
        <v>28</v>
      </c>
      <c r="U1182" s="3" t="s">
        <v>28</v>
      </c>
    </row>
    <row r="1183" spans="1:21" hidden="1" x14ac:dyDescent="0.3">
      <c r="A1183">
        <v>770</v>
      </c>
      <c r="B1183" t="s">
        <v>438</v>
      </c>
      <c r="C1183" t="s">
        <v>32</v>
      </c>
      <c r="D1183" t="s">
        <v>33</v>
      </c>
      <c r="E1183" s="1">
        <v>18614000000</v>
      </c>
      <c r="F1183" s="2">
        <v>10805000000</v>
      </c>
      <c r="G1183" s="2" t="s">
        <v>24</v>
      </c>
      <c r="H1183" s="2" t="s">
        <v>24</v>
      </c>
      <c r="I1183" s="2" t="s">
        <v>24</v>
      </c>
      <c r="J1183" s="2" t="s">
        <v>25</v>
      </c>
      <c r="K1183" s="2">
        <v>5757000000</v>
      </c>
      <c r="L1183" t="s">
        <v>112</v>
      </c>
      <c r="M1183" t="s">
        <v>115</v>
      </c>
      <c r="N1183" t="s">
        <v>28</v>
      </c>
      <c r="O1183" t="s">
        <v>28</v>
      </c>
      <c r="P1183" t="s">
        <v>28</v>
      </c>
      <c r="R1183" t="s">
        <v>28</v>
      </c>
      <c r="S1183" s="3" t="s">
        <v>25</v>
      </c>
      <c r="T1183" t="s">
        <v>28</v>
      </c>
      <c r="U1183" s="3" t="s">
        <v>28</v>
      </c>
    </row>
    <row r="1184" spans="1:21" hidden="1" x14ac:dyDescent="0.3">
      <c r="A1184">
        <v>450</v>
      </c>
      <c r="B1184" t="s">
        <v>320</v>
      </c>
      <c r="C1184" t="s">
        <v>32</v>
      </c>
      <c r="D1184" t="s">
        <v>323</v>
      </c>
      <c r="E1184" s="1">
        <v>18909588000</v>
      </c>
      <c r="F1184" s="2">
        <v>13107081000</v>
      </c>
      <c r="G1184" s="2">
        <v>4033414000</v>
      </c>
      <c r="H1184" s="2" t="s">
        <v>24</v>
      </c>
      <c r="I1184" s="2" t="s">
        <v>24</v>
      </c>
      <c r="J1184" s="2" t="s">
        <v>25</v>
      </c>
      <c r="K1184" s="2" t="s">
        <v>24</v>
      </c>
      <c r="L1184" t="s">
        <v>40</v>
      </c>
      <c r="M1184" t="s">
        <v>322</v>
      </c>
      <c r="N1184" t="s">
        <v>28</v>
      </c>
      <c r="O1184" t="s">
        <v>28</v>
      </c>
      <c r="P1184" t="s">
        <v>28</v>
      </c>
      <c r="R1184" t="s">
        <v>28</v>
      </c>
      <c r="S1184" s="3" t="s">
        <v>25</v>
      </c>
      <c r="T1184" t="s">
        <v>28</v>
      </c>
      <c r="U1184" s="3" t="s">
        <v>25</v>
      </c>
    </row>
    <row r="1185" spans="1:21" hidden="1" x14ac:dyDescent="0.3">
      <c r="A1185">
        <v>933</v>
      </c>
      <c r="B1185" t="s">
        <v>512</v>
      </c>
      <c r="C1185" t="s">
        <v>32</v>
      </c>
      <c r="D1185" t="s">
        <v>104</v>
      </c>
      <c r="E1185" s="1">
        <v>19023000000</v>
      </c>
      <c r="F1185" s="2">
        <v>12098000000</v>
      </c>
      <c r="G1185" s="2">
        <v>4350000000</v>
      </c>
      <c r="H1185" s="2" t="s">
        <v>24</v>
      </c>
      <c r="I1185" s="2" t="s">
        <v>24</v>
      </c>
      <c r="J1185" s="2" t="s">
        <v>25</v>
      </c>
      <c r="K1185" s="2">
        <v>886000000</v>
      </c>
      <c r="L1185" t="s">
        <v>40</v>
      </c>
      <c r="M1185" t="s">
        <v>322</v>
      </c>
      <c r="N1185" t="s">
        <v>28</v>
      </c>
      <c r="O1185" t="s">
        <v>28</v>
      </c>
      <c r="P1185" t="s">
        <v>28</v>
      </c>
      <c r="R1185" t="s">
        <v>28</v>
      </c>
      <c r="S1185" s="3" t="s">
        <v>25</v>
      </c>
      <c r="T1185" t="s">
        <v>28</v>
      </c>
      <c r="U1185" s="3" t="s">
        <v>28</v>
      </c>
    </row>
    <row r="1186" spans="1:21" x14ac:dyDescent="0.3">
      <c r="A1186">
        <v>344</v>
      </c>
      <c r="B1186" t="s">
        <v>253</v>
      </c>
      <c r="C1186" t="s">
        <v>32</v>
      </c>
      <c r="D1186" t="s">
        <v>36</v>
      </c>
      <c r="E1186" s="1">
        <v>19110000000</v>
      </c>
      <c r="F1186" s="2">
        <v>14163000000</v>
      </c>
      <c r="G1186" s="2">
        <v>2169000000</v>
      </c>
      <c r="H1186" s="2">
        <v>735000000</v>
      </c>
      <c r="I1186" s="2">
        <v>735000000</v>
      </c>
      <c r="J1186" s="2">
        <v>735000000</v>
      </c>
      <c r="K1186" s="2" t="s">
        <v>24</v>
      </c>
      <c r="L1186" t="s">
        <v>26</v>
      </c>
      <c r="M1186" t="s">
        <v>254</v>
      </c>
      <c r="N1186" t="s">
        <v>28</v>
      </c>
      <c r="O1186" t="s">
        <v>28</v>
      </c>
      <c r="P1186" t="s">
        <v>28</v>
      </c>
      <c r="R1186" t="s">
        <v>28</v>
      </c>
      <c r="S1186" s="3">
        <v>735000000</v>
      </c>
      <c r="T1186" t="s">
        <v>28</v>
      </c>
      <c r="U1186" s="3">
        <v>735000000</v>
      </c>
    </row>
    <row r="1187" spans="1:21" x14ac:dyDescent="0.3">
      <c r="A1187">
        <v>462</v>
      </c>
      <c r="B1187" t="s">
        <v>329</v>
      </c>
      <c r="C1187" t="s">
        <v>32</v>
      </c>
      <c r="D1187" t="s">
        <v>33</v>
      </c>
      <c r="E1187" s="1">
        <v>19154000000</v>
      </c>
      <c r="F1187" s="2">
        <v>9261400000</v>
      </c>
      <c r="G1187" s="2">
        <v>5389000000</v>
      </c>
      <c r="H1187" s="2">
        <v>1157000000</v>
      </c>
      <c r="I1187" s="2">
        <v>1157000000</v>
      </c>
      <c r="J1187" s="2">
        <v>1157000000</v>
      </c>
      <c r="K1187" s="2" t="s">
        <v>24</v>
      </c>
      <c r="L1187" t="s">
        <v>26</v>
      </c>
      <c r="M1187" t="s">
        <v>261</v>
      </c>
      <c r="N1187" t="s">
        <v>28</v>
      </c>
      <c r="O1187" t="s">
        <v>28</v>
      </c>
      <c r="P1187" t="s">
        <v>28</v>
      </c>
      <c r="R1187" t="s">
        <v>28</v>
      </c>
      <c r="S1187" s="3">
        <v>1157000000</v>
      </c>
      <c r="T1187" t="s">
        <v>28</v>
      </c>
      <c r="U1187" s="3">
        <v>1157000000</v>
      </c>
    </row>
    <row r="1188" spans="1:21" hidden="1" x14ac:dyDescent="0.3">
      <c r="A1188">
        <v>1384</v>
      </c>
      <c r="B1188" t="s">
        <v>658</v>
      </c>
      <c r="C1188" t="s">
        <v>32</v>
      </c>
      <c r="D1188" t="s">
        <v>643</v>
      </c>
      <c r="E1188" s="1">
        <v>19162700000</v>
      </c>
      <c r="F1188" s="2">
        <v>7787500000</v>
      </c>
      <c r="G1188" s="2">
        <v>7130200000</v>
      </c>
      <c r="H1188" s="2" t="s">
        <v>24</v>
      </c>
      <c r="I1188" s="2" t="s">
        <v>24</v>
      </c>
      <c r="J1188" s="2" t="s">
        <v>25</v>
      </c>
      <c r="K1188" s="2">
        <v>893900000</v>
      </c>
      <c r="L1188" t="s">
        <v>40</v>
      </c>
      <c r="M1188" t="s">
        <v>252</v>
      </c>
      <c r="N1188" t="s">
        <v>28</v>
      </c>
      <c r="O1188" t="s">
        <v>28</v>
      </c>
      <c r="P1188" t="s">
        <v>28</v>
      </c>
      <c r="R1188" t="s">
        <v>28</v>
      </c>
      <c r="S1188" s="3" t="s">
        <v>25</v>
      </c>
      <c r="T1188" t="s">
        <v>28</v>
      </c>
      <c r="U1188" s="3" t="s">
        <v>28</v>
      </c>
    </row>
    <row r="1189" spans="1:21" hidden="1" x14ac:dyDescent="0.3">
      <c r="A1189">
        <v>268</v>
      </c>
      <c r="B1189" t="s">
        <v>221</v>
      </c>
      <c r="C1189" t="s">
        <v>32</v>
      </c>
      <c r="D1189" t="s">
        <v>33</v>
      </c>
      <c r="E1189" s="1">
        <v>19171000000</v>
      </c>
      <c r="F1189" s="2">
        <v>13241000000</v>
      </c>
      <c r="G1189" s="2">
        <v>2245000000</v>
      </c>
      <c r="H1189" s="2" t="s">
        <v>24</v>
      </c>
      <c r="I1189" s="2" t="s">
        <v>24</v>
      </c>
      <c r="J1189" s="2" t="s">
        <v>25</v>
      </c>
      <c r="K1189" s="2">
        <v>-82000000</v>
      </c>
      <c r="L1189" t="s">
        <v>112</v>
      </c>
      <c r="M1189" t="s">
        <v>115</v>
      </c>
      <c r="N1189" t="s">
        <v>28</v>
      </c>
      <c r="O1189" t="s">
        <v>28</v>
      </c>
      <c r="P1189" t="s">
        <v>28</v>
      </c>
      <c r="R1189" t="s">
        <v>28</v>
      </c>
      <c r="S1189" s="3" t="s">
        <v>25</v>
      </c>
      <c r="T1189" t="s">
        <v>28</v>
      </c>
      <c r="U1189" s="3" t="s">
        <v>25</v>
      </c>
    </row>
    <row r="1190" spans="1:21" hidden="1" x14ac:dyDescent="0.3">
      <c r="A1190">
        <v>1218</v>
      </c>
      <c r="B1190" t="s">
        <v>607</v>
      </c>
      <c r="C1190" t="s">
        <v>32</v>
      </c>
      <c r="D1190" t="s">
        <v>33</v>
      </c>
      <c r="E1190" s="1">
        <v>19312000000</v>
      </c>
      <c r="F1190" s="2">
        <v>6803000000</v>
      </c>
      <c r="G1190" s="2">
        <v>2053000000</v>
      </c>
      <c r="H1190" s="2" t="s">
        <v>24</v>
      </c>
      <c r="I1190" s="2" t="s">
        <v>24</v>
      </c>
      <c r="J1190" s="2" t="s">
        <v>25</v>
      </c>
      <c r="K1190" s="2">
        <v>4261000000</v>
      </c>
      <c r="L1190" t="s">
        <v>153</v>
      </c>
      <c r="M1190" t="s">
        <v>154</v>
      </c>
      <c r="N1190" t="s">
        <v>28</v>
      </c>
      <c r="O1190" t="s">
        <v>28</v>
      </c>
      <c r="P1190" t="s">
        <v>28</v>
      </c>
      <c r="R1190" t="s">
        <v>28</v>
      </c>
      <c r="S1190" s="3" t="s">
        <v>25</v>
      </c>
      <c r="T1190" t="s">
        <v>28</v>
      </c>
      <c r="U1190" s="3" t="s">
        <v>28</v>
      </c>
    </row>
    <row r="1191" spans="1:21" hidden="1" x14ac:dyDescent="0.3">
      <c r="A1191">
        <v>1270</v>
      </c>
      <c r="B1191" t="s">
        <v>624</v>
      </c>
      <c r="C1191" t="s">
        <v>32</v>
      </c>
      <c r="D1191" t="s">
        <v>33</v>
      </c>
      <c r="E1191" s="1">
        <v>19391400000</v>
      </c>
      <c r="F1191" s="2">
        <v>17297300000</v>
      </c>
      <c r="G1191" s="2">
        <v>18900000</v>
      </c>
      <c r="H1191" s="2" t="s">
        <v>24</v>
      </c>
      <c r="I1191" s="2" t="s">
        <v>24</v>
      </c>
      <c r="J1191" s="2" t="s">
        <v>25</v>
      </c>
      <c r="K1191" s="2">
        <v>50900000</v>
      </c>
      <c r="L1191" t="s">
        <v>112</v>
      </c>
      <c r="M1191" t="s">
        <v>115</v>
      </c>
      <c r="N1191" t="s">
        <v>28</v>
      </c>
      <c r="O1191" t="s">
        <v>28</v>
      </c>
      <c r="P1191" t="s">
        <v>28</v>
      </c>
      <c r="R1191" t="s">
        <v>28</v>
      </c>
      <c r="S1191" s="3" t="s">
        <v>25</v>
      </c>
      <c r="T1191" t="s">
        <v>28</v>
      </c>
      <c r="U1191" s="3" t="s">
        <v>28</v>
      </c>
    </row>
    <row r="1192" spans="1:21" hidden="1" x14ac:dyDescent="0.3">
      <c r="A1192">
        <v>1755</v>
      </c>
      <c r="B1192" t="s">
        <v>768</v>
      </c>
      <c r="C1192" t="s">
        <v>32</v>
      </c>
      <c r="D1192" t="s">
        <v>33</v>
      </c>
      <c r="E1192" s="1">
        <v>19540000000</v>
      </c>
      <c r="F1192" s="2">
        <v>13294000000</v>
      </c>
      <c r="G1192" s="2">
        <v>4020000000</v>
      </c>
      <c r="H1192" s="2">
        <v>577000000</v>
      </c>
      <c r="I1192" s="2">
        <v>577000000</v>
      </c>
      <c r="J1192" s="2">
        <v>577000000</v>
      </c>
      <c r="K1192" s="2">
        <v>315000000</v>
      </c>
      <c r="L1192" t="s">
        <v>51</v>
      </c>
      <c r="M1192" t="s">
        <v>292</v>
      </c>
      <c r="N1192" t="s">
        <v>28</v>
      </c>
      <c r="O1192" t="s">
        <v>28</v>
      </c>
      <c r="P1192" t="s">
        <v>28</v>
      </c>
      <c r="R1192" t="s">
        <v>28</v>
      </c>
      <c r="S1192" s="3">
        <v>577000000</v>
      </c>
      <c r="T1192" t="s">
        <v>28</v>
      </c>
      <c r="U1192" s="3" t="s">
        <v>28</v>
      </c>
    </row>
    <row r="1193" spans="1:21" hidden="1" x14ac:dyDescent="0.3">
      <c r="A1193">
        <v>969</v>
      </c>
      <c r="B1193" t="s">
        <v>525</v>
      </c>
      <c r="C1193" t="s">
        <v>32</v>
      </c>
      <c r="D1193" t="s">
        <v>33</v>
      </c>
      <c r="E1193" s="1">
        <v>19615600000</v>
      </c>
      <c r="F1193" s="2">
        <v>4932500000</v>
      </c>
      <c r="G1193" s="2">
        <v>6280300000</v>
      </c>
      <c r="H1193" s="2">
        <v>4733600000</v>
      </c>
      <c r="I1193" s="2">
        <v>4733600000</v>
      </c>
      <c r="J1193" s="2">
        <v>4733600000</v>
      </c>
      <c r="K1193" s="2" t="s">
        <v>24</v>
      </c>
      <c r="L1193" t="s">
        <v>61</v>
      </c>
      <c r="M1193" t="s">
        <v>62</v>
      </c>
      <c r="N1193" t="s">
        <v>28</v>
      </c>
      <c r="O1193" t="s">
        <v>28</v>
      </c>
      <c r="P1193" t="s">
        <v>28</v>
      </c>
      <c r="R1193" t="s">
        <v>28</v>
      </c>
      <c r="S1193" s="3">
        <v>4733600000</v>
      </c>
      <c r="T1193" t="s">
        <v>28</v>
      </c>
      <c r="U1193" s="3" t="s">
        <v>28</v>
      </c>
    </row>
    <row r="1194" spans="1:21" x14ac:dyDescent="0.3">
      <c r="A1194">
        <v>993</v>
      </c>
      <c r="B1194" t="s">
        <v>533</v>
      </c>
      <c r="C1194" t="s">
        <v>32</v>
      </c>
      <c r="D1194" t="s">
        <v>36</v>
      </c>
      <c r="E1194" s="1">
        <v>19820000000</v>
      </c>
      <c r="F1194" s="2">
        <v>6025000000</v>
      </c>
      <c r="G1194" s="2">
        <v>8625000000</v>
      </c>
      <c r="H1194" s="2" t="s">
        <v>24</v>
      </c>
      <c r="I1194" s="2" t="s">
        <v>24</v>
      </c>
      <c r="J1194" s="2" t="s">
        <v>25</v>
      </c>
      <c r="K1194" s="2">
        <v>1015000000</v>
      </c>
      <c r="L1194" t="s">
        <v>26</v>
      </c>
      <c r="M1194" t="s">
        <v>27</v>
      </c>
      <c r="N1194" t="s">
        <v>28</v>
      </c>
      <c r="O1194" t="s">
        <v>28</v>
      </c>
      <c r="P1194" t="s">
        <v>28</v>
      </c>
      <c r="R1194" t="s">
        <v>28</v>
      </c>
      <c r="S1194" s="3" t="s">
        <v>25</v>
      </c>
      <c r="T1194" t="s">
        <v>28</v>
      </c>
      <c r="U1194" s="3" t="s">
        <v>28</v>
      </c>
    </row>
    <row r="1195" spans="1:21" hidden="1" x14ac:dyDescent="0.3">
      <c r="A1195">
        <v>14</v>
      </c>
      <c r="B1195" t="s">
        <v>60</v>
      </c>
      <c r="C1195" t="s">
        <v>32</v>
      </c>
      <c r="D1195" t="s">
        <v>33</v>
      </c>
      <c r="E1195" s="1">
        <v>19960000000</v>
      </c>
      <c r="F1195" s="2">
        <v>4426000000</v>
      </c>
      <c r="G1195" s="2">
        <v>8474000000</v>
      </c>
      <c r="H1195" s="2">
        <v>3297000000</v>
      </c>
      <c r="I1195" s="2">
        <v>3297000000</v>
      </c>
      <c r="J1195" s="2">
        <v>3297000000</v>
      </c>
      <c r="K1195" s="2" t="s">
        <v>24</v>
      </c>
      <c r="L1195" t="s">
        <v>61</v>
      </c>
      <c r="M1195" t="s">
        <v>62</v>
      </c>
      <c r="N1195" t="s">
        <v>28</v>
      </c>
      <c r="O1195" t="s">
        <v>28</v>
      </c>
      <c r="P1195" t="s">
        <v>28</v>
      </c>
      <c r="R1195" t="s">
        <v>28</v>
      </c>
      <c r="S1195" s="3">
        <v>3297000000</v>
      </c>
      <c r="T1195" t="s">
        <v>28</v>
      </c>
      <c r="U1195" s="3">
        <v>3297000000</v>
      </c>
    </row>
    <row r="1196" spans="1:21" hidden="1" x14ac:dyDescent="0.3">
      <c r="A1196">
        <v>22</v>
      </c>
      <c r="B1196" t="s">
        <v>75</v>
      </c>
      <c r="C1196" t="s">
        <v>32</v>
      </c>
      <c r="D1196" t="s">
        <v>33</v>
      </c>
      <c r="E1196" s="1">
        <v>20247000000</v>
      </c>
      <c r="F1196" s="2">
        <v>9218000000</v>
      </c>
      <c r="G1196" s="2">
        <v>6530000000</v>
      </c>
      <c r="H1196" s="2">
        <v>1345000000</v>
      </c>
      <c r="I1196" s="2">
        <v>1345000000</v>
      </c>
      <c r="J1196" s="2">
        <v>1345000000</v>
      </c>
      <c r="K1196" s="2">
        <v>555000000</v>
      </c>
      <c r="L1196" t="s">
        <v>61</v>
      </c>
      <c r="M1196" t="s">
        <v>76</v>
      </c>
      <c r="N1196" t="s">
        <v>28</v>
      </c>
      <c r="O1196" t="s">
        <v>28</v>
      </c>
      <c r="P1196" t="s">
        <v>70</v>
      </c>
      <c r="R1196" t="s">
        <v>28</v>
      </c>
      <c r="S1196" s="3">
        <v>1345000000</v>
      </c>
      <c r="T1196" t="s">
        <v>28</v>
      </c>
      <c r="U1196" s="3">
        <v>1345000000</v>
      </c>
    </row>
    <row r="1197" spans="1:21" hidden="1" x14ac:dyDescent="0.3">
      <c r="A1197">
        <v>126</v>
      </c>
      <c r="B1197" t="s">
        <v>148</v>
      </c>
      <c r="C1197" t="s">
        <v>32</v>
      </c>
      <c r="D1197" t="s">
        <v>36</v>
      </c>
      <c r="E1197" s="1">
        <v>20862000000</v>
      </c>
      <c r="F1197" s="2">
        <v>17600500000</v>
      </c>
      <c r="G1197" s="2">
        <v>2245600000</v>
      </c>
      <c r="H1197" s="2" t="s">
        <v>24</v>
      </c>
      <c r="I1197" s="2" t="s">
        <v>24</v>
      </c>
      <c r="J1197" s="2" t="s">
        <v>25</v>
      </c>
      <c r="K1197" s="2">
        <v>127400000</v>
      </c>
      <c r="L1197" t="s">
        <v>40</v>
      </c>
      <c r="M1197" t="s">
        <v>149</v>
      </c>
      <c r="N1197" t="s">
        <v>28</v>
      </c>
      <c r="O1197" t="s">
        <v>28</v>
      </c>
      <c r="P1197" t="s">
        <v>28</v>
      </c>
      <c r="R1197" t="s">
        <v>28</v>
      </c>
      <c r="S1197" s="3" t="s">
        <v>25</v>
      </c>
      <c r="T1197" t="s">
        <v>28</v>
      </c>
      <c r="U1197" s="3" t="s">
        <v>25</v>
      </c>
    </row>
    <row r="1198" spans="1:21" hidden="1" x14ac:dyDescent="0.3">
      <c r="A1198">
        <v>1692</v>
      </c>
      <c r="B1198" t="s">
        <v>751</v>
      </c>
      <c r="C1198" t="s">
        <v>32</v>
      </c>
      <c r="D1198" t="s">
        <v>36</v>
      </c>
      <c r="E1198" s="1">
        <v>20891000000</v>
      </c>
      <c r="F1198" s="2">
        <v>17201000000</v>
      </c>
      <c r="G1198" s="2">
        <v>2130000000</v>
      </c>
      <c r="H1198" s="2" t="s">
        <v>24</v>
      </c>
      <c r="I1198" s="2" t="s">
        <v>24</v>
      </c>
      <c r="J1198" s="2" t="s">
        <v>25</v>
      </c>
      <c r="K1198" s="2">
        <v>74000000</v>
      </c>
      <c r="L1198" t="s">
        <v>40</v>
      </c>
      <c r="M1198" t="s">
        <v>670</v>
      </c>
      <c r="N1198" t="s">
        <v>28</v>
      </c>
      <c r="O1198" t="s">
        <v>28</v>
      </c>
      <c r="P1198" t="s">
        <v>28</v>
      </c>
      <c r="R1198" t="s">
        <v>28</v>
      </c>
      <c r="S1198" s="3" t="s">
        <v>25</v>
      </c>
      <c r="T1198" t="s">
        <v>28</v>
      </c>
      <c r="U1198" s="3" t="s">
        <v>28</v>
      </c>
    </row>
    <row r="1199" spans="1:21" hidden="1" x14ac:dyDescent="0.3">
      <c r="A1199">
        <v>1182</v>
      </c>
      <c r="B1199" t="s">
        <v>595</v>
      </c>
      <c r="C1199" t="s">
        <v>32</v>
      </c>
      <c r="D1199" t="s">
        <v>33</v>
      </c>
      <c r="E1199" s="1">
        <v>21105141000</v>
      </c>
      <c r="F1199" s="2">
        <v>19198615000</v>
      </c>
      <c r="G1199" s="2">
        <v>520805000</v>
      </c>
      <c r="H1199" s="2" t="s">
        <v>24</v>
      </c>
      <c r="I1199" s="2" t="s">
        <v>24</v>
      </c>
      <c r="J1199" s="2" t="s">
        <v>25</v>
      </c>
      <c r="K1199" s="2" t="s">
        <v>24</v>
      </c>
      <c r="L1199" t="s">
        <v>125</v>
      </c>
      <c r="M1199" t="s">
        <v>596</v>
      </c>
      <c r="N1199" t="s">
        <v>28</v>
      </c>
      <c r="O1199" t="s">
        <v>28</v>
      </c>
      <c r="P1199" t="s">
        <v>28</v>
      </c>
      <c r="R1199" t="s">
        <v>28</v>
      </c>
      <c r="S1199" s="3" t="s">
        <v>25</v>
      </c>
      <c r="T1199" t="s">
        <v>28</v>
      </c>
      <c r="U1199" s="3" t="s">
        <v>28</v>
      </c>
    </row>
    <row r="1200" spans="1:21" hidden="1" x14ac:dyDescent="0.3">
      <c r="A1200">
        <v>626</v>
      </c>
      <c r="B1200" t="s">
        <v>383</v>
      </c>
      <c r="C1200" t="s">
        <v>32</v>
      </c>
      <c r="D1200" t="s">
        <v>33</v>
      </c>
      <c r="E1200" s="1">
        <v>21438000000</v>
      </c>
      <c r="F1200" s="2">
        <v>19504000000</v>
      </c>
      <c r="G1200" s="2">
        <v>592000000</v>
      </c>
      <c r="H1200" s="2">
        <v>126000000</v>
      </c>
      <c r="I1200" s="2">
        <v>126000000</v>
      </c>
      <c r="J1200" s="2">
        <v>126000000</v>
      </c>
      <c r="K1200" s="2" t="s">
        <v>24</v>
      </c>
      <c r="L1200" t="s">
        <v>125</v>
      </c>
      <c r="M1200" t="s">
        <v>384</v>
      </c>
      <c r="N1200" t="s">
        <v>28</v>
      </c>
      <c r="O1200" t="s">
        <v>28</v>
      </c>
      <c r="P1200" t="s">
        <v>28</v>
      </c>
      <c r="R1200" t="s">
        <v>28</v>
      </c>
      <c r="S1200" s="3">
        <v>126000000</v>
      </c>
      <c r="T1200" t="s">
        <v>28</v>
      </c>
      <c r="U1200" s="3" t="s">
        <v>28</v>
      </c>
    </row>
    <row r="1201" spans="1:21" hidden="1" x14ac:dyDescent="0.3">
      <c r="A1201">
        <v>1166</v>
      </c>
      <c r="B1201" t="s">
        <v>588</v>
      </c>
      <c r="C1201" t="s">
        <v>32</v>
      </c>
      <c r="D1201" t="s">
        <v>33</v>
      </c>
      <c r="E1201" s="1">
        <v>21440000000</v>
      </c>
      <c r="F1201" s="2">
        <v>15631000000</v>
      </c>
      <c r="G1201" s="2">
        <v>2092000000</v>
      </c>
      <c r="H1201" s="2" t="s">
        <v>24</v>
      </c>
      <c r="I1201" s="2" t="s">
        <v>24</v>
      </c>
      <c r="J1201" s="2" t="s">
        <v>25</v>
      </c>
      <c r="K1201" s="2" t="s">
        <v>24</v>
      </c>
      <c r="L1201" t="s">
        <v>153</v>
      </c>
      <c r="M1201" t="s">
        <v>199</v>
      </c>
      <c r="N1201" t="s">
        <v>28</v>
      </c>
      <c r="O1201" t="s">
        <v>28</v>
      </c>
      <c r="P1201" t="s">
        <v>28</v>
      </c>
      <c r="R1201" t="s">
        <v>28</v>
      </c>
      <c r="S1201" s="3" t="s">
        <v>25</v>
      </c>
      <c r="T1201" t="s">
        <v>28</v>
      </c>
      <c r="U1201" s="3" t="s">
        <v>28</v>
      </c>
    </row>
    <row r="1202" spans="1:21" hidden="1" x14ac:dyDescent="0.3">
      <c r="A1202">
        <v>110</v>
      </c>
      <c r="B1202" t="s">
        <v>141</v>
      </c>
      <c r="C1202" t="s">
        <v>32</v>
      </c>
      <c r="D1202" t="s">
        <v>36</v>
      </c>
      <c r="E1202" s="1">
        <v>21662000000</v>
      </c>
      <c r="F1202" s="2">
        <v>4227000000</v>
      </c>
      <c r="G1202" s="2">
        <v>4895000000</v>
      </c>
      <c r="H1202" s="2">
        <v>4070000000</v>
      </c>
      <c r="I1202" s="2">
        <v>4070000000</v>
      </c>
      <c r="J1202" s="2">
        <v>4070000000</v>
      </c>
      <c r="K1202" s="2" t="s">
        <v>24</v>
      </c>
      <c r="L1202" t="s">
        <v>61</v>
      </c>
      <c r="M1202" t="s">
        <v>132</v>
      </c>
      <c r="N1202" t="s">
        <v>28</v>
      </c>
      <c r="O1202" t="s">
        <v>28</v>
      </c>
      <c r="P1202" t="s">
        <v>28</v>
      </c>
      <c r="R1202" t="s">
        <v>28</v>
      </c>
      <c r="S1202" s="3">
        <v>4070000000</v>
      </c>
      <c r="T1202" t="s">
        <v>28</v>
      </c>
      <c r="U1202" s="3">
        <v>4070000000</v>
      </c>
    </row>
    <row r="1203" spans="1:21" x14ac:dyDescent="0.3">
      <c r="A1203">
        <v>1604</v>
      </c>
      <c r="B1203" t="s">
        <v>729</v>
      </c>
      <c r="C1203" t="s">
        <v>32</v>
      </c>
      <c r="D1203" t="s">
        <v>36</v>
      </c>
      <c r="E1203" s="1">
        <v>21813000000</v>
      </c>
      <c r="F1203" s="2">
        <v>4434000000</v>
      </c>
      <c r="G1203" s="2">
        <v>7315000000</v>
      </c>
      <c r="H1203" s="2" t="s">
        <v>24</v>
      </c>
      <c r="I1203" s="2" t="s">
        <v>24</v>
      </c>
      <c r="J1203" s="2" t="s">
        <v>25</v>
      </c>
      <c r="K1203" s="2">
        <v>2012000000</v>
      </c>
      <c r="L1203" t="s">
        <v>26</v>
      </c>
      <c r="M1203" t="s">
        <v>295</v>
      </c>
      <c r="N1203" t="s">
        <v>28</v>
      </c>
      <c r="O1203" t="s">
        <v>28</v>
      </c>
      <c r="P1203" t="s">
        <v>28</v>
      </c>
      <c r="R1203" t="s">
        <v>28</v>
      </c>
      <c r="S1203" s="3" t="s">
        <v>25</v>
      </c>
      <c r="T1203" t="s">
        <v>28</v>
      </c>
      <c r="U1203" s="3" t="s">
        <v>28</v>
      </c>
    </row>
    <row r="1204" spans="1:21" hidden="1" x14ac:dyDescent="0.3">
      <c r="A1204">
        <v>1440</v>
      </c>
      <c r="B1204" t="s">
        <v>674</v>
      </c>
      <c r="C1204" t="s">
        <v>32</v>
      </c>
      <c r="D1204" t="s">
        <v>104</v>
      </c>
      <c r="E1204" s="1">
        <v>22492000000</v>
      </c>
      <c r="F1204" s="2">
        <v>16691000000</v>
      </c>
      <c r="G1204" s="2">
        <v>4816000000</v>
      </c>
      <c r="H1204" s="2" t="s">
        <v>24</v>
      </c>
      <c r="I1204" s="2" t="s">
        <v>24</v>
      </c>
      <c r="J1204" s="2" t="s">
        <v>25</v>
      </c>
      <c r="K1204" s="2">
        <v>62000000</v>
      </c>
      <c r="L1204" t="s">
        <v>40</v>
      </c>
      <c r="M1204" t="s">
        <v>149</v>
      </c>
      <c r="N1204" t="s">
        <v>28</v>
      </c>
      <c r="O1204" t="s">
        <v>28</v>
      </c>
      <c r="P1204" t="s">
        <v>28</v>
      </c>
      <c r="R1204" t="s">
        <v>28</v>
      </c>
      <c r="S1204" s="3" t="s">
        <v>25</v>
      </c>
      <c r="T1204" t="s">
        <v>28</v>
      </c>
      <c r="U1204" s="3" t="s">
        <v>28</v>
      </c>
    </row>
    <row r="1205" spans="1:21" x14ac:dyDescent="0.3">
      <c r="A1205">
        <v>582</v>
      </c>
      <c r="B1205" t="s">
        <v>371</v>
      </c>
      <c r="C1205" t="s">
        <v>32</v>
      </c>
      <c r="D1205" t="s">
        <v>33</v>
      </c>
      <c r="E1205" s="1">
        <v>22552000000</v>
      </c>
      <c r="F1205" s="2">
        <v>15646000000</v>
      </c>
      <c r="G1205" s="2">
        <v>3810000000</v>
      </c>
      <c r="H1205" s="2">
        <v>647000000</v>
      </c>
      <c r="I1205" s="2">
        <v>647000000</v>
      </c>
      <c r="J1205" s="2">
        <v>647000000</v>
      </c>
      <c r="K1205" s="2" t="s">
        <v>24</v>
      </c>
      <c r="L1205" t="s">
        <v>26</v>
      </c>
      <c r="M1205" t="s">
        <v>261</v>
      </c>
      <c r="N1205" t="s">
        <v>28</v>
      </c>
      <c r="O1205" t="s">
        <v>28</v>
      </c>
      <c r="P1205" t="s">
        <v>28</v>
      </c>
      <c r="R1205" t="s">
        <v>28</v>
      </c>
      <c r="S1205" s="3">
        <v>647000000</v>
      </c>
      <c r="T1205" t="s">
        <v>28</v>
      </c>
      <c r="U1205" s="3" t="s">
        <v>28</v>
      </c>
    </row>
    <row r="1206" spans="1:21" hidden="1" x14ac:dyDescent="0.3">
      <c r="A1206">
        <v>54</v>
      </c>
      <c r="B1206" t="s">
        <v>111</v>
      </c>
      <c r="C1206" t="s">
        <v>32</v>
      </c>
      <c r="D1206" t="s">
        <v>33</v>
      </c>
      <c r="E1206" s="1">
        <v>22728000000</v>
      </c>
      <c r="F1206" s="2">
        <v>14373000000</v>
      </c>
      <c r="G1206" s="2" t="s">
        <v>24</v>
      </c>
      <c r="H1206" s="2" t="s">
        <v>24</v>
      </c>
      <c r="I1206" s="2" t="s">
        <v>24</v>
      </c>
      <c r="J1206" s="2" t="s">
        <v>25</v>
      </c>
      <c r="K1206" s="2">
        <v>3547000000</v>
      </c>
      <c r="L1206" t="s">
        <v>112</v>
      </c>
      <c r="M1206" t="s">
        <v>113</v>
      </c>
      <c r="N1206" t="s">
        <v>28</v>
      </c>
      <c r="O1206" t="s">
        <v>28</v>
      </c>
      <c r="P1206" t="s">
        <v>28</v>
      </c>
      <c r="R1206" t="s">
        <v>28</v>
      </c>
      <c r="S1206" s="3" t="s">
        <v>25</v>
      </c>
      <c r="T1206" t="s">
        <v>28</v>
      </c>
      <c r="U1206" s="3" t="s">
        <v>25</v>
      </c>
    </row>
    <row r="1207" spans="1:21" hidden="1" x14ac:dyDescent="0.3">
      <c r="A1207">
        <v>304</v>
      </c>
      <c r="B1207" t="s">
        <v>240</v>
      </c>
      <c r="C1207" t="s">
        <v>32</v>
      </c>
      <c r="D1207" t="s">
        <v>33</v>
      </c>
      <c r="E1207" s="1">
        <v>23125000000</v>
      </c>
      <c r="F1207" s="2">
        <v>16049000000</v>
      </c>
      <c r="G1207" s="2">
        <v>554000000</v>
      </c>
      <c r="H1207" s="2" t="s">
        <v>24</v>
      </c>
      <c r="I1207" s="2" t="s">
        <v>24</v>
      </c>
      <c r="J1207" s="2" t="s">
        <v>25</v>
      </c>
      <c r="K1207" s="2">
        <v>2915000000</v>
      </c>
      <c r="L1207" t="s">
        <v>153</v>
      </c>
      <c r="M1207" t="s">
        <v>241</v>
      </c>
      <c r="N1207" t="s">
        <v>28</v>
      </c>
      <c r="O1207" t="s">
        <v>28</v>
      </c>
      <c r="P1207" t="s">
        <v>28</v>
      </c>
      <c r="R1207" t="s">
        <v>28</v>
      </c>
      <c r="S1207" s="3" t="s">
        <v>25</v>
      </c>
      <c r="T1207" t="s">
        <v>28</v>
      </c>
      <c r="U1207" s="3" t="s">
        <v>25</v>
      </c>
    </row>
    <row r="1208" spans="1:21" hidden="1" x14ac:dyDescent="0.3">
      <c r="A1208">
        <v>849</v>
      </c>
      <c r="B1208" t="s">
        <v>476</v>
      </c>
      <c r="C1208" t="s">
        <v>32</v>
      </c>
      <c r="D1208" t="s">
        <v>33</v>
      </c>
      <c r="E1208" s="1">
        <v>23617000000</v>
      </c>
      <c r="F1208" s="2">
        <v>16254000000</v>
      </c>
      <c r="G1208" s="2">
        <v>3494000000</v>
      </c>
      <c r="H1208" s="2" t="s">
        <v>24</v>
      </c>
      <c r="I1208" s="2" t="s">
        <v>24</v>
      </c>
      <c r="J1208" s="2" t="s">
        <v>25</v>
      </c>
      <c r="K1208" s="2">
        <v>1406000000</v>
      </c>
      <c r="L1208" t="s">
        <v>125</v>
      </c>
      <c r="M1208" t="s">
        <v>167</v>
      </c>
      <c r="N1208" t="s">
        <v>28</v>
      </c>
      <c r="O1208" t="s">
        <v>28</v>
      </c>
      <c r="P1208" t="s">
        <v>28</v>
      </c>
      <c r="R1208" t="s">
        <v>28</v>
      </c>
      <c r="S1208" s="3" t="s">
        <v>25</v>
      </c>
      <c r="T1208" t="s">
        <v>28</v>
      </c>
      <c r="U1208" s="3" t="s">
        <v>28</v>
      </c>
    </row>
    <row r="1209" spans="1:21" hidden="1" x14ac:dyDescent="0.3">
      <c r="A1209">
        <v>730</v>
      </c>
      <c r="B1209" t="s">
        <v>419</v>
      </c>
      <c r="C1209" t="s">
        <v>32</v>
      </c>
      <c r="D1209" t="s">
        <v>36</v>
      </c>
      <c r="E1209" s="1">
        <v>23633000000</v>
      </c>
      <c r="F1209" s="2">
        <v>21113000000</v>
      </c>
      <c r="G1209" s="2">
        <v>200000000</v>
      </c>
      <c r="H1209" s="2" t="s">
        <v>24</v>
      </c>
      <c r="I1209" s="2" t="s">
        <v>24</v>
      </c>
      <c r="J1209" s="2" t="s">
        <v>25</v>
      </c>
      <c r="K1209" s="2" t="s">
        <v>24</v>
      </c>
      <c r="L1209" t="s">
        <v>153</v>
      </c>
      <c r="M1209" t="s">
        <v>199</v>
      </c>
      <c r="N1209" t="s">
        <v>28</v>
      </c>
      <c r="O1209" t="s">
        <v>28</v>
      </c>
      <c r="P1209" t="s">
        <v>28</v>
      </c>
      <c r="R1209" t="s">
        <v>28</v>
      </c>
      <c r="S1209" s="3" t="s">
        <v>25</v>
      </c>
      <c r="T1209" t="s">
        <v>28</v>
      </c>
      <c r="U1209" s="3" t="s">
        <v>28</v>
      </c>
    </row>
    <row r="1210" spans="1:21" hidden="1" x14ac:dyDescent="0.3">
      <c r="A1210">
        <v>360</v>
      </c>
      <c r="B1210" t="s">
        <v>258</v>
      </c>
      <c r="C1210" t="s">
        <v>32</v>
      </c>
      <c r="D1210" t="s">
        <v>33</v>
      </c>
      <c r="E1210" s="1">
        <v>23869000000</v>
      </c>
      <c r="F1210" s="2">
        <v>1088000000</v>
      </c>
      <c r="G1210" s="2">
        <v>11648000000</v>
      </c>
      <c r="H1210" s="2" t="s">
        <v>24</v>
      </c>
      <c r="I1210" s="2" t="s">
        <v>24</v>
      </c>
      <c r="J1210" s="2" t="s">
        <v>25</v>
      </c>
      <c r="K1210" s="2">
        <v>4073000000</v>
      </c>
      <c r="L1210" t="s">
        <v>112</v>
      </c>
      <c r="M1210" t="s">
        <v>171</v>
      </c>
      <c r="N1210" t="s">
        <v>28</v>
      </c>
      <c r="O1210" t="s">
        <v>28</v>
      </c>
      <c r="P1210" t="s">
        <v>28</v>
      </c>
      <c r="R1210" t="s">
        <v>28</v>
      </c>
      <c r="S1210" s="3" t="s">
        <v>25</v>
      </c>
      <c r="T1210" t="s">
        <v>28</v>
      </c>
      <c r="U1210" s="3" t="s">
        <v>25</v>
      </c>
    </row>
    <row r="1211" spans="1:21" x14ac:dyDescent="0.3">
      <c r="A1211">
        <v>154</v>
      </c>
      <c r="B1211" t="s">
        <v>160</v>
      </c>
      <c r="C1211" t="s">
        <v>32</v>
      </c>
      <c r="D1211" t="s">
        <v>33</v>
      </c>
      <c r="E1211" s="1">
        <v>23906000000</v>
      </c>
      <c r="F1211" s="2">
        <v>19137000000</v>
      </c>
      <c r="G1211" s="2">
        <v>995000000</v>
      </c>
      <c r="H1211" s="2">
        <v>218000000</v>
      </c>
      <c r="I1211" s="2">
        <v>218000000</v>
      </c>
      <c r="J1211" s="2">
        <v>218000000</v>
      </c>
      <c r="K1211" s="2">
        <v>1371000000</v>
      </c>
      <c r="L1211" t="s">
        <v>26</v>
      </c>
      <c r="M1211" t="s">
        <v>161</v>
      </c>
      <c r="N1211" t="s">
        <v>28</v>
      </c>
      <c r="O1211" t="s">
        <v>28</v>
      </c>
      <c r="P1211" t="s">
        <v>28</v>
      </c>
      <c r="R1211" t="s">
        <v>28</v>
      </c>
      <c r="S1211" s="3">
        <v>218000000</v>
      </c>
      <c r="T1211" t="s">
        <v>28</v>
      </c>
      <c r="U1211" s="3">
        <v>218000000</v>
      </c>
    </row>
    <row r="1212" spans="1:21" hidden="1" x14ac:dyDescent="0.3">
      <c r="A1212">
        <v>506</v>
      </c>
      <c r="B1212" t="s">
        <v>346</v>
      </c>
      <c r="C1212" t="s">
        <v>32</v>
      </c>
      <c r="D1212" t="s">
        <v>33</v>
      </c>
      <c r="E1212" s="1">
        <v>23925000000</v>
      </c>
      <c r="F1212" s="2">
        <v>14323000000</v>
      </c>
      <c r="G1212" s="2">
        <v>1213000000</v>
      </c>
      <c r="H1212" s="2" t="s">
        <v>24</v>
      </c>
      <c r="I1212" s="2" t="s">
        <v>24</v>
      </c>
      <c r="J1212" s="2" t="s">
        <v>25</v>
      </c>
      <c r="K1212" s="2">
        <v>3066000000</v>
      </c>
      <c r="L1212" t="s">
        <v>107</v>
      </c>
      <c r="M1212" t="s">
        <v>110</v>
      </c>
      <c r="N1212" t="s">
        <v>28</v>
      </c>
      <c r="O1212" t="s">
        <v>28</v>
      </c>
      <c r="P1212" t="s">
        <v>28</v>
      </c>
      <c r="R1212" t="s">
        <v>28</v>
      </c>
      <c r="S1212" s="3" t="s">
        <v>25</v>
      </c>
      <c r="T1212" t="s">
        <v>28</v>
      </c>
      <c r="U1212" s="3" t="s">
        <v>28</v>
      </c>
    </row>
    <row r="1213" spans="1:21" hidden="1" x14ac:dyDescent="0.3">
      <c r="A1213">
        <v>1085</v>
      </c>
      <c r="B1213" t="s">
        <v>561</v>
      </c>
      <c r="C1213" t="s">
        <v>32</v>
      </c>
      <c r="D1213" t="s">
        <v>33</v>
      </c>
      <c r="E1213" s="1">
        <v>24522000000</v>
      </c>
      <c r="F1213" s="2">
        <v>14362000000</v>
      </c>
      <c r="G1213" s="2">
        <v>2541000000</v>
      </c>
      <c r="H1213" s="2" t="s">
        <v>24</v>
      </c>
      <c r="I1213" s="2" t="s">
        <v>24</v>
      </c>
      <c r="J1213" s="2" t="s">
        <v>25</v>
      </c>
      <c r="K1213" s="2" t="s">
        <v>24</v>
      </c>
      <c r="L1213" t="s">
        <v>97</v>
      </c>
      <c r="M1213" t="s">
        <v>562</v>
      </c>
      <c r="N1213" t="s">
        <v>28</v>
      </c>
      <c r="O1213" t="s">
        <v>28</v>
      </c>
      <c r="P1213" t="s">
        <v>28</v>
      </c>
      <c r="R1213" t="s">
        <v>28</v>
      </c>
      <c r="S1213" s="3" t="s">
        <v>25</v>
      </c>
      <c r="T1213" t="s">
        <v>28</v>
      </c>
      <c r="U1213" s="3" t="s">
        <v>28</v>
      </c>
    </row>
    <row r="1214" spans="1:21" hidden="1" x14ac:dyDescent="0.3">
      <c r="A1214">
        <v>690</v>
      </c>
      <c r="B1214" t="s">
        <v>404</v>
      </c>
      <c r="C1214" t="s">
        <v>32</v>
      </c>
      <c r="D1214" t="s">
        <v>33</v>
      </c>
      <c r="E1214" s="1">
        <v>24890000000</v>
      </c>
      <c r="F1214" s="2">
        <v>3788000000</v>
      </c>
      <c r="G1214" s="2">
        <v>2983000000</v>
      </c>
      <c r="H1214" s="2">
        <v>2854000000</v>
      </c>
      <c r="I1214" s="2">
        <v>2854000000</v>
      </c>
      <c r="J1214" s="2">
        <v>2854000000</v>
      </c>
      <c r="K1214" s="2" t="s">
        <v>24</v>
      </c>
      <c r="L1214" t="s">
        <v>61</v>
      </c>
      <c r="M1214" t="s">
        <v>132</v>
      </c>
      <c r="N1214" t="s">
        <v>28</v>
      </c>
      <c r="O1214" t="s">
        <v>28</v>
      </c>
      <c r="P1214" t="s">
        <v>28</v>
      </c>
      <c r="R1214" t="s">
        <v>28</v>
      </c>
      <c r="S1214" s="3">
        <v>2854000000</v>
      </c>
      <c r="T1214" t="s">
        <v>28</v>
      </c>
      <c r="U1214" s="3" t="s">
        <v>28</v>
      </c>
    </row>
    <row r="1215" spans="1:21" hidden="1" x14ac:dyDescent="0.3">
      <c r="A1215">
        <v>438</v>
      </c>
      <c r="B1215" t="s">
        <v>315</v>
      </c>
      <c r="C1215" t="s">
        <v>32</v>
      </c>
      <c r="D1215" t="s">
        <v>36</v>
      </c>
      <c r="E1215" s="1">
        <v>25130000000</v>
      </c>
      <c r="F1215" s="2">
        <v>15112000000</v>
      </c>
      <c r="G1215" s="2">
        <v>5074000000</v>
      </c>
      <c r="H1215" s="2">
        <v>1898000000</v>
      </c>
      <c r="I1215" s="2">
        <v>1898000000</v>
      </c>
      <c r="J1215" s="2">
        <v>1898000000</v>
      </c>
      <c r="K1215" s="2" t="s">
        <v>24</v>
      </c>
      <c r="L1215" t="s">
        <v>125</v>
      </c>
      <c r="M1215" t="s">
        <v>316</v>
      </c>
      <c r="N1215" t="s">
        <v>28</v>
      </c>
      <c r="O1215" t="s">
        <v>28</v>
      </c>
      <c r="P1215" t="s">
        <v>28</v>
      </c>
      <c r="R1215" t="s">
        <v>28</v>
      </c>
      <c r="S1215" s="3">
        <v>1898000000</v>
      </c>
      <c r="T1215" t="s">
        <v>28</v>
      </c>
      <c r="U1215" s="3">
        <v>1898000000</v>
      </c>
    </row>
    <row r="1216" spans="1:21" hidden="1" x14ac:dyDescent="0.3">
      <c r="A1216">
        <v>1333</v>
      </c>
      <c r="B1216" t="s">
        <v>640</v>
      </c>
      <c r="C1216" t="s">
        <v>32</v>
      </c>
      <c r="D1216" t="s">
        <v>643</v>
      </c>
      <c r="E1216" s="1">
        <v>25281000000</v>
      </c>
      <c r="F1216" s="2">
        <v>10378000000</v>
      </c>
      <c r="G1216" s="2">
        <v>3637000000</v>
      </c>
      <c r="H1216" s="2">
        <v>5490000000</v>
      </c>
      <c r="I1216" s="2">
        <v>5490000000</v>
      </c>
      <c r="J1216" s="2">
        <v>5490000000</v>
      </c>
      <c r="K1216" s="2" t="s">
        <v>24</v>
      </c>
      <c r="L1216" t="s">
        <v>51</v>
      </c>
      <c r="M1216" t="s">
        <v>92</v>
      </c>
      <c r="N1216" t="s">
        <v>28</v>
      </c>
      <c r="O1216" t="s">
        <v>28</v>
      </c>
      <c r="P1216" t="s">
        <v>28</v>
      </c>
      <c r="R1216" t="s">
        <v>28</v>
      </c>
      <c r="S1216" s="3">
        <v>5490000000</v>
      </c>
      <c r="T1216" t="s">
        <v>28</v>
      </c>
      <c r="U1216" s="3" t="s">
        <v>28</v>
      </c>
    </row>
    <row r="1217" spans="1:21" hidden="1" x14ac:dyDescent="0.3">
      <c r="A1217">
        <v>1544</v>
      </c>
      <c r="B1217" t="s">
        <v>713</v>
      </c>
      <c r="C1217" t="s">
        <v>32</v>
      </c>
      <c r="D1217" t="s">
        <v>36</v>
      </c>
      <c r="E1217" s="1">
        <v>26815000000</v>
      </c>
      <c r="F1217" s="2">
        <v>13723000000</v>
      </c>
      <c r="G1217" s="2">
        <v>4094000000</v>
      </c>
      <c r="H1217" s="2" t="s">
        <v>24</v>
      </c>
      <c r="I1217" s="2" t="s">
        <v>24</v>
      </c>
      <c r="J1217" s="2" t="s">
        <v>25</v>
      </c>
      <c r="K1217" s="2">
        <v>3885000000</v>
      </c>
      <c r="L1217" t="s">
        <v>112</v>
      </c>
      <c r="M1217" t="s">
        <v>115</v>
      </c>
      <c r="N1217" t="s">
        <v>28</v>
      </c>
      <c r="O1217" t="s">
        <v>28</v>
      </c>
      <c r="P1217" t="s">
        <v>28</v>
      </c>
      <c r="R1217" t="s">
        <v>28</v>
      </c>
      <c r="S1217" s="3" t="s">
        <v>25</v>
      </c>
      <c r="T1217" t="s">
        <v>28</v>
      </c>
      <c r="U1217" s="3" t="s">
        <v>28</v>
      </c>
    </row>
    <row r="1218" spans="1:21" hidden="1" x14ac:dyDescent="0.3">
      <c r="A1218">
        <v>1033</v>
      </c>
      <c r="B1218" t="s">
        <v>544</v>
      </c>
      <c r="C1218" t="s">
        <v>32</v>
      </c>
      <c r="D1218" t="s">
        <v>33</v>
      </c>
      <c r="E1218" s="1">
        <v>27441300000</v>
      </c>
      <c r="F1218" s="2">
        <v>16985600000</v>
      </c>
      <c r="G1218" s="2">
        <v>2506500000</v>
      </c>
      <c r="H1218" s="2" t="s">
        <v>24</v>
      </c>
      <c r="I1218" s="2" t="s">
        <v>24</v>
      </c>
      <c r="J1218" s="2" t="s">
        <v>25</v>
      </c>
      <c r="K1218" s="2" t="s">
        <v>24</v>
      </c>
      <c r="L1218" t="s">
        <v>40</v>
      </c>
      <c r="M1218" t="s">
        <v>252</v>
      </c>
      <c r="N1218" t="s">
        <v>28</v>
      </c>
      <c r="O1218" t="s">
        <v>28</v>
      </c>
      <c r="P1218" t="s">
        <v>28</v>
      </c>
      <c r="R1218" t="s">
        <v>28</v>
      </c>
      <c r="S1218" s="3" t="s">
        <v>25</v>
      </c>
      <c r="T1218" t="s">
        <v>28</v>
      </c>
      <c r="U1218" s="3" t="s">
        <v>28</v>
      </c>
    </row>
    <row r="1219" spans="1:21" hidden="1" x14ac:dyDescent="0.3">
      <c r="A1219">
        <v>1005</v>
      </c>
      <c r="B1219" t="s">
        <v>537</v>
      </c>
      <c r="C1219" t="s">
        <v>32</v>
      </c>
      <c r="D1219" t="s">
        <v>104</v>
      </c>
      <c r="E1219" s="1">
        <v>28105000000</v>
      </c>
      <c r="F1219" s="2">
        <v>16863000000</v>
      </c>
      <c r="G1219" s="2">
        <v>8355000000</v>
      </c>
      <c r="H1219" s="2" t="s">
        <v>24</v>
      </c>
      <c r="I1219" s="2" t="s">
        <v>24</v>
      </c>
      <c r="J1219" s="2" t="s">
        <v>25</v>
      </c>
      <c r="K1219" s="2" t="s">
        <v>24</v>
      </c>
      <c r="L1219" t="s">
        <v>40</v>
      </c>
      <c r="M1219" t="s">
        <v>492</v>
      </c>
      <c r="N1219" t="s">
        <v>28</v>
      </c>
      <c r="O1219" t="s">
        <v>28</v>
      </c>
      <c r="P1219" t="s">
        <v>28</v>
      </c>
      <c r="R1219" t="s">
        <v>28</v>
      </c>
      <c r="S1219" s="3" t="s">
        <v>25</v>
      </c>
      <c r="T1219" t="s">
        <v>28</v>
      </c>
      <c r="U1219" s="3" t="s">
        <v>28</v>
      </c>
    </row>
    <row r="1220" spans="1:21" x14ac:dyDescent="0.3">
      <c r="A1220">
        <v>442</v>
      </c>
      <c r="B1220" t="s">
        <v>317</v>
      </c>
      <c r="C1220" t="s">
        <v>32</v>
      </c>
      <c r="D1220" t="s">
        <v>94</v>
      </c>
      <c r="E1220" s="1">
        <v>28862800000</v>
      </c>
      <c r="F1220" s="2">
        <v>20143200000</v>
      </c>
      <c r="G1220" s="2">
        <v>3834400000</v>
      </c>
      <c r="H1220" s="2">
        <v>1425100000</v>
      </c>
      <c r="I1220" s="2">
        <v>1425100000</v>
      </c>
      <c r="J1220" s="2">
        <v>1425100000</v>
      </c>
      <c r="K1220" s="2" t="s">
        <v>24</v>
      </c>
      <c r="L1220" t="s">
        <v>26</v>
      </c>
      <c r="M1220" t="s">
        <v>220</v>
      </c>
      <c r="N1220" t="s">
        <v>28</v>
      </c>
      <c r="O1220" t="s">
        <v>28</v>
      </c>
      <c r="P1220" t="s">
        <v>28</v>
      </c>
      <c r="R1220" t="s">
        <v>28</v>
      </c>
      <c r="S1220" s="3">
        <v>1425100000</v>
      </c>
      <c r="T1220" t="s">
        <v>28</v>
      </c>
      <c r="U1220" s="3">
        <v>1425100000</v>
      </c>
    </row>
    <row r="1221" spans="1:21" hidden="1" x14ac:dyDescent="0.3">
      <c r="A1221">
        <v>1528</v>
      </c>
      <c r="B1221" t="s">
        <v>709</v>
      </c>
      <c r="C1221" t="s">
        <v>32</v>
      </c>
      <c r="D1221" t="s">
        <v>104</v>
      </c>
      <c r="E1221" s="1">
        <v>29078407000</v>
      </c>
      <c r="F1221" s="2">
        <v>20776522000</v>
      </c>
      <c r="G1221" s="2">
        <v>4695384000</v>
      </c>
      <c r="H1221" s="2" t="s">
        <v>24</v>
      </c>
      <c r="I1221" s="2" t="s">
        <v>24</v>
      </c>
      <c r="J1221" s="2" t="s">
        <v>25</v>
      </c>
      <c r="K1221" s="2" t="s">
        <v>24</v>
      </c>
      <c r="L1221" t="s">
        <v>40</v>
      </c>
      <c r="M1221" t="s">
        <v>391</v>
      </c>
      <c r="N1221" t="s">
        <v>28</v>
      </c>
      <c r="O1221" t="s">
        <v>28</v>
      </c>
      <c r="P1221" t="s">
        <v>28</v>
      </c>
      <c r="R1221" t="s">
        <v>28</v>
      </c>
      <c r="S1221" s="3" t="s">
        <v>25</v>
      </c>
      <c r="T1221" t="s">
        <v>28</v>
      </c>
      <c r="U1221" s="3" t="s">
        <v>28</v>
      </c>
    </row>
    <row r="1222" spans="1:21" hidden="1" x14ac:dyDescent="0.3">
      <c r="A1222">
        <v>594</v>
      </c>
      <c r="B1222" t="s">
        <v>374</v>
      </c>
      <c r="C1222" t="s">
        <v>32</v>
      </c>
      <c r="D1222" t="s">
        <v>36</v>
      </c>
      <c r="E1222" s="1">
        <v>29447000000</v>
      </c>
      <c r="F1222" s="2">
        <v>21406000000</v>
      </c>
      <c r="G1222" s="2">
        <v>1200000000</v>
      </c>
      <c r="H1222" s="2" t="s">
        <v>24</v>
      </c>
      <c r="I1222" s="2" t="s">
        <v>24</v>
      </c>
      <c r="J1222" s="2" t="s">
        <v>25</v>
      </c>
      <c r="K1222" s="2">
        <v>2450000000</v>
      </c>
      <c r="L1222" t="s">
        <v>107</v>
      </c>
      <c r="M1222" t="s">
        <v>108</v>
      </c>
      <c r="N1222" t="s">
        <v>28</v>
      </c>
      <c r="O1222" t="s">
        <v>28</v>
      </c>
      <c r="P1222" t="s">
        <v>28</v>
      </c>
      <c r="R1222" t="s">
        <v>28</v>
      </c>
      <c r="S1222" s="3" t="s">
        <v>25</v>
      </c>
      <c r="T1222" t="s">
        <v>28</v>
      </c>
      <c r="U1222" s="3" t="s">
        <v>28</v>
      </c>
    </row>
    <row r="1223" spans="1:21" x14ac:dyDescent="0.3">
      <c r="A1223">
        <v>1077</v>
      </c>
      <c r="B1223" t="s">
        <v>559</v>
      </c>
      <c r="C1223" t="s">
        <v>32</v>
      </c>
      <c r="D1223" t="s">
        <v>36</v>
      </c>
      <c r="E1223" s="1">
        <v>30274000000</v>
      </c>
      <c r="F1223" s="2">
        <v>15383000000</v>
      </c>
      <c r="G1223" s="2">
        <v>6182000000</v>
      </c>
      <c r="H1223" s="2">
        <v>1763000000</v>
      </c>
      <c r="I1223" s="2">
        <v>1763000000</v>
      </c>
      <c r="J1223" s="2">
        <v>1763000000</v>
      </c>
      <c r="K1223" s="2" t="s">
        <v>24</v>
      </c>
      <c r="L1223" t="s">
        <v>26</v>
      </c>
      <c r="M1223" t="s">
        <v>261</v>
      </c>
      <c r="N1223" t="s">
        <v>28</v>
      </c>
      <c r="O1223" t="s">
        <v>28</v>
      </c>
      <c r="P1223" t="s">
        <v>28</v>
      </c>
      <c r="R1223" t="s">
        <v>28</v>
      </c>
      <c r="S1223" s="3">
        <v>1763000000</v>
      </c>
      <c r="T1223" t="s">
        <v>28</v>
      </c>
      <c r="U1223" s="3" t="s">
        <v>28</v>
      </c>
    </row>
    <row r="1224" spans="1:21" hidden="1" x14ac:dyDescent="0.3">
      <c r="A1224">
        <v>1158</v>
      </c>
      <c r="B1224" t="s">
        <v>586</v>
      </c>
      <c r="C1224" t="s">
        <v>32</v>
      </c>
      <c r="D1224" t="s">
        <v>212</v>
      </c>
      <c r="E1224" s="1">
        <v>30601000000</v>
      </c>
      <c r="F1224" s="2">
        <v>16534000000</v>
      </c>
      <c r="G1224" s="2">
        <v>9892000000</v>
      </c>
      <c r="H1224" s="2" t="s">
        <v>24</v>
      </c>
      <c r="I1224" s="2" t="s">
        <v>24</v>
      </c>
      <c r="J1224" s="2" t="s">
        <v>25</v>
      </c>
      <c r="K1224" s="2" t="s">
        <v>24</v>
      </c>
      <c r="L1224" t="s">
        <v>40</v>
      </c>
      <c r="M1224" t="s">
        <v>428</v>
      </c>
      <c r="N1224" t="s">
        <v>28</v>
      </c>
      <c r="O1224" t="s">
        <v>28</v>
      </c>
      <c r="P1224" t="s">
        <v>28</v>
      </c>
      <c r="R1224" t="s">
        <v>28</v>
      </c>
      <c r="S1224" s="3" t="s">
        <v>25</v>
      </c>
      <c r="T1224" t="s">
        <v>28</v>
      </c>
      <c r="U1224" s="3" t="s">
        <v>28</v>
      </c>
    </row>
    <row r="1225" spans="1:21" x14ac:dyDescent="0.3">
      <c r="A1225">
        <v>682</v>
      </c>
      <c r="B1225" t="s">
        <v>402</v>
      </c>
      <c r="C1225" t="s">
        <v>32</v>
      </c>
      <c r="D1225" t="s">
        <v>36</v>
      </c>
      <c r="E1225" s="1">
        <v>31469000000</v>
      </c>
      <c r="F1225" s="2">
        <v>25339000000</v>
      </c>
      <c r="G1225" s="2">
        <v>1952000000</v>
      </c>
      <c r="H1225" s="2" t="s">
        <v>24</v>
      </c>
      <c r="I1225" s="2" t="s">
        <v>24</v>
      </c>
      <c r="J1225" s="2" t="s">
        <v>25</v>
      </c>
      <c r="K1225" s="2" t="s">
        <v>24</v>
      </c>
      <c r="L1225" t="s">
        <v>26</v>
      </c>
      <c r="M1225" t="s">
        <v>161</v>
      </c>
      <c r="N1225" t="s">
        <v>28</v>
      </c>
      <c r="O1225" t="s">
        <v>28</v>
      </c>
      <c r="P1225" t="s">
        <v>28</v>
      </c>
      <c r="R1225" t="s">
        <v>28</v>
      </c>
      <c r="S1225" s="3" t="s">
        <v>25</v>
      </c>
      <c r="T1225" t="s">
        <v>28</v>
      </c>
      <c r="U1225" s="3" t="s">
        <v>28</v>
      </c>
    </row>
    <row r="1226" spans="1:21" hidden="1" x14ac:dyDescent="0.3">
      <c r="A1226">
        <v>1049</v>
      </c>
      <c r="B1226" t="s">
        <v>549</v>
      </c>
      <c r="C1226" t="s">
        <v>32</v>
      </c>
      <c r="D1226" t="s">
        <v>33</v>
      </c>
      <c r="E1226" s="1">
        <v>34244000000</v>
      </c>
      <c r="F1226" s="2">
        <v>21647000000</v>
      </c>
      <c r="G1226" s="2">
        <v>8457000000</v>
      </c>
      <c r="H1226" s="2" t="s">
        <v>24</v>
      </c>
      <c r="I1226" s="2" t="s">
        <v>24</v>
      </c>
      <c r="J1226" s="2" t="s">
        <v>25</v>
      </c>
      <c r="K1226" s="2">
        <v>206000000</v>
      </c>
      <c r="L1226" t="s">
        <v>97</v>
      </c>
      <c r="M1226" t="s">
        <v>210</v>
      </c>
      <c r="N1226" t="s">
        <v>28</v>
      </c>
      <c r="O1226" t="s">
        <v>28</v>
      </c>
      <c r="P1226" t="s">
        <v>28</v>
      </c>
      <c r="R1226" t="s">
        <v>28</v>
      </c>
      <c r="S1226" s="3" t="s">
        <v>25</v>
      </c>
      <c r="T1226" t="s">
        <v>28</v>
      </c>
      <c r="U1226" s="3" t="s">
        <v>28</v>
      </c>
    </row>
    <row r="1227" spans="1:21" hidden="1" x14ac:dyDescent="0.3">
      <c r="A1227">
        <v>316</v>
      </c>
      <c r="B1227" t="s">
        <v>246</v>
      </c>
      <c r="C1227" t="s">
        <v>32</v>
      </c>
      <c r="D1227" t="s">
        <v>33</v>
      </c>
      <c r="E1227" s="1">
        <v>34914000000</v>
      </c>
      <c r="F1227" s="2">
        <v>21334000000</v>
      </c>
      <c r="G1227" s="2" t="s">
        <v>24</v>
      </c>
      <c r="H1227" s="2" t="s">
        <v>24</v>
      </c>
      <c r="I1227" s="2" t="s">
        <v>24</v>
      </c>
      <c r="J1227" s="2" t="s">
        <v>25</v>
      </c>
      <c r="K1227" s="2">
        <v>10276000000</v>
      </c>
      <c r="L1227" t="s">
        <v>61</v>
      </c>
      <c r="M1227" t="s">
        <v>151</v>
      </c>
      <c r="N1227" t="s">
        <v>28</v>
      </c>
      <c r="O1227" t="s">
        <v>28</v>
      </c>
      <c r="P1227" t="s">
        <v>28</v>
      </c>
      <c r="R1227" t="s">
        <v>28</v>
      </c>
      <c r="S1227" s="3" t="s">
        <v>25</v>
      </c>
      <c r="T1227" t="s">
        <v>28</v>
      </c>
      <c r="U1227" s="3" t="s">
        <v>25</v>
      </c>
    </row>
    <row r="1228" spans="1:21" hidden="1" x14ac:dyDescent="0.3">
      <c r="A1228">
        <v>86</v>
      </c>
      <c r="B1228" t="s">
        <v>128</v>
      </c>
      <c r="C1228" t="s">
        <v>32</v>
      </c>
      <c r="D1228" t="s">
        <v>33</v>
      </c>
      <c r="E1228" s="1">
        <v>35239000000</v>
      </c>
      <c r="F1228" s="2">
        <v>21193000000</v>
      </c>
      <c r="G1228" s="2">
        <v>919000000</v>
      </c>
      <c r="H1228" s="2" t="s">
        <v>24</v>
      </c>
      <c r="I1228" s="2" t="s">
        <v>24</v>
      </c>
      <c r="J1228" s="2" t="s">
        <v>25</v>
      </c>
      <c r="K1228" s="2">
        <v>8476000000</v>
      </c>
      <c r="L1228" t="s">
        <v>112</v>
      </c>
      <c r="M1228" t="s">
        <v>115</v>
      </c>
      <c r="N1228" t="s">
        <v>28</v>
      </c>
      <c r="O1228" t="s">
        <v>28</v>
      </c>
      <c r="P1228" t="s">
        <v>28</v>
      </c>
      <c r="R1228" t="s">
        <v>28</v>
      </c>
      <c r="S1228" s="3" t="s">
        <v>25</v>
      </c>
      <c r="T1228" t="s">
        <v>28</v>
      </c>
      <c r="U1228" s="3" t="s">
        <v>25</v>
      </c>
    </row>
    <row r="1229" spans="1:21" hidden="1" x14ac:dyDescent="0.3">
      <c r="A1229">
        <v>176</v>
      </c>
      <c r="B1229" t="s">
        <v>170</v>
      </c>
      <c r="C1229" t="s">
        <v>32</v>
      </c>
      <c r="D1229" t="s">
        <v>33</v>
      </c>
      <c r="E1229" s="1">
        <v>35895000000</v>
      </c>
      <c r="F1229" s="2">
        <v>373000000</v>
      </c>
      <c r="G1229" s="2">
        <v>23153000000</v>
      </c>
      <c r="H1229" s="2" t="s">
        <v>24</v>
      </c>
      <c r="I1229" s="2" t="s">
        <v>24</v>
      </c>
      <c r="J1229" s="2" t="s">
        <v>25</v>
      </c>
      <c r="K1229" s="2">
        <v>2044000000</v>
      </c>
      <c r="L1229" t="s">
        <v>112</v>
      </c>
      <c r="M1229" t="s">
        <v>171</v>
      </c>
      <c r="N1229" t="s">
        <v>28</v>
      </c>
      <c r="O1229" t="s">
        <v>28</v>
      </c>
      <c r="P1229" t="s">
        <v>28</v>
      </c>
      <c r="R1229" t="s">
        <v>28</v>
      </c>
      <c r="S1229" s="3" t="s">
        <v>25</v>
      </c>
      <c r="T1229" t="s">
        <v>28</v>
      </c>
      <c r="U1229" s="3" t="s">
        <v>25</v>
      </c>
    </row>
    <row r="1230" spans="1:21" hidden="1" x14ac:dyDescent="0.3">
      <c r="A1230">
        <v>750</v>
      </c>
      <c r="B1230" t="s">
        <v>429</v>
      </c>
      <c r="C1230" t="s">
        <v>32</v>
      </c>
      <c r="D1230" t="s">
        <v>33</v>
      </c>
      <c r="E1230" s="1">
        <v>36918000000</v>
      </c>
      <c r="F1230" s="2">
        <v>6262000000</v>
      </c>
      <c r="G1230" s="2">
        <v>23271000000</v>
      </c>
      <c r="H1230" s="2" t="s">
        <v>24</v>
      </c>
      <c r="I1230" s="2" t="s">
        <v>24</v>
      </c>
      <c r="J1230" s="2" t="s">
        <v>25</v>
      </c>
      <c r="K1230" s="2">
        <v>1820000000</v>
      </c>
      <c r="L1230" t="s">
        <v>61</v>
      </c>
      <c r="M1230" t="s">
        <v>326</v>
      </c>
      <c r="N1230" t="s">
        <v>28</v>
      </c>
      <c r="O1230" t="s">
        <v>28</v>
      </c>
      <c r="P1230" t="s">
        <v>28</v>
      </c>
      <c r="R1230" t="s">
        <v>28</v>
      </c>
      <c r="S1230" s="3" t="s">
        <v>25</v>
      </c>
      <c r="T1230" t="s">
        <v>28</v>
      </c>
      <c r="U1230" s="3" t="s">
        <v>28</v>
      </c>
    </row>
    <row r="1231" spans="1:21" x14ac:dyDescent="0.3">
      <c r="A1231">
        <v>782</v>
      </c>
      <c r="B1231" t="s">
        <v>442</v>
      </c>
      <c r="C1231" t="s">
        <v>32</v>
      </c>
      <c r="D1231" t="s">
        <v>36</v>
      </c>
      <c r="E1231" s="1">
        <v>38581000000</v>
      </c>
      <c r="F1231" s="2">
        <v>26747000000</v>
      </c>
      <c r="G1231" s="2">
        <v>5006000000</v>
      </c>
      <c r="H1231" s="2" t="s">
        <v>24</v>
      </c>
      <c r="I1231" s="2" t="s">
        <v>24</v>
      </c>
      <c r="J1231" s="2" t="s">
        <v>25</v>
      </c>
      <c r="K1231" s="2" t="s">
        <v>24</v>
      </c>
      <c r="L1231" t="s">
        <v>26</v>
      </c>
      <c r="M1231" t="s">
        <v>261</v>
      </c>
      <c r="N1231" t="s">
        <v>28</v>
      </c>
      <c r="O1231" t="s">
        <v>28</v>
      </c>
      <c r="P1231" t="s">
        <v>28</v>
      </c>
      <c r="R1231" t="s">
        <v>28</v>
      </c>
      <c r="S1231" s="3" t="s">
        <v>25</v>
      </c>
      <c r="T1231" t="s">
        <v>28</v>
      </c>
      <c r="U1231" s="3" t="s">
        <v>28</v>
      </c>
    </row>
    <row r="1232" spans="1:21" x14ac:dyDescent="0.3">
      <c r="A1232">
        <v>1580</v>
      </c>
      <c r="B1232" t="s">
        <v>724</v>
      </c>
      <c r="C1232" t="s">
        <v>32</v>
      </c>
      <c r="D1232" t="s">
        <v>33</v>
      </c>
      <c r="E1232" s="1">
        <v>38901000000</v>
      </c>
      <c r="F1232" s="2">
        <v>16611000000</v>
      </c>
      <c r="G1232" s="2">
        <v>17795000000</v>
      </c>
      <c r="H1232" s="2" t="s">
        <v>24</v>
      </c>
      <c r="I1232" s="2" t="s">
        <v>24</v>
      </c>
      <c r="J1232" s="2" t="s">
        <v>25</v>
      </c>
      <c r="K1232" s="2">
        <v>1679000000</v>
      </c>
      <c r="L1232" t="s">
        <v>26</v>
      </c>
      <c r="M1232" t="s">
        <v>27</v>
      </c>
      <c r="N1232" t="s">
        <v>28</v>
      </c>
      <c r="O1232" t="s">
        <v>28</v>
      </c>
      <c r="P1232" t="s">
        <v>28</v>
      </c>
      <c r="R1232" t="s">
        <v>28</v>
      </c>
      <c r="S1232" s="3" t="s">
        <v>25</v>
      </c>
      <c r="T1232" t="s">
        <v>28</v>
      </c>
      <c r="U1232" s="3" t="s">
        <v>28</v>
      </c>
    </row>
    <row r="1233" spans="1:21" hidden="1" x14ac:dyDescent="0.3">
      <c r="A1233">
        <v>208</v>
      </c>
      <c r="B1233" t="s">
        <v>191</v>
      </c>
      <c r="C1233" t="s">
        <v>32</v>
      </c>
      <c r="D1233" t="s">
        <v>104</v>
      </c>
      <c r="E1233" s="1">
        <v>40339000000</v>
      </c>
      <c r="F1233" s="2">
        <v>31292000000</v>
      </c>
      <c r="G1233" s="2">
        <v>7592000000</v>
      </c>
      <c r="H1233" s="2" t="s">
        <v>24</v>
      </c>
      <c r="I1233" s="2" t="s">
        <v>24</v>
      </c>
      <c r="J1233" s="2" t="s">
        <v>25</v>
      </c>
      <c r="K1233" s="2" t="s">
        <v>24</v>
      </c>
      <c r="L1233" t="s">
        <v>40</v>
      </c>
      <c r="M1233" t="s">
        <v>193</v>
      </c>
      <c r="N1233" t="s">
        <v>28</v>
      </c>
      <c r="O1233" t="s">
        <v>28</v>
      </c>
      <c r="P1233" t="s">
        <v>28</v>
      </c>
      <c r="R1233" t="s">
        <v>28</v>
      </c>
      <c r="S1233" s="3" t="s">
        <v>25</v>
      </c>
      <c r="T1233" t="s">
        <v>28</v>
      </c>
      <c r="U1233" s="3" t="s">
        <v>25</v>
      </c>
    </row>
    <row r="1234" spans="1:21" x14ac:dyDescent="0.3">
      <c r="A1234">
        <v>973</v>
      </c>
      <c r="B1234" t="s">
        <v>526</v>
      </c>
      <c r="C1234" t="s">
        <v>32</v>
      </c>
      <c r="D1234" t="s">
        <v>36</v>
      </c>
      <c r="E1234" s="1">
        <v>40536000000</v>
      </c>
      <c r="F1234" s="2">
        <v>36044000000</v>
      </c>
      <c r="G1234" s="2">
        <v>-220000000</v>
      </c>
      <c r="H1234" s="2" t="s">
        <v>24</v>
      </c>
      <c r="I1234" s="2" t="s">
        <v>24</v>
      </c>
      <c r="J1234" s="2" t="s">
        <v>25</v>
      </c>
      <c r="K1234" s="2" t="s">
        <v>24</v>
      </c>
      <c r="L1234" t="s">
        <v>26</v>
      </c>
      <c r="M1234" t="s">
        <v>161</v>
      </c>
      <c r="N1234" t="s">
        <v>28</v>
      </c>
      <c r="O1234" t="s">
        <v>28</v>
      </c>
      <c r="P1234" t="s">
        <v>28</v>
      </c>
      <c r="R1234" t="s">
        <v>28</v>
      </c>
      <c r="S1234" s="3" t="s">
        <v>25</v>
      </c>
      <c r="T1234" t="s">
        <v>28</v>
      </c>
      <c r="U1234" s="3" t="s">
        <v>28</v>
      </c>
    </row>
    <row r="1235" spans="1:21" hidden="1" x14ac:dyDescent="0.3">
      <c r="A1235">
        <v>1556</v>
      </c>
      <c r="B1235" t="s">
        <v>718</v>
      </c>
      <c r="C1235" t="s">
        <v>32</v>
      </c>
      <c r="D1235" t="s">
        <v>33</v>
      </c>
      <c r="E1235" s="1">
        <v>40633000000</v>
      </c>
      <c r="F1235" s="2">
        <v>35673000000</v>
      </c>
      <c r="G1235" s="2">
        <v>2762000000</v>
      </c>
      <c r="H1235" s="2" t="s">
        <v>24</v>
      </c>
      <c r="I1235" s="2" t="s">
        <v>24</v>
      </c>
      <c r="J1235" s="2" t="s">
        <v>25</v>
      </c>
      <c r="K1235" s="2">
        <v>562000000</v>
      </c>
      <c r="L1235" t="s">
        <v>153</v>
      </c>
      <c r="M1235" t="s">
        <v>499</v>
      </c>
      <c r="N1235" t="s">
        <v>28</v>
      </c>
      <c r="O1235" t="s">
        <v>28</v>
      </c>
      <c r="P1235" t="s">
        <v>28</v>
      </c>
      <c r="R1235" t="s">
        <v>28</v>
      </c>
      <c r="S1235" s="3" t="s">
        <v>25</v>
      </c>
      <c r="T1235" t="s">
        <v>28</v>
      </c>
      <c r="U1235" s="3" t="s">
        <v>28</v>
      </c>
    </row>
    <row r="1236" spans="1:21" x14ac:dyDescent="0.3">
      <c r="A1236">
        <v>434</v>
      </c>
      <c r="B1236" t="s">
        <v>314</v>
      </c>
      <c r="C1236" t="s">
        <v>32</v>
      </c>
      <c r="D1236" t="s">
        <v>36</v>
      </c>
      <c r="E1236" s="1">
        <v>40704000000</v>
      </c>
      <c r="F1236" s="2">
        <v>17096000000</v>
      </c>
      <c r="G1236" s="2">
        <v>13936000000</v>
      </c>
      <c r="H1236" s="2" t="s">
        <v>24</v>
      </c>
      <c r="I1236" s="2" t="s">
        <v>24</v>
      </c>
      <c r="J1236" s="2" t="s">
        <v>25</v>
      </c>
      <c r="K1236" s="2">
        <v>1835000000</v>
      </c>
      <c r="L1236" t="s">
        <v>26</v>
      </c>
      <c r="M1236" t="s">
        <v>27</v>
      </c>
      <c r="N1236" t="s">
        <v>28</v>
      </c>
      <c r="O1236" t="s">
        <v>28</v>
      </c>
      <c r="P1236" t="s">
        <v>28</v>
      </c>
      <c r="R1236" t="s">
        <v>28</v>
      </c>
      <c r="S1236" s="3" t="s">
        <v>25</v>
      </c>
      <c r="T1236" t="s">
        <v>28</v>
      </c>
      <c r="U1236" s="3" t="s">
        <v>25</v>
      </c>
    </row>
    <row r="1237" spans="1:21" hidden="1" x14ac:dyDescent="0.3">
      <c r="A1237">
        <v>1552</v>
      </c>
      <c r="B1237" t="s">
        <v>716</v>
      </c>
      <c r="C1237" t="s">
        <v>32</v>
      </c>
      <c r="D1237" t="s">
        <v>332</v>
      </c>
      <c r="E1237" s="1">
        <v>41373000000</v>
      </c>
      <c r="F1237" s="2">
        <v>37456000000</v>
      </c>
      <c r="G1237" s="2">
        <v>1748000000</v>
      </c>
      <c r="H1237" s="2" t="s">
        <v>24</v>
      </c>
      <c r="I1237" s="2" t="s">
        <v>24</v>
      </c>
      <c r="J1237" s="2" t="s">
        <v>25</v>
      </c>
      <c r="K1237" s="2" t="s">
        <v>24</v>
      </c>
      <c r="L1237" t="s">
        <v>97</v>
      </c>
      <c r="M1237" t="s">
        <v>210</v>
      </c>
      <c r="N1237" t="s">
        <v>28</v>
      </c>
      <c r="O1237" t="s">
        <v>28</v>
      </c>
      <c r="P1237" t="s">
        <v>28</v>
      </c>
      <c r="R1237" t="s">
        <v>28</v>
      </c>
      <c r="S1237" s="3" t="s">
        <v>25</v>
      </c>
      <c r="T1237" t="s">
        <v>28</v>
      </c>
      <c r="U1237" s="3" t="s">
        <v>28</v>
      </c>
    </row>
    <row r="1238" spans="1:21" hidden="1" x14ac:dyDescent="0.3">
      <c r="A1238">
        <v>1101</v>
      </c>
      <c r="B1238" t="s">
        <v>566</v>
      </c>
      <c r="C1238" t="s">
        <v>32</v>
      </c>
      <c r="D1238" t="s">
        <v>33</v>
      </c>
      <c r="E1238" s="1">
        <v>42237000000</v>
      </c>
      <c r="F1238" s="2">
        <v>16768000000</v>
      </c>
      <c r="G1238" s="2">
        <v>11606000000</v>
      </c>
      <c r="H1238" s="2">
        <v>7180000000</v>
      </c>
      <c r="I1238" s="2">
        <v>7180000000</v>
      </c>
      <c r="J1238" s="2">
        <v>7180000000</v>
      </c>
      <c r="K1238" s="2" t="s">
        <v>24</v>
      </c>
      <c r="L1238" t="s">
        <v>61</v>
      </c>
      <c r="M1238" t="s">
        <v>62</v>
      </c>
      <c r="N1238" t="s">
        <v>28</v>
      </c>
      <c r="O1238" t="s">
        <v>28</v>
      </c>
      <c r="P1238" t="s">
        <v>28</v>
      </c>
      <c r="R1238" t="s">
        <v>28</v>
      </c>
      <c r="S1238" s="3">
        <v>7180000000</v>
      </c>
      <c r="T1238" t="s">
        <v>28</v>
      </c>
      <c r="U1238" s="3" t="s">
        <v>28</v>
      </c>
    </row>
    <row r="1239" spans="1:21" x14ac:dyDescent="0.3">
      <c r="A1239">
        <v>2</v>
      </c>
      <c r="B1239" t="s">
        <v>21</v>
      </c>
      <c r="C1239" t="s">
        <v>32</v>
      </c>
      <c r="D1239" t="s">
        <v>33</v>
      </c>
      <c r="E1239" s="1">
        <v>42650000000</v>
      </c>
      <c r="F1239" s="2">
        <v>15620000000</v>
      </c>
      <c r="G1239" s="2">
        <v>20686000000</v>
      </c>
      <c r="H1239" s="2" t="s">
        <v>24</v>
      </c>
      <c r="I1239" s="2" t="s">
        <v>24</v>
      </c>
      <c r="J1239" s="2" t="s">
        <v>25</v>
      </c>
      <c r="K1239" s="2">
        <v>1295000000</v>
      </c>
      <c r="L1239" t="s">
        <v>26</v>
      </c>
      <c r="M1239" t="s">
        <v>27</v>
      </c>
      <c r="N1239" t="s">
        <v>28</v>
      </c>
      <c r="O1239" t="s">
        <v>28</v>
      </c>
      <c r="P1239" t="s">
        <v>34</v>
      </c>
      <c r="Q1239">
        <v>1006923681</v>
      </c>
      <c r="R1239" t="s">
        <v>28</v>
      </c>
      <c r="S1239" s="3" t="s">
        <v>25</v>
      </c>
      <c r="T1239" t="s">
        <v>28</v>
      </c>
      <c r="U1239" s="3" t="s">
        <v>25</v>
      </c>
    </row>
    <row r="1240" spans="1:21" hidden="1" x14ac:dyDescent="0.3">
      <c r="A1240">
        <v>1001</v>
      </c>
      <c r="B1240" t="s">
        <v>536</v>
      </c>
      <c r="C1240" t="s">
        <v>32</v>
      </c>
      <c r="D1240" t="s">
        <v>33</v>
      </c>
      <c r="E1240" s="1">
        <v>45608000000</v>
      </c>
      <c r="F1240" s="2">
        <v>38939000000</v>
      </c>
      <c r="G1240" s="2">
        <v>806000000</v>
      </c>
      <c r="H1240" s="2">
        <v>127000000</v>
      </c>
      <c r="I1240" s="2">
        <v>127000000</v>
      </c>
      <c r="J1240" s="2">
        <v>127000000</v>
      </c>
      <c r="K1240" s="2" t="s">
        <v>24</v>
      </c>
      <c r="L1240" t="s">
        <v>125</v>
      </c>
      <c r="M1240" t="s">
        <v>316</v>
      </c>
      <c r="N1240" t="s">
        <v>28</v>
      </c>
      <c r="O1240" t="s">
        <v>28</v>
      </c>
      <c r="P1240" t="s">
        <v>28</v>
      </c>
      <c r="R1240" t="s">
        <v>28</v>
      </c>
      <c r="S1240" s="3">
        <v>127000000</v>
      </c>
      <c r="T1240" t="s">
        <v>28</v>
      </c>
      <c r="U1240" s="3" t="s">
        <v>28</v>
      </c>
    </row>
    <row r="1241" spans="1:21" hidden="1" x14ac:dyDescent="0.3">
      <c r="A1241">
        <v>921</v>
      </c>
      <c r="B1241" t="s">
        <v>504</v>
      </c>
      <c r="C1241" t="s">
        <v>32</v>
      </c>
      <c r="D1241" t="s">
        <v>33</v>
      </c>
      <c r="E1241" s="1">
        <v>45998000000</v>
      </c>
      <c r="F1241" s="2">
        <v>17889000000</v>
      </c>
      <c r="G1241" s="2">
        <v>18401000000</v>
      </c>
      <c r="H1241" s="2" t="s">
        <v>24</v>
      </c>
      <c r="I1241" s="2" t="s">
        <v>24</v>
      </c>
      <c r="J1241" s="2" t="s">
        <v>25</v>
      </c>
      <c r="K1241" s="2" t="s">
        <v>24</v>
      </c>
      <c r="L1241" t="s">
        <v>97</v>
      </c>
      <c r="M1241" t="s">
        <v>344</v>
      </c>
      <c r="N1241" t="s">
        <v>28</v>
      </c>
      <c r="O1241" t="s">
        <v>28</v>
      </c>
      <c r="P1241" t="s">
        <v>28</v>
      </c>
      <c r="R1241" t="s">
        <v>28</v>
      </c>
      <c r="S1241" s="3" t="s">
        <v>25</v>
      </c>
      <c r="T1241" t="s">
        <v>28</v>
      </c>
      <c r="U1241" s="3" t="s">
        <v>28</v>
      </c>
    </row>
    <row r="1242" spans="1:21" x14ac:dyDescent="0.3">
      <c r="A1242">
        <v>264</v>
      </c>
      <c r="B1242" t="s">
        <v>219</v>
      </c>
      <c r="C1242" t="s">
        <v>32</v>
      </c>
      <c r="D1242" t="s">
        <v>36</v>
      </c>
      <c r="E1242" s="1">
        <v>47011000000</v>
      </c>
      <c r="F1242" s="2">
        <v>34133000000</v>
      </c>
      <c r="G1242" s="2">
        <v>6974000000</v>
      </c>
      <c r="H1242" s="2">
        <v>2119000000</v>
      </c>
      <c r="I1242" s="2">
        <v>2119000000</v>
      </c>
      <c r="J1242" s="2">
        <v>2119000000</v>
      </c>
      <c r="K1242" s="2" t="s">
        <v>24</v>
      </c>
      <c r="L1242" t="s">
        <v>26</v>
      </c>
      <c r="M1242" t="s">
        <v>220</v>
      </c>
      <c r="N1242" t="s">
        <v>28</v>
      </c>
      <c r="O1242" t="s">
        <v>28</v>
      </c>
      <c r="P1242" t="s">
        <v>28</v>
      </c>
      <c r="R1242" t="s">
        <v>28</v>
      </c>
      <c r="S1242" s="3">
        <v>2119000000</v>
      </c>
      <c r="T1242" t="s">
        <v>28</v>
      </c>
      <c r="U1242" s="3">
        <v>2119000000</v>
      </c>
    </row>
    <row r="1243" spans="1:21" x14ac:dyDescent="0.3">
      <c r="A1243">
        <v>630</v>
      </c>
      <c r="B1243" t="s">
        <v>385</v>
      </c>
      <c r="C1243" t="s">
        <v>32</v>
      </c>
      <c r="D1243" t="s">
        <v>212</v>
      </c>
      <c r="E1243" s="1">
        <v>47453000000</v>
      </c>
      <c r="F1243" s="2">
        <v>16984000000</v>
      </c>
      <c r="G1243" s="2">
        <v>25715000000</v>
      </c>
      <c r="H1243" s="2" t="s">
        <v>24</v>
      </c>
      <c r="I1243" s="2" t="s">
        <v>24</v>
      </c>
      <c r="J1243" s="2" t="s">
        <v>25</v>
      </c>
      <c r="K1243" s="2">
        <v>2611000000</v>
      </c>
      <c r="L1243" t="s">
        <v>26</v>
      </c>
      <c r="M1243" t="s">
        <v>243</v>
      </c>
      <c r="N1243" t="s">
        <v>28</v>
      </c>
      <c r="O1243" t="s">
        <v>28</v>
      </c>
      <c r="P1243" t="s">
        <v>28</v>
      </c>
      <c r="R1243" t="s">
        <v>28</v>
      </c>
      <c r="S1243" s="3" t="s">
        <v>25</v>
      </c>
      <c r="T1243" t="s">
        <v>28</v>
      </c>
      <c r="U1243" s="3" t="s">
        <v>28</v>
      </c>
    </row>
    <row r="1244" spans="1:21" hidden="1" x14ac:dyDescent="0.3">
      <c r="A1244">
        <v>1492</v>
      </c>
      <c r="B1244" t="s">
        <v>691</v>
      </c>
      <c r="C1244" t="s">
        <v>32</v>
      </c>
      <c r="D1244" t="s">
        <v>695</v>
      </c>
      <c r="E1244" s="1">
        <v>48680752000</v>
      </c>
      <c r="F1244" s="2">
        <v>40129236000</v>
      </c>
      <c r="G1244" s="2" t="s">
        <v>24</v>
      </c>
      <c r="H1244" s="2" t="s">
        <v>24</v>
      </c>
      <c r="I1244" s="2" t="s">
        <v>24</v>
      </c>
      <c r="J1244" s="2" t="s">
        <v>25</v>
      </c>
      <c r="K1244" s="2" t="s">
        <v>24</v>
      </c>
      <c r="L1244" t="s">
        <v>97</v>
      </c>
      <c r="M1244" t="s">
        <v>693</v>
      </c>
      <c r="N1244" t="s">
        <v>28</v>
      </c>
      <c r="O1244" t="s">
        <v>28</v>
      </c>
      <c r="P1244" t="s">
        <v>28</v>
      </c>
      <c r="R1244" t="s">
        <v>28</v>
      </c>
      <c r="S1244" s="3" t="s">
        <v>25</v>
      </c>
      <c r="T1244" t="s">
        <v>28</v>
      </c>
      <c r="U1244" s="3" t="s">
        <v>28</v>
      </c>
    </row>
    <row r="1245" spans="1:21" hidden="1" x14ac:dyDescent="0.3">
      <c r="A1245">
        <v>392</v>
      </c>
      <c r="B1245" t="s">
        <v>284</v>
      </c>
      <c r="C1245" t="s">
        <v>32</v>
      </c>
      <c r="D1245" t="s">
        <v>288</v>
      </c>
      <c r="E1245" s="1">
        <v>49161000000</v>
      </c>
      <c r="F1245" s="2">
        <v>19480000000</v>
      </c>
      <c r="G1245" s="2">
        <v>11861000000</v>
      </c>
      <c r="H1245" s="2">
        <v>6207000000</v>
      </c>
      <c r="I1245" s="2">
        <v>6207000000</v>
      </c>
      <c r="J1245" s="2">
        <v>6207000000</v>
      </c>
      <c r="K1245" s="2">
        <v>359000000</v>
      </c>
      <c r="L1245" t="s">
        <v>51</v>
      </c>
      <c r="M1245" t="s">
        <v>286</v>
      </c>
      <c r="N1245" t="s">
        <v>28</v>
      </c>
      <c r="O1245" t="s">
        <v>28</v>
      </c>
      <c r="P1245" t="s">
        <v>28</v>
      </c>
      <c r="R1245" t="s">
        <v>28</v>
      </c>
      <c r="S1245" s="3">
        <v>6207000000</v>
      </c>
      <c r="T1245" t="s">
        <v>28</v>
      </c>
      <c r="U1245" s="3">
        <v>6207000000</v>
      </c>
    </row>
    <row r="1246" spans="1:21" hidden="1" x14ac:dyDescent="0.3">
      <c r="A1246">
        <v>1258</v>
      </c>
      <c r="B1246" t="s">
        <v>621</v>
      </c>
      <c r="C1246" t="s">
        <v>32</v>
      </c>
      <c r="D1246" t="s">
        <v>33</v>
      </c>
      <c r="E1246" s="1">
        <v>49605000000</v>
      </c>
      <c r="F1246" s="2">
        <v>9577000000</v>
      </c>
      <c r="G1246" s="2">
        <v>14097000000</v>
      </c>
      <c r="H1246" s="2">
        <v>8393000000</v>
      </c>
      <c r="I1246" s="2">
        <v>8393000000</v>
      </c>
      <c r="J1246" s="2">
        <v>8393000000</v>
      </c>
      <c r="K1246" s="2">
        <v>4039000000</v>
      </c>
      <c r="L1246" t="s">
        <v>61</v>
      </c>
      <c r="M1246" t="s">
        <v>62</v>
      </c>
      <c r="N1246" t="s">
        <v>28</v>
      </c>
      <c r="O1246" t="s">
        <v>28</v>
      </c>
      <c r="P1246" t="s">
        <v>28</v>
      </c>
      <c r="R1246" t="s">
        <v>28</v>
      </c>
      <c r="S1246" s="3">
        <v>8393000000</v>
      </c>
      <c r="T1246" t="s">
        <v>28</v>
      </c>
      <c r="U1246" s="3" t="s">
        <v>28</v>
      </c>
    </row>
    <row r="1247" spans="1:21" hidden="1" x14ac:dyDescent="0.3">
      <c r="A1247">
        <v>790</v>
      </c>
      <c r="B1247" t="s">
        <v>445</v>
      </c>
      <c r="C1247" t="s">
        <v>32</v>
      </c>
      <c r="D1247" t="s">
        <v>266</v>
      </c>
      <c r="E1247" s="1">
        <v>50123000000</v>
      </c>
      <c r="F1247" s="2">
        <v>35507000000</v>
      </c>
      <c r="G1247" s="2">
        <v>8419000000</v>
      </c>
      <c r="H1247" s="2">
        <v>2298000000</v>
      </c>
      <c r="I1247" s="2">
        <v>2298000000</v>
      </c>
      <c r="J1247" s="2">
        <v>2298000000</v>
      </c>
      <c r="K1247" s="2">
        <v>755000000</v>
      </c>
      <c r="L1247" t="s">
        <v>51</v>
      </c>
      <c r="M1247" t="s">
        <v>446</v>
      </c>
      <c r="N1247" t="s">
        <v>28</v>
      </c>
      <c r="O1247" t="s">
        <v>28</v>
      </c>
      <c r="P1247" t="s">
        <v>28</v>
      </c>
      <c r="R1247" t="s">
        <v>28</v>
      </c>
      <c r="S1247" s="3">
        <v>2298000000</v>
      </c>
      <c r="T1247" t="s">
        <v>28</v>
      </c>
      <c r="U1247" s="3" t="s">
        <v>28</v>
      </c>
    </row>
    <row r="1248" spans="1:21" hidden="1" x14ac:dyDescent="0.3">
      <c r="A1248">
        <v>793</v>
      </c>
      <c r="B1248" t="s">
        <v>447</v>
      </c>
      <c r="C1248" t="s">
        <v>32</v>
      </c>
      <c r="D1248" t="s">
        <v>94</v>
      </c>
      <c r="E1248" s="1">
        <v>51463000000</v>
      </c>
      <c r="F1248" s="2">
        <v>41524000000</v>
      </c>
      <c r="G1248" s="2">
        <v>4663000000</v>
      </c>
      <c r="H1248" s="2">
        <v>1191000000</v>
      </c>
      <c r="I1248" s="2">
        <v>1191000000</v>
      </c>
      <c r="J1248" s="2">
        <v>1191000000</v>
      </c>
      <c r="K1248" s="2">
        <v>102000000</v>
      </c>
      <c r="L1248" t="s">
        <v>51</v>
      </c>
      <c r="M1248" t="s">
        <v>52</v>
      </c>
      <c r="N1248" t="s">
        <v>28</v>
      </c>
      <c r="O1248" t="s">
        <v>28</v>
      </c>
      <c r="P1248" t="s">
        <v>28</v>
      </c>
      <c r="R1248" t="s">
        <v>28</v>
      </c>
      <c r="S1248" s="3">
        <v>1191000000</v>
      </c>
      <c r="T1248" t="s">
        <v>28</v>
      </c>
      <c r="U1248" s="3" t="s">
        <v>28</v>
      </c>
    </row>
    <row r="1249" spans="1:21" hidden="1" x14ac:dyDescent="0.3">
      <c r="A1249">
        <v>466</v>
      </c>
      <c r="B1249" t="s">
        <v>330</v>
      </c>
      <c r="C1249" t="s">
        <v>32</v>
      </c>
      <c r="D1249" t="s">
        <v>332</v>
      </c>
      <c r="E1249" s="1">
        <v>52465000000</v>
      </c>
      <c r="F1249" s="2">
        <v>28364000000</v>
      </c>
      <c r="G1249" s="2">
        <v>8523000000</v>
      </c>
      <c r="H1249" s="2" t="s">
        <v>24</v>
      </c>
      <c r="I1249" s="2" t="s">
        <v>24</v>
      </c>
      <c r="J1249" s="2" t="s">
        <v>25</v>
      </c>
      <c r="K1249" s="2">
        <v>2354000000</v>
      </c>
      <c r="L1249" t="s">
        <v>40</v>
      </c>
      <c r="M1249" t="s">
        <v>331</v>
      </c>
      <c r="N1249" t="s">
        <v>28</v>
      </c>
      <c r="O1249" t="s">
        <v>28</v>
      </c>
      <c r="P1249" t="s">
        <v>28</v>
      </c>
      <c r="R1249" t="s">
        <v>28</v>
      </c>
      <c r="S1249" s="3" t="s">
        <v>25</v>
      </c>
      <c r="T1249" t="s">
        <v>28</v>
      </c>
      <c r="U1249" s="3" t="s">
        <v>25</v>
      </c>
    </row>
    <row r="1250" spans="1:21" hidden="1" x14ac:dyDescent="0.3">
      <c r="A1250">
        <v>1310</v>
      </c>
      <c r="B1250" t="s">
        <v>635</v>
      </c>
      <c r="C1250" t="s">
        <v>32</v>
      </c>
      <c r="D1250" t="s">
        <v>33</v>
      </c>
      <c r="E1250" s="1">
        <v>54105000000</v>
      </c>
      <c r="F1250" s="2">
        <v>33560000000</v>
      </c>
      <c r="G1250" s="2">
        <v>18786000000</v>
      </c>
      <c r="H1250" s="2" t="s">
        <v>24</v>
      </c>
      <c r="I1250" s="2" t="s">
        <v>24</v>
      </c>
      <c r="J1250" s="2" t="s">
        <v>25</v>
      </c>
      <c r="K1250" s="2" t="s">
        <v>24</v>
      </c>
      <c r="L1250" t="s">
        <v>112</v>
      </c>
      <c r="M1250" t="s">
        <v>548</v>
      </c>
      <c r="N1250" t="s">
        <v>28</v>
      </c>
      <c r="O1250" t="s">
        <v>28</v>
      </c>
      <c r="P1250" t="s">
        <v>28</v>
      </c>
      <c r="R1250" t="s">
        <v>28</v>
      </c>
      <c r="S1250" s="3" t="s">
        <v>25</v>
      </c>
      <c r="T1250" t="s">
        <v>28</v>
      </c>
      <c r="U1250" s="3" t="s">
        <v>28</v>
      </c>
    </row>
    <row r="1251" spans="1:21" hidden="1" x14ac:dyDescent="0.3">
      <c r="A1251">
        <v>821</v>
      </c>
      <c r="B1251" t="s">
        <v>463</v>
      </c>
      <c r="C1251" t="s">
        <v>32</v>
      </c>
      <c r="D1251" t="s">
        <v>36</v>
      </c>
      <c r="E1251" s="1">
        <v>54289000000</v>
      </c>
      <c r="F1251" s="2">
        <v>44269000000</v>
      </c>
      <c r="G1251" s="2" t="s">
        <v>24</v>
      </c>
      <c r="H1251" s="2" t="s">
        <v>24</v>
      </c>
      <c r="I1251" s="2" t="s">
        <v>24</v>
      </c>
      <c r="J1251" s="2" t="s">
        <v>25</v>
      </c>
      <c r="K1251" s="2">
        <v>7673000000</v>
      </c>
      <c r="L1251" t="s">
        <v>61</v>
      </c>
      <c r="M1251" t="s">
        <v>151</v>
      </c>
      <c r="N1251" t="s">
        <v>28</v>
      </c>
      <c r="O1251" t="s">
        <v>28</v>
      </c>
      <c r="P1251" t="s">
        <v>28</v>
      </c>
      <c r="R1251" t="s">
        <v>28</v>
      </c>
      <c r="S1251" s="3" t="s">
        <v>25</v>
      </c>
      <c r="T1251" t="s">
        <v>28</v>
      </c>
      <c r="U1251" s="3" t="s">
        <v>28</v>
      </c>
    </row>
    <row r="1252" spans="1:21" hidden="1" x14ac:dyDescent="0.3">
      <c r="A1252">
        <v>841</v>
      </c>
      <c r="B1252" t="s">
        <v>471</v>
      </c>
      <c r="C1252" t="s">
        <v>32</v>
      </c>
      <c r="D1252" t="s">
        <v>414</v>
      </c>
      <c r="E1252" s="1">
        <v>55355000000</v>
      </c>
      <c r="F1252" s="2">
        <v>20676000000</v>
      </c>
      <c r="G1252" s="2">
        <v>7930000000</v>
      </c>
      <c r="H1252" s="2">
        <v>12128000000</v>
      </c>
      <c r="I1252" s="2">
        <v>12128000000</v>
      </c>
      <c r="J1252" s="2">
        <v>12128000000</v>
      </c>
      <c r="K1252" s="2">
        <v>265000000</v>
      </c>
      <c r="L1252" t="s">
        <v>51</v>
      </c>
      <c r="M1252" t="s">
        <v>92</v>
      </c>
      <c r="N1252" t="s">
        <v>28</v>
      </c>
      <c r="O1252" t="s">
        <v>28</v>
      </c>
      <c r="P1252" t="s">
        <v>28</v>
      </c>
      <c r="R1252" t="s">
        <v>28</v>
      </c>
      <c r="S1252" s="3">
        <v>12128000000</v>
      </c>
      <c r="T1252" t="s">
        <v>28</v>
      </c>
      <c r="U1252" s="3" t="s">
        <v>28</v>
      </c>
    </row>
    <row r="1253" spans="1:21" x14ac:dyDescent="0.3">
      <c r="A1253">
        <v>1620</v>
      </c>
      <c r="B1253" t="s">
        <v>733</v>
      </c>
      <c r="C1253" t="s">
        <v>32</v>
      </c>
      <c r="D1253" t="s">
        <v>36</v>
      </c>
      <c r="E1253" s="1">
        <v>56098000000</v>
      </c>
      <c r="F1253" s="2">
        <v>40431000000</v>
      </c>
      <c r="G1253" s="2">
        <v>6097000000</v>
      </c>
      <c r="H1253" s="2">
        <v>2279000000</v>
      </c>
      <c r="I1253" s="2">
        <v>2279000000</v>
      </c>
      <c r="J1253" s="2">
        <v>2279000000</v>
      </c>
      <c r="K1253" s="2" t="s">
        <v>24</v>
      </c>
      <c r="L1253" t="s">
        <v>26</v>
      </c>
      <c r="M1253" t="s">
        <v>261</v>
      </c>
      <c r="N1253" t="s">
        <v>28</v>
      </c>
      <c r="O1253" t="s">
        <v>28</v>
      </c>
      <c r="P1253" t="s">
        <v>28</v>
      </c>
      <c r="R1253" t="s">
        <v>28</v>
      </c>
      <c r="S1253" s="3">
        <v>2279000000</v>
      </c>
      <c r="T1253" t="s">
        <v>28</v>
      </c>
      <c r="U1253" s="3" t="s">
        <v>28</v>
      </c>
    </row>
    <row r="1254" spans="1:21" hidden="1" x14ac:dyDescent="0.3">
      <c r="A1254">
        <v>981</v>
      </c>
      <c r="B1254" t="s">
        <v>528</v>
      </c>
      <c r="C1254" t="s">
        <v>32</v>
      </c>
      <c r="D1254" t="s">
        <v>323</v>
      </c>
      <c r="E1254" s="1">
        <v>56223000000</v>
      </c>
      <c r="F1254" s="2">
        <v>36665000000</v>
      </c>
      <c r="G1254" s="2">
        <v>13281000000</v>
      </c>
      <c r="H1254" s="2" t="s">
        <v>24</v>
      </c>
      <c r="I1254" s="2" t="s">
        <v>24</v>
      </c>
      <c r="J1254" s="2" t="s">
        <v>25</v>
      </c>
      <c r="K1254" s="2">
        <v>1485000000</v>
      </c>
      <c r="L1254" t="s">
        <v>40</v>
      </c>
      <c r="M1254" t="s">
        <v>434</v>
      </c>
      <c r="N1254" t="s">
        <v>28</v>
      </c>
      <c r="O1254" t="s">
        <v>28</v>
      </c>
      <c r="P1254" t="s">
        <v>28</v>
      </c>
      <c r="R1254" t="s">
        <v>28</v>
      </c>
      <c r="S1254" s="3" t="s">
        <v>25</v>
      </c>
      <c r="T1254" t="s">
        <v>28</v>
      </c>
      <c r="U1254" s="3" t="s">
        <v>28</v>
      </c>
    </row>
    <row r="1255" spans="1:21" x14ac:dyDescent="0.3">
      <c r="A1255">
        <v>1608</v>
      </c>
      <c r="B1255" t="s">
        <v>730</v>
      </c>
      <c r="C1255" t="s">
        <v>32</v>
      </c>
      <c r="D1255" t="s">
        <v>33</v>
      </c>
      <c r="E1255" s="1">
        <v>58232000000</v>
      </c>
      <c r="F1255" s="2">
        <v>14758000000</v>
      </c>
      <c r="G1255" s="2">
        <v>36583000000</v>
      </c>
      <c r="H1255" s="2" t="s">
        <v>24</v>
      </c>
      <c r="I1255" s="2" t="s">
        <v>24</v>
      </c>
      <c r="J1255" s="2" t="s">
        <v>25</v>
      </c>
      <c r="K1255" s="2">
        <v>1923000000</v>
      </c>
      <c r="L1255" t="s">
        <v>26</v>
      </c>
      <c r="M1255" t="s">
        <v>243</v>
      </c>
      <c r="N1255" t="s">
        <v>28</v>
      </c>
      <c r="O1255" t="s">
        <v>28</v>
      </c>
      <c r="P1255" t="s">
        <v>28</v>
      </c>
      <c r="R1255" t="s">
        <v>28</v>
      </c>
      <c r="S1255" s="3" t="s">
        <v>25</v>
      </c>
      <c r="T1255" t="s">
        <v>28</v>
      </c>
      <c r="U1255" s="3" t="s">
        <v>28</v>
      </c>
    </row>
    <row r="1256" spans="1:21" hidden="1" x14ac:dyDescent="0.3">
      <c r="A1256">
        <v>1254</v>
      </c>
      <c r="B1256" t="s">
        <v>620</v>
      </c>
      <c r="C1256" t="s">
        <v>32</v>
      </c>
      <c r="D1256" t="s">
        <v>414</v>
      </c>
      <c r="E1256" s="1">
        <v>63056000000</v>
      </c>
      <c r="F1256" s="2">
        <v>28731000000</v>
      </c>
      <c r="G1256" s="2">
        <v>24538000000</v>
      </c>
      <c r="H1256" s="2" t="s">
        <v>24</v>
      </c>
      <c r="I1256" s="2" t="s">
        <v>24</v>
      </c>
      <c r="J1256" s="2" t="s">
        <v>25</v>
      </c>
      <c r="K1256" s="2">
        <v>75000000</v>
      </c>
      <c r="L1256" t="s">
        <v>97</v>
      </c>
      <c r="M1256" t="s">
        <v>344</v>
      </c>
      <c r="N1256" t="s">
        <v>28</v>
      </c>
      <c r="O1256" t="s">
        <v>28</v>
      </c>
      <c r="P1256" t="s">
        <v>28</v>
      </c>
      <c r="R1256" t="s">
        <v>28</v>
      </c>
      <c r="S1256" s="3" t="s">
        <v>25</v>
      </c>
      <c r="T1256" t="s">
        <v>28</v>
      </c>
      <c r="U1256" s="3" t="s">
        <v>28</v>
      </c>
    </row>
    <row r="1257" spans="1:21" hidden="1" x14ac:dyDescent="0.3">
      <c r="A1257">
        <v>58</v>
      </c>
      <c r="B1257" t="s">
        <v>114</v>
      </c>
      <c r="C1257" t="s">
        <v>32</v>
      </c>
      <c r="D1257" t="s">
        <v>33</v>
      </c>
      <c r="E1257" s="1">
        <v>64406000000</v>
      </c>
      <c r="F1257" s="2">
        <v>33611000000</v>
      </c>
      <c r="G1257" s="2">
        <v>18491000000</v>
      </c>
      <c r="H1257" s="2" t="s">
        <v>24</v>
      </c>
      <c r="I1257" s="2" t="s">
        <v>24</v>
      </c>
      <c r="J1257" s="2" t="s">
        <v>25</v>
      </c>
      <c r="K1257" s="2" t="s">
        <v>24</v>
      </c>
      <c r="L1257" t="s">
        <v>112</v>
      </c>
      <c r="M1257" t="s">
        <v>115</v>
      </c>
      <c r="N1257" t="s">
        <v>28</v>
      </c>
      <c r="O1257" t="s">
        <v>28</v>
      </c>
      <c r="P1257" t="s">
        <v>28</v>
      </c>
      <c r="R1257" t="s">
        <v>28</v>
      </c>
      <c r="S1257" s="3" t="s">
        <v>25</v>
      </c>
      <c r="T1257" t="s">
        <v>28</v>
      </c>
      <c r="U1257" s="3" t="s">
        <v>25</v>
      </c>
    </row>
    <row r="1258" spans="1:21" hidden="1" x14ac:dyDescent="0.3">
      <c r="A1258">
        <v>1520</v>
      </c>
      <c r="B1258" t="s">
        <v>707</v>
      </c>
      <c r="C1258" t="s">
        <v>32</v>
      </c>
      <c r="D1258" t="s">
        <v>104</v>
      </c>
      <c r="E1258" s="1">
        <v>72618000000</v>
      </c>
      <c r="F1258" s="2">
        <v>51278000000</v>
      </c>
      <c r="G1258" s="2">
        <v>14676000000</v>
      </c>
      <c r="H1258" s="2" t="s">
        <v>24</v>
      </c>
      <c r="I1258" s="2" t="s">
        <v>24</v>
      </c>
      <c r="J1258" s="2" t="s">
        <v>25</v>
      </c>
      <c r="K1258" s="2">
        <v>2129000000</v>
      </c>
      <c r="L1258" t="s">
        <v>40</v>
      </c>
      <c r="M1258" t="s">
        <v>322</v>
      </c>
      <c r="N1258" t="s">
        <v>28</v>
      </c>
      <c r="O1258" t="s">
        <v>28</v>
      </c>
      <c r="P1258" t="s">
        <v>28</v>
      </c>
      <c r="R1258" t="s">
        <v>28</v>
      </c>
      <c r="S1258" s="3" t="s">
        <v>25</v>
      </c>
      <c r="T1258" t="s">
        <v>28</v>
      </c>
      <c r="U1258" s="3" t="s">
        <v>28</v>
      </c>
    </row>
    <row r="1259" spans="1:21" hidden="1" x14ac:dyDescent="0.3">
      <c r="A1259">
        <v>1053</v>
      </c>
      <c r="B1259" t="s">
        <v>550</v>
      </c>
      <c r="C1259" t="s">
        <v>32</v>
      </c>
      <c r="D1259" t="s">
        <v>33</v>
      </c>
      <c r="E1259" s="1">
        <v>73316000000</v>
      </c>
      <c r="F1259" s="2">
        <v>39102000000</v>
      </c>
      <c r="G1259" s="2">
        <v>8319000000</v>
      </c>
      <c r="H1259" s="2" t="s">
        <v>24</v>
      </c>
      <c r="I1259" s="2" t="s">
        <v>24</v>
      </c>
      <c r="J1259" s="2" t="s">
        <v>25</v>
      </c>
      <c r="K1259" s="2">
        <v>17091000000</v>
      </c>
      <c r="L1259" t="s">
        <v>112</v>
      </c>
      <c r="M1259" t="s">
        <v>113</v>
      </c>
      <c r="N1259" t="s">
        <v>28</v>
      </c>
      <c r="O1259" t="s">
        <v>28</v>
      </c>
      <c r="P1259" t="s">
        <v>28</v>
      </c>
      <c r="R1259" t="s">
        <v>28</v>
      </c>
      <c r="S1259" s="3" t="s">
        <v>25</v>
      </c>
      <c r="T1259" t="s">
        <v>28</v>
      </c>
      <c r="U1259" s="3" t="s">
        <v>28</v>
      </c>
    </row>
    <row r="1260" spans="1:21" hidden="1" x14ac:dyDescent="0.3">
      <c r="A1260">
        <v>130</v>
      </c>
      <c r="B1260" t="s">
        <v>150</v>
      </c>
      <c r="C1260" t="s">
        <v>32</v>
      </c>
      <c r="D1260" t="s">
        <v>33</v>
      </c>
      <c r="E1260" s="1">
        <v>73874100000</v>
      </c>
      <c r="F1260" s="2">
        <v>56854900000</v>
      </c>
      <c r="G1260" s="2">
        <v>11748400000</v>
      </c>
      <c r="H1260" s="2" t="s">
        <v>24</v>
      </c>
      <c r="I1260" s="2" t="s">
        <v>24</v>
      </c>
      <c r="J1260" s="2" t="s">
        <v>25</v>
      </c>
      <c r="K1260" s="2">
        <v>220900000</v>
      </c>
      <c r="L1260" t="s">
        <v>61</v>
      </c>
      <c r="M1260" t="s">
        <v>151</v>
      </c>
      <c r="N1260" t="s">
        <v>28</v>
      </c>
      <c r="O1260" t="s">
        <v>28</v>
      </c>
      <c r="P1260" t="s">
        <v>28</v>
      </c>
      <c r="R1260" t="s">
        <v>28</v>
      </c>
      <c r="S1260" s="3" t="s">
        <v>25</v>
      </c>
      <c r="T1260" t="s">
        <v>28</v>
      </c>
      <c r="U1260" s="3" t="s">
        <v>25</v>
      </c>
    </row>
    <row r="1261" spans="1:21" hidden="1" x14ac:dyDescent="0.3">
      <c r="A1261">
        <v>1286</v>
      </c>
      <c r="B1261" t="s">
        <v>629</v>
      </c>
      <c r="C1261" t="s">
        <v>32</v>
      </c>
      <c r="D1261" t="s">
        <v>36</v>
      </c>
      <c r="E1261" s="1">
        <v>73908000000</v>
      </c>
      <c r="F1261" s="2">
        <v>56479000000</v>
      </c>
      <c r="G1261" s="2">
        <v>6656000000</v>
      </c>
      <c r="H1261" s="2" t="s">
        <v>24</v>
      </c>
      <c r="I1261" s="2" t="s">
        <v>24</v>
      </c>
      <c r="J1261" s="2" t="s">
        <v>25</v>
      </c>
      <c r="K1261" s="2">
        <v>82000000</v>
      </c>
      <c r="L1261" t="s">
        <v>97</v>
      </c>
      <c r="M1261" t="s">
        <v>562</v>
      </c>
      <c r="N1261" t="s">
        <v>28</v>
      </c>
      <c r="O1261" t="s">
        <v>28</v>
      </c>
      <c r="P1261" t="s">
        <v>28</v>
      </c>
      <c r="R1261" t="s">
        <v>28</v>
      </c>
      <c r="S1261" s="3" t="s">
        <v>25</v>
      </c>
      <c r="T1261" t="s">
        <v>28</v>
      </c>
      <c r="U1261" s="3" t="s">
        <v>28</v>
      </c>
    </row>
    <row r="1262" spans="1:21" hidden="1" x14ac:dyDescent="0.3">
      <c r="A1262">
        <v>34</v>
      </c>
      <c r="B1262" t="s">
        <v>96</v>
      </c>
      <c r="C1262" t="s">
        <v>32</v>
      </c>
      <c r="D1262" t="s">
        <v>33</v>
      </c>
      <c r="E1262" s="1">
        <v>81201000000</v>
      </c>
      <c r="F1262" s="2">
        <v>76433000000</v>
      </c>
      <c r="G1262" s="2">
        <v>1907000000</v>
      </c>
      <c r="H1262" s="2" t="s">
        <v>24</v>
      </c>
      <c r="I1262" s="2" t="s">
        <v>24</v>
      </c>
      <c r="J1262" s="2" t="s">
        <v>25</v>
      </c>
      <c r="K1262" s="2" t="s">
        <v>24</v>
      </c>
      <c r="L1262" t="s">
        <v>97</v>
      </c>
      <c r="M1262" t="s">
        <v>98</v>
      </c>
      <c r="N1262" t="s">
        <v>28</v>
      </c>
      <c r="O1262" t="s">
        <v>28</v>
      </c>
      <c r="P1262" t="s">
        <v>28</v>
      </c>
      <c r="R1262" t="s">
        <v>28</v>
      </c>
      <c r="S1262" s="3" t="s">
        <v>25</v>
      </c>
      <c r="T1262" t="s">
        <v>28</v>
      </c>
      <c r="U1262" s="3" t="s">
        <v>25</v>
      </c>
    </row>
    <row r="1263" spans="1:21" hidden="1" x14ac:dyDescent="0.3">
      <c r="A1263">
        <v>762</v>
      </c>
      <c r="B1263" t="s">
        <v>432</v>
      </c>
      <c r="C1263" t="s">
        <v>32</v>
      </c>
      <c r="D1263" t="s">
        <v>436</v>
      </c>
      <c r="E1263" s="1">
        <v>83176000000</v>
      </c>
      <c r="F1263" s="2">
        <v>54787000000</v>
      </c>
      <c r="G1263" s="2">
        <v>16280000000</v>
      </c>
      <c r="H1263" s="2" t="s">
        <v>24</v>
      </c>
      <c r="I1263" s="2" t="s">
        <v>24</v>
      </c>
      <c r="J1263" s="2" t="s">
        <v>25</v>
      </c>
      <c r="K1263" s="2">
        <v>1640000000</v>
      </c>
      <c r="L1263" t="s">
        <v>40</v>
      </c>
      <c r="M1263" t="s">
        <v>434</v>
      </c>
      <c r="N1263" t="s">
        <v>28</v>
      </c>
      <c r="O1263" t="s">
        <v>28</v>
      </c>
      <c r="P1263" t="s">
        <v>28</v>
      </c>
      <c r="R1263" t="s">
        <v>28</v>
      </c>
      <c r="S1263" s="3" t="s">
        <v>25</v>
      </c>
      <c r="T1263" t="s">
        <v>28</v>
      </c>
      <c r="U1263" s="3" t="s">
        <v>28</v>
      </c>
    </row>
    <row r="1264" spans="1:21" hidden="1" x14ac:dyDescent="0.3">
      <c r="A1264">
        <v>1684</v>
      </c>
      <c r="B1264" t="s">
        <v>749</v>
      </c>
      <c r="C1264" t="s">
        <v>32</v>
      </c>
      <c r="D1264" t="s">
        <v>33</v>
      </c>
      <c r="E1264" s="1">
        <v>88372000000</v>
      </c>
      <c r="F1264" s="2">
        <v>1096000000</v>
      </c>
      <c r="G1264" s="2">
        <v>47667000000</v>
      </c>
      <c r="H1264" s="2" t="s">
        <v>24</v>
      </c>
      <c r="I1264" s="2" t="s">
        <v>24</v>
      </c>
      <c r="J1264" s="2" t="s">
        <v>25</v>
      </c>
      <c r="K1264" s="2">
        <v>2765000000</v>
      </c>
      <c r="L1264" t="s">
        <v>112</v>
      </c>
      <c r="M1264" t="s">
        <v>183</v>
      </c>
      <c r="N1264" t="s">
        <v>28</v>
      </c>
      <c r="O1264" t="s">
        <v>28</v>
      </c>
      <c r="P1264" t="s">
        <v>28</v>
      </c>
      <c r="R1264" t="s">
        <v>28</v>
      </c>
      <c r="S1264" s="3" t="s">
        <v>25</v>
      </c>
      <c r="T1264" t="s">
        <v>28</v>
      </c>
      <c r="U1264" s="3" t="s">
        <v>28</v>
      </c>
    </row>
    <row r="1265" spans="1:21" hidden="1" x14ac:dyDescent="0.3">
      <c r="A1265">
        <v>885</v>
      </c>
      <c r="B1265" t="s">
        <v>490</v>
      </c>
      <c r="C1265" t="s">
        <v>32</v>
      </c>
      <c r="D1265" t="s">
        <v>33</v>
      </c>
      <c r="E1265" s="1">
        <v>91973000000</v>
      </c>
      <c r="F1265" s="2" t="s">
        <v>24</v>
      </c>
      <c r="G1265" s="2">
        <v>61274000000</v>
      </c>
      <c r="H1265" s="2" t="s">
        <v>24</v>
      </c>
      <c r="I1265" s="2" t="s">
        <v>24</v>
      </c>
      <c r="J1265" s="2" t="s">
        <v>25</v>
      </c>
      <c r="K1265" s="2">
        <v>3139000000</v>
      </c>
      <c r="L1265" t="s">
        <v>112</v>
      </c>
      <c r="M1265" t="s">
        <v>183</v>
      </c>
      <c r="N1265" t="s">
        <v>28</v>
      </c>
      <c r="O1265" t="s">
        <v>28</v>
      </c>
      <c r="P1265" t="s">
        <v>28</v>
      </c>
      <c r="R1265" t="s">
        <v>28</v>
      </c>
      <c r="S1265" s="3" t="s">
        <v>25</v>
      </c>
      <c r="T1265" t="s">
        <v>28</v>
      </c>
      <c r="U1265" s="3" t="s">
        <v>28</v>
      </c>
    </row>
    <row r="1266" spans="1:21" hidden="1" x14ac:dyDescent="0.3">
      <c r="A1266">
        <v>825</v>
      </c>
      <c r="B1266" t="s">
        <v>464</v>
      </c>
      <c r="C1266" t="s">
        <v>32</v>
      </c>
      <c r="D1266" t="s">
        <v>33</v>
      </c>
      <c r="E1266" s="1">
        <v>92793000000</v>
      </c>
      <c r="F1266" s="2">
        <v>46386000000</v>
      </c>
      <c r="G1266" s="2">
        <v>22438000000</v>
      </c>
      <c r="H1266" s="2">
        <v>5437000000</v>
      </c>
      <c r="I1266" s="2">
        <v>5437000000</v>
      </c>
      <c r="J1266" s="2">
        <v>5437000000</v>
      </c>
      <c r="K1266" s="2" t="s">
        <v>24</v>
      </c>
      <c r="L1266" t="s">
        <v>51</v>
      </c>
      <c r="M1266" t="s">
        <v>292</v>
      </c>
      <c r="N1266" t="s">
        <v>28</v>
      </c>
      <c r="O1266" t="s">
        <v>28</v>
      </c>
      <c r="P1266" t="s">
        <v>28</v>
      </c>
      <c r="R1266" t="s">
        <v>28</v>
      </c>
      <c r="S1266" s="3">
        <v>5437000000</v>
      </c>
      <c r="T1266" t="s">
        <v>28</v>
      </c>
      <c r="U1266" s="3" t="s">
        <v>28</v>
      </c>
    </row>
    <row r="1267" spans="1:21" hidden="1" x14ac:dyDescent="0.3">
      <c r="A1267">
        <v>1109</v>
      </c>
      <c r="B1267" t="s">
        <v>568</v>
      </c>
      <c r="C1267" t="s">
        <v>32</v>
      </c>
      <c r="D1267" t="s">
        <v>217</v>
      </c>
      <c r="E1267" s="1">
        <v>93580000000</v>
      </c>
      <c r="F1267" s="2">
        <v>33038000000</v>
      </c>
      <c r="G1267" s="2">
        <v>20324000000</v>
      </c>
      <c r="H1267" s="2">
        <v>12046000000</v>
      </c>
      <c r="I1267" s="2">
        <v>12046000000</v>
      </c>
      <c r="J1267" s="2">
        <v>12046000000</v>
      </c>
      <c r="K1267" s="2" t="s">
        <v>24</v>
      </c>
      <c r="L1267" t="s">
        <v>51</v>
      </c>
      <c r="M1267" t="s">
        <v>569</v>
      </c>
      <c r="N1267" t="s">
        <v>28</v>
      </c>
      <c r="O1267" t="s">
        <v>28</v>
      </c>
      <c r="P1267" t="s">
        <v>28</v>
      </c>
      <c r="R1267" t="s">
        <v>28</v>
      </c>
      <c r="S1267" s="3">
        <v>12046000000</v>
      </c>
      <c r="T1267" t="s">
        <v>28</v>
      </c>
      <c r="U1267" s="3" t="s">
        <v>28</v>
      </c>
    </row>
    <row r="1268" spans="1:21" hidden="1" x14ac:dyDescent="0.3">
      <c r="A1268">
        <v>192</v>
      </c>
      <c r="B1268" t="s">
        <v>182</v>
      </c>
      <c r="C1268" t="s">
        <v>32</v>
      </c>
      <c r="D1268" t="s">
        <v>33</v>
      </c>
      <c r="E1268" s="1">
        <v>95181000000</v>
      </c>
      <c r="F1268" s="2">
        <v>2656000000</v>
      </c>
      <c r="G1268" s="2">
        <v>74181000000</v>
      </c>
      <c r="H1268" s="2" t="s">
        <v>24</v>
      </c>
      <c r="I1268" s="2" t="s">
        <v>24</v>
      </c>
      <c r="J1268" s="2" t="s">
        <v>25</v>
      </c>
      <c r="K1268" s="2">
        <v>3211000000</v>
      </c>
      <c r="L1268" t="s">
        <v>112</v>
      </c>
      <c r="M1268" t="s">
        <v>183</v>
      </c>
      <c r="N1268" t="s">
        <v>28</v>
      </c>
      <c r="O1268" t="s">
        <v>28</v>
      </c>
      <c r="P1268" t="s">
        <v>28</v>
      </c>
      <c r="R1268" t="s">
        <v>28</v>
      </c>
      <c r="S1268" s="3" t="s">
        <v>25</v>
      </c>
      <c r="T1268" t="s">
        <v>28</v>
      </c>
      <c r="U1268" s="3" t="s">
        <v>25</v>
      </c>
    </row>
    <row r="1269" spans="1:21" x14ac:dyDescent="0.3">
      <c r="A1269">
        <v>188</v>
      </c>
      <c r="B1269" t="s">
        <v>181</v>
      </c>
      <c r="C1269" t="s">
        <v>32</v>
      </c>
      <c r="D1269" t="s">
        <v>36</v>
      </c>
      <c r="E1269" s="1">
        <v>96114000000</v>
      </c>
      <c r="F1269" s="2">
        <v>82088000000</v>
      </c>
      <c r="G1269" s="2">
        <v>3251000000</v>
      </c>
      <c r="H1269" s="2">
        <v>3331000000</v>
      </c>
      <c r="I1269" s="2">
        <v>3331000000</v>
      </c>
      <c r="J1269" s="2">
        <v>3331000000</v>
      </c>
      <c r="K1269" s="2" t="s">
        <v>24</v>
      </c>
      <c r="L1269" t="s">
        <v>26</v>
      </c>
      <c r="M1269" t="s">
        <v>161</v>
      </c>
      <c r="N1269" t="s">
        <v>28</v>
      </c>
      <c r="O1269" t="s">
        <v>28</v>
      </c>
      <c r="P1269" t="s">
        <v>28</v>
      </c>
      <c r="R1269" t="s">
        <v>28</v>
      </c>
      <c r="S1269" s="3">
        <v>3331000000</v>
      </c>
      <c r="T1269" t="s">
        <v>28</v>
      </c>
      <c r="U1269" s="3">
        <v>3331000000</v>
      </c>
    </row>
    <row r="1270" spans="1:21" hidden="1" x14ac:dyDescent="0.3">
      <c r="A1270">
        <v>1097</v>
      </c>
      <c r="B1270" t="s">
        <v>565</v>
      </c>
      <c r="C1270" t="s">
        <v>32</v>
      </c>
      <c r="D1270" t="s">
        <v>33</v>
      </c>
      <c r="E1270" s="1">
        <v>97817000000</v>
      </c>
      <c r="F1270" s="2">
        <v>84275000000</v>
      </c>
      <c r="G1270" s="2">
        <v>8450000000</v>
      </c>
      <c r="H1270" s="2" t="s">
        <v>24</v>
      </c>
      <c r="I1270" s="2" t="s">
        <v>24</v>
      </c>
      <c r="J1270" s="2" t="s">
        <v>25</v>
      </c>
      <c r="K1270" s="2">
        <v>1326000000</v>
      </c>
      <c r="L1270" t="s">
        <v>153</v>
      </c>
      <c r="M1270" t="s">
        <v>499</v>
      </c>
      <c r="N1270" t="s">
        <v>28</v>
      </c>
      <c r="O1270" t="s">
        <v>28</v>
      </c>
      <c r="P1270" t="s">
        <v>28</v>
      </c>
      <c r="R1270" t="s">
        <v>28</v>
      </c>
      <c r="S1270" s="3" t="s">
        <v>25</v>
      </c>
      <c r="T1270" t="s">
        <v>28</v>
      </c>
      <c r="U1270" s="3" t="s">
        <v>28</v>
      </c>
    </row>
    <row r="1271" spans="1:21" hidden="1" x14ac:dyDescent="0.3">
      <c r="A1271">
        <v>260</v>
      </c>
      <c r="B1271" t="s">
        <v>214</v>
      </c>
      <c r="C1271" t="s">
        <v>32</v>
      </c>
      <c r="D1271" t="s">
        <v>217</v>
      </c>
      <c r="E1271" s="1">
        <v>102531000000</v>
      </c>
      <c r="F1271" s="2">
        <v>96819000000</v>
      </c>
      <c r="G1271" s="2">
        <v>3240000000</v>
      </c>
      <c r="H1271" s="2" t="s">
        <v>24</v>
      </c>
      <c r="I1271" s="2" t="s">
        <v>24</v>
      </c>
      <c r="J1271" s="2" t="s">
        <v>25</v>
      </c>
      <c r="K1271" s="2">
        <v>281000000</v>
      </c>
      <c r="L1271" t="s">
        <v>61</v>
      </c>
      <c r="M1271" t="s">
        <v>67</v>
      </c>
      <c r="N1271" t="s">
        <v>28</v>
      </c>
      <c r="O1271" t="s">
        <v>28</v>
      </c>
      <c r="P1271" t="s">
        <v>28</v>
      </c>
      <c r="R1271" t="s">
        <v>28</v>
      </c>
      <c r="S1271" s="3" t="s">
        <v>25</v>
      </c>
      <c r="T1271" t="s">
        <v>28</v>
      </c>
      <c r="U1271" s="3" t="s">
        <v>25</v>
      </c>
    </row>
    <row r="1272" spans="1:21" hidden="1" x14ac:dyDescent="0.3">
      <c r="A1272">
        <v>122</v>
      </c>
      <c r="B1272" t="s">
        <v>146</v>
      </c>
      <c r="C1272" t="s">
        <v>32</v>
      </c>
      <c r="D1272" t="s">
        <v>36</v>
      </c>
      <c r="E1272" s="1">
        <v>107006000000</v>
      </c>
      <c r="F1272" s="2">
        <v>71651000000</v>
      </c>
      <c r="G1272" s="2">
        <v>33122000000</v>
      </c>
      <c r="H1272" s="2" t="s">
        <v>24</v>
      </c>
      <c r="I1272" s="2" t="s">
        <v>24</v>
      </c>
      <c r="J1272" s="2" t="s">
        <v>25</v>
      </c>
      <c r="K1272" s="2" t="s">
        <v>24</v>
      </c>
      <c r="L1272" t="s">
        <v>40</v>
      </c>
      <c r="M1272" t="s">
        <v>147</v>
      </c>
      <c r="N1272" t="s">
        <v>28</v>
      </c>
      <c r="O1272" t="s">
        <v>28</v>
      </c>
      <c r="P1272" t="s">
        <v>28</v>
      </c>
      <c r="R1272" t="s">
        <v>28</v>
      </c>
      <c r="S1272" s="3" t="s">
        <v>25</v>
      </c>
      <c r="T1272" t="s">
        <v>28</v>
      </c>
      <c r="U1272" s="3" t="s">
        <v>25</v>
      </c>
    </row>
    <row r="1273" spans="1:21" hidden="1" x14ac:dyDescent="0.3">
      <c r="A1273">
        <v>929</v>
      </c>
      <c r="B1273" t="s">
        <v>510</v>
      </c>
      <c r="C1273" t="s">
        <v>32</v>
      </c>
      <c r="D1273" t="s">
        <v>104</v>
      </c>
      <c r="E1273" s="1">
        <v>108465000000</v>
      </c>
      <c r="F1273" s="2">
        <v>85512000000</v>
      </c>
      <c r="G1273" s="2">
        <v>17868000000</v>
      </c>
      <c r="H1273" s="2" t="s">
        <v>24</v>
      </c>
      <c r="I1273" s="2" t="s">
        <v>24</v>
      </c>
      <c r="J1273" s="2" t="s">
        <v>25</v>
      </c>
      <c r="K1273" s="2">
        <v>1948000000</v>
      </c>
      <c r="L1273" t="s">
        <v>97</v>
      </c>
      <c r="M1273" t="s">
        <v>511</v>
      </c>
      <c r="N1273" t="s">
        <v>28</v>
      </c>
      <c r="O1273" t="s">
        <v>28</v>
      </c>
      <c r="P1273" t="s">
        <v>28</v>
      </c>
      <c r="R1273" t="s">
        <v>28</v>
      </c>
      <c r="S1273" s="3" t="s">
        <v>25</v>
      </c>
      <c r="T1273" t="s">
        <v>28</v>
      </c>
      <c r="U1273" s="3" t="s">
        <v>28</v>
      </c>
    </row>
    <row r="1274" spans="1:21" hidden="1" x14ac:dyDescent="0.3">
      <c r="A1274">
        <v>376</v>
      </c>
      <c r="B1274" t="s">
        <v>267</v>
      </c>
      <c r="C1274" t="s">
        <v>32</v>
      </c>
      <c r="D1274" t="s">
        <v>270</v>
      </c>
      <c r="E1274" s="1">
        <v>116199000000</v>
      </c>
      <c r="F1274" s="2">
        <v>101065000000</v>
      </c>
      <c r="G1274" s="2">
        <v>11445000000</v>
      </c>
      <c r="H1274" s="2" t="s">
        <v>24</v>
      </c>
      <c r="I1274" s="2" t="s">
        <v>24</v>
      </c>
      <c r="J1274" s="2" t="s">
        <v>25</v>
      </c>
      <c r="K1274" s="2" t="s">
        <v>24</v>
      </c>
      <c r="L1274" t="s">
        <v>97</v>
      </c>
      <c r="M1274" t="s">
        <v>269</v>
      </c>
      <c r="N1274" t="s">
        <v>28</v>
      </c>
      <c r="O1274" t="s">
        <v>28</v>
      </c>
      <c r="P1274" t="s">
        <v>28</v>
      </c>
      <c r="R1274" t="s">
        <v>28</v>
      </c>
      <c r="S1274" s="3" t="s">
        <v>25</v>
      </c>
      <c r="T1274" t="s">
        <v>28</v>
      </c>
      <c r="U1274" s="3" t="s">
        <v>25</v>
      </c>
    </row>
    <row r="1275" spans="1:21" hidden="1" x14ac:dyDescent="0.3">
      <c r="A1275">
        <v>1668</v>
      </c>
      <c r="B1275" t="s">
        <v>745</v>
      </c>
      <c r="C1275" t="s">
        <v>32</v>
      </c>
      <c r="D1275" t="s">
        <v>33</v>
      </c>
      <c r="E1275" s="1">
        <v>127079000000</v>
      </c>
      <c r="F1275" s="2">
        <v>49931000000</v>
      </c>
      <c r="G1275" s="2">
        <v>41016000000</v>
      </c>
      <c r="H1275" s="2" t="s">
        <v>24</v>
      </c>
      <c r="I1275" s="2" t="s">
        <v>24</v>
      </c>
      <c r="J1275" s="2" t="s">
        <v>25</v>
      </c>
      <c r="K1275" s="2">
        <v>16533000000</v>
      </c>
      <c r="L1275" t="s">
        <v>305</v>
      </c>
      <c r="M1275" t="s">
        <v>306</v>
      </c>
      <c r="N1275" t="s">
        <v>28</v>
      </c>
      <c r="O1275" t="s">
        <v>28</v>
      </c>
      <c r="P1275" t="s">
        <v>28</v>
      </c>
      <c r="R1275" t="s">
        <v>28</v>
      </c>
      <c r="S1275" s="3" t="s">
        <v>25</v>
      </c>
      <c r="T1275" t="s">
        <v>28</v>
      </c>
      <c r="U1275" s="3" t="s">
        <v>28</v>
      </c>
    </row>
    <row r="1276" spans="1:21" hidden="1" x14ac:dyDescent="0.3">
      <c r="A1276">
        <v>1640</v>
      </c>
      <c r="B1276" t="s">
        <v>738</v>
      </c>
      <c r="C1276" t="s">
        <v>32</v>
      </c>
      <c r="D1276" t="s">
        <v>33</v>
      </c>
      <c r="E1276" s="1">
        <v>130844000000</v>
      </c>
      <c r="F1276" s="2">
        <v>118141000000</v>
      </c>
      <c r="G1276" s="2">
        <v>5111000000</v>
      </c>
      <c r="H1276" s="2" t="s">
        <v>24</v>
      </c>
      <c r="I1276" s="2" t="s">
        <v>24</v>
      </c>
      <c r="J1276" s="2" t="s">
        <v>25</v>
      </c>
      <c r="K1276" s="2">
        <v>1690000000</v>
      </c>
      <c r="L1276" t="s">
        <v>153</v>
      </c>
      <c r="M1276" t="s">
        <v>499</v>
      </c>
      <c r="N1276" t="s">
        <v>28</v>
      </c>
      <c r="O1276" t="s">
        <v>28</v>
      </c>
      <c r="P1276" t="s">
        <v>28</v>
      </c>
      <c r="R1276" t="s">
        <v>28</v>
      </c>
      <c r="S1276" s="3" t="s">
        <v>25</v>
      </c>
      <c r="T1276" t="s">
        <v>28</v>
      </c>
      <c r="U1276" s="3" t="s">
        <v>28</v>
      </c>
    </row>
    <row r="1277" spans="1:21" hidden="1" x14ac:dyDescent="0.3">
      <c r="A1277">
        <v>1496</v>
      </c>
      <c r="B1277" t="s">
        <v>697</v>
      </c>
      <c r="C1277" t="s">
        <v>32</v>
      </c>
      <c r="D1277" t="s">
        <v>33</v>
      </c>
      <c r="E1277" s="1">
        <v>132447000000</v>
      </c>
      <c r="F1277" s="2">
        <v>60145000000</v>
      </c>
      <c r="G1277" s="2">
        <v>41817000000</v>
      </c>
      <c r="H1277" s="2" t="s">
        <v>24</v>
      </c>
      <c r="I1277" s="2" t="s">
        <v>24</v>
      </c>
      <c r="J1277" s="2" t="s">
        <v>25</v>
      </c>
      <c r="K1277" s="2">
        <v>18273000000</v>
      </c>
      <c r="L1277" t="s">
        <v>305</v>
      </c>
      <c r="M1277" t="s">
        <v>306</v>
      </c>
      <c r="N1277" t="s">
        <v>28</v>
      </c>
      <c r="O1277" t="s">
        <v>28</v>
      </c>
      <c r="P1277" t="s">
        <v>28</v>
      </c>
      <c r="R1277" t="s">
        <v>28</v>
      </c>
      <c r="S1277" s="3" t="s">
        <v>25</v>
      </c>
      <c r="T1277" t="s">
        <v>28</v>
      </c>
      <c r="U1277" s="3" t="s">
        <v>28</v>
      </c>
    </row>
    <row r="1278" spans="1:21" hidden="1" x14ac:dyDescent="0.3">
      <c r="A1278">
        <v>18</v>
      </c>
      <c r="B1278" t="s">
        <v>65</v>
      </c>
      <c r="C1278" t="s">
        <v>32</v>
      </c>
      <c r="D1278" t="s">
        <v>71</v>
      </c>
      <c r="E1278" s="1">
        <v>135961803000</v>
      </c>
      <c r="F1278" s="2">
        <v>132432490000</v>
      </c>
      <c r="G1278" s="2">
        <v>2858458000</v>
      </c>
      <c r="H1278" s="2" t="s">
        <v>24</v>
      </c>
      <c r="I1278" s="2" t="s">
        <v>24</v>
      </c>
      <c r="J1278" s="2" t="s">
        <v>25</v>
      </c>
      <c r="K1278" s="2">
        <v>248635000</v>
      </c>
      <c r="L1278" t="s">
        <v>61</v>
      </c>
      <c r="M1278" t="s">
        <v>67</v>
      </c>
      <c r="N1278" t="s">
        <v>28</v>
      </c>
      <c r="O1278" t="s">
        <v>28</v>
      </c>
      <c r="P1278" t="s">
        <v>72</v>
      </c>
      <c r="R1278" t="s">
        <v>28</v>
      </c>
      <c r="S1278" s="3" t="s">
        <v>25</v>
      </c>
      <c r="T1278" t="s">
        <v>28</v>
      </c>
      <c r="U1278" s="3" t="s">
        <v>25</v>
      </c>
    </row>
    <row r="1279" spans="1:21" hidden="1" x14ac:dyDescent="0.3">
      <c r="A1279">
        <v>610</v>
      </c>
      <c r="B1279" t="s">
        <v>378</v>
      </c>
      <c r="C1279" t="s">
        <v>32</v>
      </c>
      <c r="D1279" t="s">
        <v>36</v>
      </c>
      <c r="E1279" s="1">
        <v>149558000000</v>
      </c>
      <c r="F1279" s="2">
        <v>131409000000</v>
      </c>
      <c r="G1279" s="2">
        <v>10502000000</v>
      </c>
      <c r="H1279" s="2" t="s">
        <v>24</v>
      </c>
      <c r="I1279" s="2" t="s">
        <v>24</v>
      </c>
      <c r="J1279" s="2" t="s">
        <v>25</v>
      </c>
      <c r="K1279" s="2" t="s">
        <v>24</v>
      </c>
      <c r="L1279" t="s">
        <v>40</v>
      </c>
      <c r="M1279" t="s">
        <v>379</v>
      </c>
      <c r="N1279" t="s">
        <v>28</v>
      </c>
      <c r="O1279" t="s">
        <v>28</v>
      </c>
      <c r="P1279" t="s">
        <v>28</v>
      </c>
      <c r="R1279" t="s">
        <v>28</v>
      </c>
      <c r="S1279" s="3" t="s">
        <v>25</v>
      </c>
      <c r="T1279" t="s">
        <v>28</v>
      </c>
      <c r="U1279" s="3" t="s">
        <v>28</v>
      </c>
    </row>
    <row r="1280" spans="1:21" hidden="1" x14ac:dyDescent="0.3">
      <c r="A1280">
        <v>702</v>
      </c>
      <c r="B1280" t="s">
        <v>407</v>
      </c>
      <c r="C1280" t="s">
        <v>32</v>
      </c>
      <c r="D1280" t="s">
        <v>36</v>
      </c>
      <c r="E1280" s="1">
        <v>152356000000</v>
      </c>
      <c r="F1280" s="2">
        <v>134054000000</v>
      </c>
      <c r="G1280" s="2">
        <v>13405000000</v>
      </c>
      <c r="H1280" s="2" t="s">
        <v>24</v>
      </c>
      <c r="I1280" s="2" t="s">
        <v>24</v>
      </c>
      <c r="J1280" s="2" t="s">
        <v>25</v>
      </c>
      <c r="K1280" s="2" t="s">
        <v>24</v>
      </c>
      <c r="L1280" t="s">
        <v>40</v>
      </c>
      <c r="M1280" t="s">
        <v>379</v>
      </c>
      <c r="N1280" t="s">
        <v>28</v>
      </c>
      <c r="O1280" t="s">
        <v>28</v>
      </c>
      <c r="P1280" t="s">
        <v>28</v>
      </c>
      <c r="R1280" t="s">
        <v>28</v>
      </c>
      <c r="S1280" s="3" t="s">
        <v>25</v>
      </c>
      <c r="T1280" t="s">
        <v>28</v>
      </c>
      <c r="U1280" s="3" t="s">
        <v>28</v>
      </c>
    </row>
    <row r="1281" spans="1:21" hidden="1" x14ac:dyDescent="0.3">
      <c r="A1281">
        <v>418</v>
      </c>
      <c r="B1281" t="s">
        <v>309</v>
      </c>
      <c r="C1281" t="s">
        <v>32</v>
      </c>
      <c r="D1281" t="s">
        <v>36</v>
      </c>
      <c r="E1281" s="1">
        <v>153290000000</v>
      </c>
      <c r="F1281" s="2">
        <v>126762000000</v>
      </c>
      <c r="G1281" s="2" t="s">
        <v>24</v>
      </c>
      <c r="H1281" s="2" t="s">
        <v>24</v>
      </c>
      <c r="I1281" s="2" t="s">
        <v>24</v>
      </c>
      <c r="J1281" s="2" t="s">
        <v>25</v>
      </c>
      <c r="K1281" s="2" t="s">
        <v>24</v>
      </c>
      <c r="L1281" t="s">
        <v>97</v>
      </c>
      <c r="M1281" t="s">
        <v>310</v>
      </c>
      <c r="N1281" t="s">
        <v>28</v>
      </c>
      <c r="O1281" t="s">
        <v>28</v>
      </c>
      <c r="P1281" t="s">
        <v>28</v>
      </c>
      <c r="R1281" t="s">
        <v>28</v>
      </c>
      <c r="S1281" s="3" t="s">
        <v>25</v>
      </c>
      <c r="T1281" t="s">
        <v>28</v>
      </c>
      <c r="U1281" s="3" t="s">
        <v>25</v>
      </c>
    </row>
    <row r="1282" spans="1:21" hidden="1" x14ac:dyDescent="0.3">
      <c r="A1282">
        <v>1596</v>
      </c>
      <c r="B1282" t="s">
        <v>727</v>
      </c>
      <c r="C1282" t="s">
        <v>32</v>
      </c>
      <c r="D1282" t="s">
        <v>36</v>
      </c>
      <c r="E1282" s="1">
        <v>157107000000</v>
      </c>
      <c r="F1282" s="2">
        <v>103875000000</v>
      </c>
      <c r="G1282" s="2" t="s">
        <v>24</v>
      </c>
      <c r="H1282" s="2" t="s">
        <v>24</v>
      </c>
      <c r="I1282" s="2" t="s">
        <v>24</v>
      </c>
      <c r="J1282" s="2" t="s">
        <v>25</v>
      </c>
      <c r="K1282" s="2">
        <v>42211000000</v>
      </c>
      <c r="L1282" t="s">
        <v>61</v>
      </c>
      <c r="M1282" t="s">
        <v>151</v>
      </c>
      <c r="N1282" t="s">
        <v>28</v>
      </c>
      <c r="O1282" t="s">
        <v>28</v>
      </c>
      <c r="P1282" t="s">
        <v>28</v>
      </c>
      <c r="R1282" t="s">
        <v>28</v>
      </c>
      <c r="S1282" s="3" t="s">
        <v>25</v>
      </c>
      <c r="T1282" t="s">
        <v>28</v>
      </c>
      <c r="U1282" s="3" t="s">
        <v>28</v>
      </c>
    </row>
    <row r="1283" spans="1:21" hidden="1" x14ac:dyDescent="0.3">
      <c r="A1283">
        <v>1314</v>
      </c>
      <c r="B1283" t="s">
        <v>636</v>
      </c>
      <c r="C1283" t="s">
        <v>32</v>
      </c>
      <c r="D1283" t="s">
        <v>33</v>
      </c>
      <c r="E1283" s="1">
        <v>161212000000</v>
      </c>
      <c r="F1283" s="2">
        <v>140183000000</v>
      </c>
      <c r="G1283" s="2">
        <v>16703000000</v>
      </c>
      <c r="H1283" s="2" t="s">
        <v>24</v>
      </c>
      <c r="I1283" s="2" t="s">
        <v>24</v>
      </c>
      <c r="J1283" s="2" t="s">
        <v>25</v>
      </c>
      <c r="K1283" s="2">
        <v>1019000000</v>
      </c>
      <c r="L1283" t="s">
        <v>153</v>
      </c>
      <c r="M1283" t="s">
        <v>499</v>
      </c>
      <c r="N1283" t="s">
        <v>28</v>
      </c>
      <c r="O1283" t="s">
        <v>28</v>
      </c>
      <c r="P1283" t="s">
        <v>28</v>
      </c>
      <c r="R1283" t="s">
        <v>28</v>
      </c>
      <c r="S1283" s="3" t="s">
        <v>25</v>
      </c>
      <c r="T1283" t="s">
        <v>28</v>
      </c>
      <c r="U1283" s="3" t="s">
        <v>28</v>
      </c>
    </row>
    <row r="1284" spans="1:21" hidden="1" x14ac:dyDescent="0.3">
      <c r="A1284">
        <v>1041</v>
      </c>
      <c r="B1284" t="s">
        <v>546</v>
      </c>
      <c r="C1284" t="s">
        <v>32</v>
      </c>
      <c r="D1284" t="s">
        <v>352</v>
      </c>
      <c r="E1284" s="1">
        <v>179045000000</v>
      </c>
      <c r="F1284" s="2">
        <v>167634000000</v>
      </c>
      <c r="G1284" s="2">
        <v>7901000000</v>
      </c>
      <c r="H1284" s="2">
        <v>392000000</v>
      </c>
      <c r="I1284" s="2">
        <v>392000000</v>
      </c>
      <c r="J1284" s="2">
        <v>392000000</v>
      </c>
      <c r="K1284" s="2" t="s">
        <v>24</v>
      </c>
      <c r="L1284" t="s">
        <v>61</v>
      </c>
      <c r="M1284" t="s">
        <v>67</v>
      </c>
      <c r="N1284" t="s">
        <v>28</v>
      </c>
      <c r="O1284" t="s">
        <v>28</v>
      </c>
      <c r="P1284" t="s">
        <v>28</v>
      </c>
      <c r="R1284" t="s">
        <v>28</v>
      </c>
      <c r="S1284" s="3">
        <v>392000000</v>
      </c>
      <c r="T1284" t="s">
        <v>28</v>
      </c>
      <c r="U1284" s="3" t="s">
        <v>28</v>
      </c>
    </row>
    <row r="1285" spans="1:21" hidden="1" x14ac:dyDescent="0.3">
      <c r="A1285">
        <v>422</v>
      </c>
      <c r="B1285" t="s">
        <v>311</v>
      </c>
      <c r="C1285" t="s">
        <v>32</v>
      </c>
      <c r="D1285" t="s">
        <v>33</v>
      </c>
      <c r="E1285" s="1">
        <v>200494000000</v>
      </c>
      <c r="F1285" s="2">
        <v>144956000000</v>
      </c>
      <c r="G1285" s="2">
        <v>17034000000</v>
      </c>
      <c r="H1285" s="2" t="s">
        <v>24</v>
      </c>
      <c r="I1285" s="2" t="s">
        <v>24</v>
      </c>
      <c r="J1285" s="2" t="s">
        <v>25</v>
      </c>
      <c r="K1285" s="2">
        <v>16793000000</v>
      </c>
      <c r="L1285" t="s">
        <v>153</v>
      </c>
      <c r="M1285" t="s">
        <v>241</v>
      </c>
      <c r="N1285" t="s">
        <v>28</v>
      </c>
      <c r="O1285" t="s">
        <v>28</v>
      </c>
      <c r="P1285" t="s">
        <v>28</v>
      </c>
      <c r="R1285" t="s">
        <v>28</v>
      </c>
      <c r="S1285" s="3" t="s">
        <v>25</v>
      </c>
      <c r="T1285" t="s">
        <v>28</v>
      </c>
      <c r="U1285" s="3" t="s">
        <v>25</v>
      </c>
    </row>
    <row r="1286" spans="1:21" hidden="1" x14ac:dyDescent="0.3">
      <c r="A1286">
        <v>10</v>
      </c>
      <c r="B1286" t="s">
        <v>49</v>
      </c>
      <c r="C1286" t="s">
        <v>32</v>
      </c>
      <c r="D1286" t="s">
        <v>56</v>
      </c>
      <c r="E1286" s="1">
        <v>233715000000</v>
      </c>
      <c r="F1286" s="2">
        <v>140089000000</v>
      </c>
      <c r="G1286" s="2">
        <v>14329000000</v>
      </c>
      <c r="H1286" s="2">
        <v>8067000000</v>
      </c>
      <c r="I1286" s="2">
        <v>8067000000</v>
      </c>
      <c r="J1286" s="2">
        <v>8067000000</v>
      </c>
      <c r="K1286" s="2" t="s">
        <v>24</v>
      </c>
      <c r="L1286" t="s">
        <v>51</v>
      </c>
      <c r="M1286" t="s">
        <v>52</v>
      </c>
      <c r="N1286" t="s">
        <v>28</v>
      </c>
      <c r="O1286" t="s">
        <v>28</v>
      </c>
      <c r="P1286" t="s">
        <v>57</v>
      </c>
      <c r="Q1286">
        <v>1514000</v>
      </c>
      <c r="R1286" t="s">
        <v>28</v>
      </c>
      <c r="S1286" s="3">
        <v>8067000000</v>
      </c>
      <c r="T1286" t="s">
        <v>28</v>
      </c>
      <c r="U1286" s="3">
        <v>8067000000</v>
      </c>
    </row>
    <row r="1287" spans="1:21" hidden="1" x14ac:dyDescent="0.3">
      <c r="A1287">
        <v>1747</v>
      </c>
      <c r="B1287" t="s">
        <v>766</v>
      </c>
      <c r="C1287" t="s">
        <v>32</v>
      </c>
      <c r="D1287" t="s">
        <v>33</v>
      </c>
      <c r="E1287" s="1">
        <v>394105000000</v>
      </c>
      <c r="F1287" s="2">
        <v>266831000000</v>
      </c>
      <c r="G1287" s="2">
        <v>74226000000</v>
      </c>
      <c r="H1287" s="2" t="s">
        <v>24</v>
      </c>
      <c r="I1287" s="2" t="s">
        <v>24</v>
      </c>
      <c r="J1287" s="2" t="s">
        <v>25</v>
      </c>
      <c r="K1287" s="2">
        <v>17297000000</v>
      </c>
      <c r="L1287" t="s">
        <v>153</v>
      </c>
      <c r="M1287" t="s">
        <v>241</v>
      </c>
      <c r="N1287" t="s">
        <v>28</v>
      </c>
      <c r="O1287" t="s">
        <v>28</v>
      </c>
      <c r="P1287" t="s">
        <v>28</v>
      </c>
      <c r="R1287" t="s">
        <v>28</v>
      </c>
      <c r="S1287" s="3" t="s">
        <v>25</v>
      </c>
      <c r="T1287" t="s">
        <v>28</v>
      </c>
      <c r="U1287" s="3" t="s">
        <v>28</v>
      </c>
    </row>
    <row r="1288" spans="1:21" hidden="1" x14ac:dyDescent="0.3">
      <c r="A1288">
        <v>1708</v>
      </c>
      <c r="B1288" t="s">
        <v>755</v>
      </c>
      <c r="C1288" t="s">
        <v>32</v>
      </c>
      <c r="D1288" t="s">
        <v>104</v>
      </c>
      <c r="E1288" s="1">
        <v>485651000000</v>
      </c>
      <c r="F1288" s="2">
        <v>365086000000</v>
      </c>
      <c r="G1288" s="2">
        <v>93418000000</v>
      </c>
      <c r="H1288" s="2" t="s">
        <v>24</v>
      </c>
      <c r="I1288" s="2" t="s">
        <v>24</v>
      </c>
      <c r="J1288" s="2" t="s">
        <v>25</v>
      </c>
      <c r="K1288" s="2" t="s">
        <v>24</v>
      </c>
      <c r="L1288" t="s">
        <v>97</v>
      </c>
      <c r="M1288" t="s">
        <v>269</v>
      </c>
      <c r="N1288" t="s">
        <v>28</v>
      </c>
      <c r="O1288" t="s">
        <v>28</v>
      </c>
      <c r="P1288" t="s">
        <v>28</v>
      </c>
      <c r="R1288" t="s">
        <v>28</v>
      </c>
      <c r="S1288" s="3" t="s">
        <v>25</v>
      </c>
      <c r="T1288" t="s">
        <v>28</v>
      </c>
      <c r="U1288" s="3" t="s">
        <v>28</v>
      </c>
    </row>
    <row r="1289" spans="1:21" hidden="1" x14ac:dyDescent="0.3">
      <c r="A1289">
        <v>381</v>
      </c>
      <c r="B1289" t="s">
        <v>272</v>
      </c>
      <c r="C1289" t="s">
        <v>35</v>
      </c>
      <c r="D1289" t="s">
        <v>277</v>
      </c>
      <c r="E1289" s="1">
        <v>99642000</v>
      </c>
      <c r="F1289" s="2">
        <v>84477000</v>
      </c>
      <c r="G1289" s="2">
        <v>25853000</v>
      </c>
      <c r="H1289" s="2" t="s">
        <v>24</v>
      </c>
      <c r="I1289" s="2" t="s">
        <v>24</v>
      </c>
      <c r="J1289" s="2" t="s">
        <v>25</v>
      </c>
      <c r="K1289" s="2" t="s">
        <v>24</v>
      </c>
      <c r="L1289" t="s">
        <v>97</v>
      </c>
      <c r="M1289" t="s">
        <v>274</v>
      </c>
      <c r="N1289" t="s">
        <v>28</v>
      </c>
      <c r="O1289" t="s">
        <v>28</v>
      </c>
      <c r="P1289" t="s">
        <v>28</v>
      </c>
      <c r="R1289" t="s">
        <v>28</v>
      </c>
      <c r="S1289" s="3" t="s">
        <v>25</v>
      </c>
      <c r="T1289" t="s">
        <v>28</v>
      </c>
      <c r="U1289" s="3" t="s">
        <v>25</v>
      </c>
    </row>
    <row r="1290" spans="1:21" hidden="1" x14ac:dyDescent="0.3">
      <c r="A1290">
        <v>607</v>
      </c>
      <c r="B1290" t="s">
        <v>377</v>
      </c>
      <c r="C1290" t="s">
        <v>35</v>
      </c>
      <c r="D1290" t="s">
        <v>36</v>
      </c>
      <c r="E1290" s="1">
        <v>782270000</v>
      </c>
      <c r="F1290" s="2">
        <v>203965000</v>
      </c>
      <c r="G1290" s="2">
        <v>80791000</v>
      </c>
      <c r="H1290" s="2" t="s">
        <v>24</v>
      </c>
      <c r="I1290" s="2" t="s">
        <v>24</v>
      </c>
      <c r="J1290" s="2" t="s">
        <v>25</v>
      </c>
      <c r="K1290" s="2">
        <v>133457000</v>
      </c>
      <c r="L1290" t="s">
        <v>117</v>
      </c>
      <c r="M1290" t="s">
        <v>145</v>
      </c>
      <c r="N1290" t="s">
        <v>28</v>
      </c>
      <c r="O1290" t="s">
        <v>28</v>
      </c>
      <c r="P1290" t="s">
        <v>28</v>
      </c>
      <c r="R1290" t="s">
        <v>28</v>
      </c>
      <c r="S1290" s="3" t="s">
        <v>25</v>
      </c>
      <c r="T1290" t="s">
        <v>28</v>
      </c>
      <c r="U1290" s="3" t="s">
        <v>28</v>
      </c>
    </row>
    <row r="1291" spans="1:21" hidden="1" x14ac:dyDescent="0.3">
      <c r="A1291">
        <v>671</v>
      </c>
      <c r="B1291" t="s">
        <v>398</v>
      </c>
      <c r="C1291" t="s">
        <v>35</v>
      </c>
      <c r="D1291" t="s">
        <v>121</v>
      </c>
      <c r="E1291" s="1">
        <v>801591000</v>
      </c>
      <c r="F1291" s="2">
        <v>253612000</v>
      </c>
      <c r="G1291" s="2">
        <v>33399000</v>
      </c>
      <c r="H1291" s="2" t="s">
        <v>24</v>
      </c>
      <c r="I1291" s="2" t="s">
        <v>24</v>
      </c>
      <c r="J1291" s="2" t="s">
        <v>25</v>
      </c>
      <c r="K1291" s="2">
        <v>193585000</v>
      </c>
      <c r="L1291" t="s">
        <v>117</v>
      </c>
      <c r="M1291" t="s">
        <v>399</v>
      </c>
      <c r="N1291" t="s">
        <v>28</v>
      </c>
      <c r="O1291" t="s">
        <v>28</v>
      </c>
      <c r="P1291" t="s">
        <v>28</v>
      </c>
      <c r="R1291" t="s">
        <v>28</v>
      </c>
      <c r="S1291" s="3" t="s">
        <v>25</v>
      </c>
      <c r="T1291" t="s">
        <v>28</v>
      </c>
      <c r="U1291" s="3" t="s">
        <v>28</v>
      </c>
    </row>
    <row r="1292" spans="1:21" hidden="1" x14ac:dyDescent="0.3">
      <c r="A1292">
        <v>1585</v>
      </c>
      <c r="B1292" t="s">
        <v>725</v>
      </c>
      <c r="C1292" t="s">
        <v>35</v>
      </c>
      <c r="D1292" t="s">
        <v>36</v>
      </c>
      <c r="E1292" s="1">
        <v>894638000</v>
      </c>
      <c r="F1292" s="2">
        <v>282037000</v>
      </c>
      <c r="G1292" s="2">
        <v>71733000</v>
      </c>
      <c r="H1292" s="2" t="s">
        <v>24</v>
      </c>
      <c r="I1292" s="2" t="s">
        <v>24</v>
      </c>
      <c r="J1292" s="2" t="s">
        <v>25</v>
      </c>
      <c r="K1292" s="2">
        <v>381277000</v>
      </c>
      <c r="L1292" t="s">
        <v>117</v>
      </c>
      <c r="M1292" t="s">
        <v>368</v>
      </c>
      <c r="N1292" t="s">
        <v>28</v>
      </c>
      <c r="O1292" t="s">
        <v>28</v>
      </c>
      <c r="P1292" t="s">
        <v>28</v>
      </c>
      <c r="R1292" t="s">
        <v>28</v>
      </c>
      <c r="S1292" s="3" t="s">
        <v>25</v>
      </c>
      <c r="T1292" t="s">
        <v>28</v>
      </c>
      <c r="U1292" s="3" t="s">
        <v>28</v>
      </c>
    </row>
    <row r="1293" spans="1:21" hidden="1" x14ac:dyDescent="0.3">
      <c r="A1293">
        <v>63</v>
      </c>
      <c r="B1293" t="s">
        <v>116</v>
      </c>
      <c r="C1293" t="s">
        <v>35</v>
      </c>
      <c r="D1293" t="s">
        <v>36</v>
      </c>
      <c r="E1293" s="1">
        <v>981310000</v>
      </c>
      <c r="F1293" s="2">
        <v>365248000</v>
      </c>
      <c r="G1293" s="2">
        <v>53546000</v>
      </c>
      <c r="H1293" s="2" t="s">
        <v>24</v>
      </c>
      <c r="I1293" s="2" t="s">
        <v>24</v>
      </c>
      <c r="J1293" s="2" t="s">
        <v>25</v>
      </c>
      <c r="K1293" s="2">
        <v>306301000</v>
      </c>
      <c r="L1293" t="s">
        <v>117</v>
      </c>
      <c r="M1293" t="s">
        <v>118</v>
      </c>
      <c r="N1293" t="s">
        <v>28</v>
      </c>
      <c r="O1293" t="s">
        <v>28</v>
      </c>
      <c r="P1293" t="s">
        <v>28</v>
      </c>
      <c r="R1293" t="s">
        <v>28</v>
      </c>
      <c r="S1293" s="3" t="s">
        <v>25</v>
      </c>
      <c r="T1293" t="s">
        <v>28</v>
      </c>
      <c r="U1293" s="3" t="s">
        <v>25</v>
      </c>
    </row>
    <row r="1294" spans="1:21" hidden="1" x14ac:dyDescent="0.3">
      <c r="A1294">
        <v>1203</v>
      </c>
      <c r="B1294" t="s">
        <v>603</v>
      </c>
      <c r="C1294" t="s">
        <v>35</v>
      </c>
      <c r="D1294" t="s">
        <v>36</v>
      </c>
      <c r="E1294" s="1">
        <v>1023285000</v>
      </c>
      <c r="F1294" s="2">
        <v>55352000</v>
      </c>
      <c r="G1294" s="2">
        <v>49298000</v>
      </c>
      <c r="H1294" s="2" t="s">
        <v>24</v>
      </c>
      <c r="I1294" s="2" t="s">
        <v>24</v>
      </c>
      <c r="J1294" s="2" t="s">
        <v>25</v>
      </c>
      <c r="K1294" s="2">
        <v>409215000</v>
      </c>
      <c r="L1294" t="s">
        <v>117</v>
      </c>
      <c r="M1294" t="s">
        <v>399</v>
      </c>
      <c r="N1294" t="s">
        <v>28</v>
      </c>
      <c r="O1294" t="s">
        <v>28</v>
      </c>
      <c r="P1294" t="s">
        <v>28</v>
      </c>
      <c r="R1294" t="s">
        <v>28</v>
      </c>
      <c r="S1294" s="3" t="s">
        <v>25</v>
      </c>
      <c r="T1294" t="s">
        <v>28</v>
      </c>
      <c r="U1294" s="3" t="s">
        <v>28</v>
      </c>
    </row>
    <row r="1295" spans="1:21" hidden="1" x14ac:dyDescent="0.3">
      <c r="A1295">
        <v>1661</v>
      </c>
      <c r="B1295" t="s">
        <v>743</v>
      </c>
      <c r="C1295" t="s">
        <v>35</v>
      </c>
      <c r="D1295" t="s">
        <v>36</v>
      </c>
      <c r="E1295" s="1">
        <v>1032336000</v>
      </c>
      <c r="F1295" s="2">
        <v>124512000</v>
      </c>
      <c r="G1295" s="2">
        <v>376575000</v>
      </c>
      <c r="H1295" s="2">
        <v>995922000</v>
      </c>
      <c r="I1295" s="2">
        <v>995922000</v>
      </c>
      <c r="J1295" s="2">
        <v>995922000</v>
      </c>
      <c r="K1295" s="2" t="s">
        <v>24</v>
      </c>
      <c r="L1295" t="s">
        <v>61</v>
      </c>
      <c r="M1295" t="s">
        <v>132</v>
      </c>
      <c r="N1295" t="s">
        <v>28</v>
      </c>
      <c r="O1295" t="s">
        <v>28</v>
      </c>
      <c r="P1295" t="s">
        <v>28</v>
      </c>
      <c r="R1295" t="s">
        <v>28</v>
      </c>
      <c r="S1295" s="3">
        <v>995922000</v>
      </c>
      <c r="T1295" t="s">
        <v>28</v>
      </c>
      <c r="U1295" s="3" t="s">
        <v>28</v>
      </c>
    </row>
    <row r="1296" spans="1:21" hidden="1" x14ac:dyDescent="0.3">
      <c r="A1296">
        <v>1014</v>
      </c>
      <c r="B1296" t="s">
        <v>539</v>
      </c>
      <c r="C1296" t="s">
        <v>35</v>
      </c>
      <c r="D1296" t="s">
        <v>36</v>
      </c>
      <c r="E1296" s="1">
        <v>1042779000</v>
      </c>
      <c r="F1296" s="2">
        <v>280901000</v>
      </c>
      <c r="G1296" s="2">
        <v>53992000</v>
      </c>
      <c r="H1296" s="2" t="s">
        <v>24</v>
      </c>
      <c r="I1296" s="2" t="s">
        <v>24</v>
      </c>
      <c r="J1296" s="2" t="s">
        <v>25</v>
      </c>
      <c r="K1296" s="2">
        <v>294520000</v>
      </c>
      <c r="L1296" t="s">
        <v>117</v>
      </c>
      <c r="M1296" t="s">
        <v>368</v>
      </c>
      <c r="N1296" t="s">
        <v>28</v>
      </c>
      <c r="O1296" t="s">
        <v>28</v>
      </c>
      <c r="P1296" t="s">
        <v>28</v>
      </c>
      <c r="R1296" t="s">
        <v>28</v>
      </c>
      <c r="S1296" s="3" t="s">
        <v>25</v>
      </c>
      <c r="T1296" t="s">
        <v>28</v>
      </c>
      <c r="U1296" s="3" t="s">
        <v>28</v>
      </c>
    </row>
    <row r="1297" spans="1:21" hidden="1" x14ac:dyDescent="0.3">
      <c r="A1297">
        <v>1657</v>
      </c>
      <c r="B1297" t="s">
        <v>742</v>
      </c>
      <c r="C1297" t="s">
        <v>35</v>
      </c>
      <c r="D1297" t="s">
        <v>36</v>
      </c>
      <c r="E1297" s="1">
        <v>1059366000</v>
      </c>
      <c r="F1297" s="2">
        <v>192788000</v>
      </c>
      <c r="G1297" s="2">
        <v>196914000</v>
      </c>
      <c r="H1297" s="2">
        <v>63718000</v>
      </c>
      <c r="I1297" s="2">
        <v>63718000</v>
      </c>
      <c r="J1297" s="2">
        <v>63718000</v>
      </c>
      <c r="K1297" s="2" t="s">
        <v>24</v>
      </c>
      <c r="L1297" t="s">
        <v>51</v>
      </c>
      <c r="M1297" t="s">
        <v>123</v>
      </c>
      <c r="N1297" t="s">
        <v>28</v>
      </c>
      <c r="O1297" t="s">
        <v>28</v>
      </c>
      <c r="P1297" t="s">
        <v>28</v>
      </c>
      <c r="R1297" t="s">
        <v>28</v>
      </c>
      <c r="S1297" s="3">
        <v>63718000</v>
      </c>
      <c r="T1297" t="s">
        <v>28</v>
      </c>
      <c r="U1297" s="3" t="s">
        <v>28</v>
      </c>
    </row>
    <row r="1298" spans="1:21" hidden="1" x14ac:dyDescent="0.3">
      <c r="A1298">
        <v>902</v>
      </c>
      <c r="B1298" t="s">
        <v>495</v>
      </c>
      <c r="C1298" t="s">
        <v>35</v>
      </c>
      <c r="D1298" t="s">
        <v>36</v>
      </c>
      <c r="E1298" s="1">
        <v>1166769000</v>
      </c>
      <c r="F1298" s="2">
        <v>304477000</v>
      </c>
      <c r="G1298" s="2">
        <v>122735000</v>
      </c>
      <c r="H1298" s="2" t="s">
        <v>24</v>
      </c>
      <c r="I1298" s="2" t="s">
        <v>24</v>
      </c>
      <c r="J1298" s="2" t="s">
        <v>25</v>
      </c>
      <c r="K1298" s="2">
        <v>344527000</v>
      </c>
      <c r="L1298" t="s">
        <v>117</v>
      </c>
      <c r="M1298" t="s">
        <v>118</v>
      </c>
      <c r="N1298" t="s">
        <v>28</v>
      </c>
      <c r="O1298" t="s">
        <v>28</v>
      </c>
      <c r="P1298" t="s">
        <v>28</v>
      </c>
      <c r="R1298" t="s">
        <v>28</v>
      </c>
      <c r="S1298" s="3" t="s">
        <v>25</v>
      </c>
      <c r="T1298" t="s">
        <v>28</v>
      </c>
      <c r="U1298" s="3" t="s">
        <v>28</v>
      </c>
    </row>
    <row r="1299" spans="1:21" hidden="1" x14ac:dyDescent="0.3">
      <c r="A1299">
        <v>1377</v>
      </c>
      <c r="B1299" t="s">
        <v>656</v>
      </c>
      <c r="C1299" t="s">
        <v>35</v>
      </c>
      <c r="D1299" t="s">
        <v>36</v>
      </c>
      <c r="E1299" s="1">
        <v>1181704000</v>
      </c>
      <c r="F1299" s="2">
        <v>648968000</v>
      </c>
      <c r="G1299" s="2">
        <v>165318000</v>
      </c>
      <c r="H1299" s="2" t="s">
        <v>24</v>
      </c>
      <c r="I1299" s="2" t="s">
        <v>24</v>
      </c>
      <c r="J1299" s="2" t="s">
        <v>25</v>
      </c>
      <c r="K1299" s="2">
        <v>581155000</v>
      </c>
      <c r="L1299" t="s">
        <v>153</v>
      </c>
      <c r="M1299" t="s">
        <v>154</v>
      </c>
      <c r="N1299" t="s">
        <v>28</v>
      </c>
      <c r="O1299" t="s">
        <v>28</v>
      </c>
      <c r="P1299" t="s">
        <v>28</v>
      </c>
      <c r="R1299" t="s">
        <v>28</v>
      </c>
      <c r="S1299" s="3" t="s">
        <v>25</v>
      </c>
      <c r="T1299" t="s">
        <v>28</v>
      </c>
      <c r="U1299" s="3" t="s">
        <v>28</v>
      </c>
    </row>
    <row r="1300" spans="1:21" hidden="1" x14ac:dyDescent="0.3">
      <c r="A1300">
        <v>575</v>
      </c>
      <c r="B1300" t="s">
        <v>367</v>
      </c>
      <c r="C1300" t="s">
        <v>35</v>
      </c>
      <c r="D1300" t="s">
        <v>36</v>
      </c>
      <c r="E1300" s="1">
        <v>1194407000</v>
      </c>
      <c r="F1300" s="2">
        <v>363508000</v>
      </c>
      <c r="G1300" s="2">
        <v>40090000</v>
      </c>
      <c r="H1300" s="2" t="s">
        <v>24</v>
      </c>
      <c r="I1300" s="2" t="s">
        <v>24</v>
      </c>
      <c r="J1300" s="2" t="s">
        <v>25</v>
      </c>
      <c r="K1300" s="2">
        <v>453423000</v>
      </c>
      <c r="L1300" t="s">
        <v>117</v>
      </c>
      <c r="M1300" t="s">
        <v>368</v>
      </c>
      <c r="N1300" t="s">
        <v>28</v>
      </c>
      <c r="O1300" t="s">
        <v>28</v>
      </c>
      <c r="P1300" t="s">
        <v>28</v>
      </c>
      <c r="R1300" t="s">
        <v>28</v>
      </c>
      <c r="S1300" s="3" t="s">
        <v>25</v>
      </c>
      <c r="T1300" t="s">
        <v>28</v>
      </c>
      <c r="U1300" s="3" t="s">
        <v>28</v>
      </c>
    </row>
    <row r="1301" spans="1:21" hidden="1" x14ac:dyDescent="0.3">
      <c r="A1301">
        <v>1018</v>
      </c>
      <c r="B1301" t="s">
        <v>540</v>
      </c>
      <c r="C1301" t="s">
        <v>35</v>
      </c>
      <c r="D1301" t="s">
        <v>36</v>
      </c>
      <c r="E1301" s="1">
        <v>1288149000</v>
      </c>
      <c r="F1301" s="2">
        <v>497359000</v>
      </c>
      <c r="G1301" s="2">
        <v>29870000</v>
      </c>
      <c r="H1301" s="2" t="s">
        <v>24</v>
      </c>
      <c r="I1301" s="2" t="s">
        <v>24</v>
      </c>
      <c r="J1301" s="2" t="s">
        <v>25</v>
      </c>
      <c r="K1301" s="2">
        <v>464472000</v>
      </c>
      <c r="L1301" t="s">
        <v>117</v>
      </c>
      <c r="M1301" t="s">
        <v>399</v>
      </c>
      <c r="N1301" t="s">
        <v>28</v>
      </c>
      <c r="O1301" t="s">
        <v>28</v>
      </c>
      <c r="P1301" t="s">
        <v>28</v>
      </c>
      <c r="R1301" t="s">
        <v>28</v>
      </c>
      <c r="S1301" s="3" t="s">
        <v>25</v>
      </c>
      <c r="T1301" t="s">
        <v>28</v>
      </c>
      <c r="U1301" s="3" t="s">
        <v>28</v>
      </c>
    </row>
    <row r="1302" spans="1:21" hidden="1" x14ac:dyDescent="0.3">
      <c r="A1302">
        <v>365</v>
      </c>
      <c r="B1302" t="s">
        <v>259</v>
      </c>
      <c r="C1302" t="s">
        <v>35</v>
      </c>
      <c r="D1302" t="s">
        <v>36</v>
      </c>
      <c r="E1302" s="1">
        <v>1357150000</v>
      </c>
      <c r="F1302" s="2">
        <v>580994000</v>
      </c>
      <c r="G1302" s="2">
        <v>112253000</v>
      </c>
      <c r="H1302" s="2" t="s">
        <v>24</v>
      </c>
      <c r="I1302" s="2" t="s">
        <v>24</v>
      </c>
      <c r="J1302" s="2" t="s">
        <v>25</v>
      </c>
      <c r="K1302" s="2">
        <v>622211000</v>
      </c>
      <c r="L1302" t="s">
        <v>153</v>
      </c>
      <c r="M1302" t="s">
        <v>154</v>
      </c>
      <c r="N1302" t="s">
        <v>28</v>
      </c>
      <c r="O1302" t="s">
        <v>28</v>
      </c>
      <c r="P1302" t="s">
        <v>28</v>
      </c>
      <c r="R1302" t="s">
        <v>28</v>
      </c>
      <c r="S1302" s="3" t="s">
        <v>25</v>
      </c>
      <c r="T1302" t="s">
        <v>28</v>
      </c>
      <c r="U1302" s="3" t="s">
        <v>25</v>
      </c>
    </row>
    <row r="1303" spans="1:21" hidden="1" x14ac:dyDescent="0.3">
      <c r="A1303">
        <v>579</v>
      </c>
      <c r="B1303" t="s">
        <v>369</v>
      </c>
      <c r="C1303" t="s">
        <v>35</v>
      </c>
      <c r="D1303" t="s">
        <v>36</v>
      </c>
      <c r="E1303" s="1">
        <v>1403000000</v>
      </c>
      <c r="F1303" s="2" t="s">
        <v>24</v>
      </c>
      <c r="G1303" s="2">
        <v>1048000000</v>
      </c>
      <c r="H1303" s="2" t="s">
        <v>24</v>
      </c>
      <c r="I1303" s="2" t="s">
        <v>24</v>
      </c>
      <c r="J1303" s="2" t="s">
        <v>25</v>
      </c>
      <c r="K1303" s="2">
        <v>61000000</v>
      </c>
      <c r="L1303" t="s">
        <v>112</v>
      </c>
      <c r="M1303" t="s">
        <v>370</v>
      </c>
      <c r="N1303" t="s">
        <v>28</v>
      </c>
      <c r="O1303" t="s">
        <v>28</v>
      </c>
      <c r="P1303" t="s">
        <v>28</v>
      </c>
      <c r="R1303" t="s">
        <v>28</v>
      </c>
      <c r="S1303" s="3" t="s">
        <v>25</v>
      </c>
      <c r="T1303" t="s">
        <v>28</v>
      </c>
      <c r="U1303" s="3" t="s">
        <v>28</v>
      </c>
    </row>
    <row r="1304" spans="1:21" hidden="1" x14ac:dyDescent="0.3">
      <c r="A1304">
        <v>1227</v>
      </c>
      <c r="B1304" t="s">
        <v>608</v>
      </c>
      <c r="C1304" t="s">
        <v>35</v>
      </c>
      <c r="D1304" t="s">
        <v>36</v>
      </c>
      <c r="E1304" s="1">
        <v>1421300000</v>
      </c>
      <c r="F1304" s="2">
        <v>95500000</v>
      </c>
      <c r="G1304" s="2">
        <v>836700000</v>
      </c>
      <c r="H1304" s="2" t="s">
        <v>24</v>
      </c>
      <c r="I1304" s="2" t="s">
        <v>24</v>
      </c>
      <c r="J1304" s="2" t="s">
        <v>25</v>
      </c>
      <c r="K1304" s="2">
        <v>57300000</v>
      </c>
      <c r="L1304" t="s">
        <v>112</v>
      </c>
      <c r="M1304" t="s">
        <v>609</v>
      </c>
      <c r="N1304" t="s">
        <v>28</v>
      </c>
      <c r="O1304" t="s">
        <v>28</v>
      </c>
      <c r="P1304" t="s">
        <v>28</v>
      </c>
      <c r="R1304" t="s">
        <v>28</v>
      </c>
      <c r="S1304" s="3" t="s">
        <v>25</v>
      </c>
      <c r="T1304" t="s">
        <v>28</v>
      </c>
      <c r="U1304" s="3" t="s">
        <v>28</v>
      </c>
    </row>
    <row r="1305" spans="1:21" hidden="1" x14ac:dyDescent="0.3">
      <c r="A1305">
        <v>966</v>
      </c>
      <c r="B1305" t="s">
        <v>521</v>
      </c>
      <c r="C1305" t="s">
        <v>35</v>
      </c>
      <c r="D1305" t="s">
        <v>524</v>
      </c>
      <c r="E1305" s="1">
        <v>1423936000</v>
      </c>
      <c r="F1305" s="2">
        <v>343801000</v>
      </c>
      <c r="G1305" s="2">
        <v>170120000</v>
      </c>
      <c r="H1305" s="2">
        <v>276462000</v>
      </c>
      <c r="I1305" s="2">
        <v>276462000</v>
      </c>
      <c r="J1305" s="2">
        <v>276462000</v>
      </c>
      <c r="K1305" s="2" t="s">
        <v>24</v>
      </c>
      <c r="L1305" t="s">
        <v>51</v>
      </c>
      <c r="M1305" t="s">
        <v>92</v>
      </c>
      <c r="N1305" t="s">
        <v>28</v>
      </c>
      <c r="O1305" t="s">
        <v>28</v>
      </c>
      <c r="P1305" t="s">
        <v>28</v>
      </c>
      <c r="R1305" t="s">
        <v>28</v>
      </c>
      <c r="S1305" s="3">
        <v>276462000</v>
      </c>
      <c r="T1305" t="s">
        <v>28</v>
      </c>
      <c r="U1305" s="3" t="s">
        <v>28</v>
      </c>
    </row>
    <row r="1306" spans="1:21" hidden="1" x14ac:dyDescent="0.3">
      <c r="A1306">
        <v>1732</v>
      </c>
      <c r="B1306" t="s">
        <v>762</v>
      </c>
      <c r="C1306" t="s">
        <v>35</v>
      </c>
      <c r="D1306" t="s">
        <v>36</v>
      </c>
      <c r="E1306" s="1">
        <v>1452619000</v>
      </c>
      <c r="F1306" s="2">
        <v>519874000</v>
      </c>
      <c r="G1306" s="2">
        <v>179867000</v>
      </c>
      <c r="H1306" s="2" t="s">
        <v>24</v>
      </c>
      <c r="I1306" s="2" t="s">
        <v>24</v>
      </c>
      <c r="J1306" s="2" t="s">
        <v>25</v>
      </c>
      <c r="K1306" s="2">
        <v>778923000</v>
      </c>
      <c r="L1306" t="s">
        <v>153</v>
      </c>
      <c r="M1306" t="s">
        <v>154</v>
      </c>
      <c r="N1306" t="s">
        <v>28</v>
      </c>
      <c r="O1306" t="s">
        <v>28</v>
      </c>
      <c r="P1306" t="s">
        <v>28</v>
      </c>
      <c r="R1306" t="s">
        <v>28</v>
      </c>
      <c r="S1306" s="3" t="s">
        <v>25</v>
      </c>
      <c r="T1306" t="s">
        <v>28</v>
      </c>
      <c r="U1306" s="3" t="s">
        <v>28</v>
      </c>
    </row>
    <row r="1307" spans="1:21" hidden="1" x14ac:dyDescent="0.3">
      <c r="A1307">
        <v>1541</v>
      </c>
      <c r="B1307" t="s">
        <v>712</v>
      </c>
      <c r="C1307" t="s">
        <v>35</v>
      </c>
      <c r="D1307" t="s">
        <v>36</v>
      </c>
      <c r="E1307" s="1">
        <v>1492000000</v>
      </c>
      <c r="F1307" s="2">
        <v>58000000</v>
      </c>
      <c r="G1307" s="2">
        <v>1109000000</v>
      </c>
      <c r="H1307" s="2" t="s">
        <v>24</v>
      </c>
      <c r="I1307" s="2" t="s">
        <v>24</v>
      </c>
      <c r="J1307" s="2" t="s">
        <v>25</v>
      </c>
      <c r="K1307" s="2">
        <v>93000000</v>
      </c>
      <c r="L1307" t="s">
        <v>40</v>
      </c>
      <c r="M1307" t="s">
        <v>147</v>
      </c>
      <c r="N1307" t="s">
        <v>28</v>
      </c>
      <c r="O1307" t="s">
        <v>28</v>
      </c>
      <c r="P1307" t="s">
        <v>28</v>
      </c>
      <c r="R1307" t="s">
        <v>28</v>
      </c>
      <c r="S1307" s="3" t="s">
        <v>25</v>
      </c>
      <c r="T1307" t="s">
        <v>28</v>
      </c>
      <c r="U1307" s="3" t="s">
        <v>28</v>
      </c>
    </row>
    <row r="1308" spans="1:21" hidden="1" x14ac:dyDescent="0.3">
      <c r="A1308">
        <v>1155</v>
      </c>
      <c r="B1308" t="s">
        <v>585</v>
      </c>
      <c r="C1308" t="s">
        <v>35</v>
      </c>
      <c r="D1308" t="s">
        <v>36</v>
      </c>
      <c r="E1308" s="1">
        <v>1557000000</v>
      </c>
      <c r="F1308" s="2">
        <v>497000000</v>
      </c>
      <c r="G1308" s="2">
        <v>5204000000</v>
      </c>
      <c r="H1308" s="2" t="s">
        <v>24</v>
      </c>
      <c r="I1308" s="2" t="s">
        <v>24</v>
      </c>
      <c r="J1308" s="2" t="s">
        <v>25</v>
      </c>
      <c r="K1308" s="2">
        <v>917000000</v>
      </c>
      <c r="L1308" t="s">
        <v>153</v>
      </c>
      <c r="M1308" t="s">
        <v>154</v>
      </c>
      <c r="N1308" t="s">
        <v>28</v>
      </c>
      <c r="O1308" t="s">
        <v>28</v>
      </c>
      <c r="P1308" t="s">
        <v>28</v>
      </c>
      <c r="R1308" t="s">
        <v>28</v>
      </c>
      <c r="S1308" s="3" t="s">
        <v>25</v>
      </c>
      <c r="T1308" t="s">
        <v>28</v>
      </c>
      <c r="U1308" s="3" t="s">
        <v>28</v>
      </c>
    </row>
    <row r="1309" spans="1:21" hidden="1" x14ac:dyDescent="0.3">
      <c r="A1309">
        <v>655</v>
      </c>
      <c r="B1309" t="s">
        <v>392</v>
      </c>
      <c r="C1309" t="s">
        <v>35</v>
      </c>
      <c r="D1309" t="s">
        <v>36</v>
      </c>
      <c r="E1309" s="1">
        <v>1557067000</v>
      </c>
      <c r="F1309" s="2">
        <v>803506000</v>
      </c>
      <c r="G1309" s="2">
        <v>313544000</v>
      </c>
      <c r="H1309" s="2">
        <v>132892000</v>
      </c>
      <c r="I1309" s="2">
        <v>132892000</v>
      </c>
      <c r="J1309" s="2">
        <v>132892000</v>
      </c>
      <c r="K1309" s="2" t="s">
        <v>24</v>
      </c>
      <c r="L1309" t="s">
        <v>51</v>
      </c>
      <c r="M1309" t="s">
        <v>393</v>
      </c>
      <c r="N1309" t="s">
        <v>28</v>
      </c>
      <c r="O1309" t="s">
        <v>28</v>
      </c>
      <c r="P1309" t="s">
        <v>28</v>
      </c>
      <c r="R1309" t="s">
        <v>28</v>
      </c>
      <c r="S1309" s="3">
        <v>132892000</v>
      </c>
      <c r="T1309" t="s">
        <v>28</v>
      </c>
      <c r="U1309" s="3" t="s">
        <v>28</v>
      </c>
    </row>
    <row r="1310" spans="1:21" hidden="1" x14ac:dyDescent="0.3">
      <c r="A1310">
        <v>830</v>
      </c>
      <c r="B1310" t="s">
        <v>465</v>
      </c>
      <c r="C1310" t="s">
        <v>35</v>
      </c>
      <c r="D1310" t="s">
        <v>36</v>
      </c>
      <c r="E1310" s="1">
        <v>1601892000</v>
      </c>
      <c r="F1310" s="2">
        <v>711622000</v>
      </c>
      <c r="G1310" s="2">
        <v>482465000</v>
      </c>
      <c r="H1310" s="2">
        <v>99681000</v>
      </c>
      <c r="I1310" s="2">
        <v>99681000</v>
      </c>
      <c r="J1310" s="2">
        <v>99681000</v>
      </c>
      <c r="K1310" s="2" t="s">
        <v>24</v>
      </c>
      <c r="L1310" t="s">
        <v>61</v>
      </c>
      <c r="M1310" t="s">
        <v>76</v>
      </c>
      <c r="N1310" t="s">
        <v>28</v>
      </c>
      <c r="O1310" t="s">
        <v>28</v>
      </c>
      <c r="P1310" t="s">
        <v>28</v>
      </c>
      <c r="R1310" t="s">
        <v>28</v>
      </c>
      <c r="S1310" s="3">
        <v>99681000</v>
      </c>
      <c r="T1310" t="s">
        <v>28</v>
      </c>
      <c r="U1310" s="3" t="s">
        <v>28</v>
      </c>
    </row>
    <row r="1311" spans="1:21" hidden="1" x14ac:dyDescent="0.3">
      <c r="A1311">
        <v>787</v>
      </c>
      <c r="B1311" t="s">
        <v>443</v>
      </c>
      <c r="C1311" t="s">
        <v>35</v>
      </c>
      <c r="D1311" t="s">
        <v>73</v>
      </c>
      <c r="E1311" s="1">
        <v>1624232000</v>
      </c>
      <c r="F1311" s="2">
        <v>898805000</v>
      </c>
      <c r="G1311" s="2">
        <v>136287000</v>
      </c>
      <c r="H1311" s="2">
        <v>10269000</v>
      </c>
      <c r="I1311" s="2">
        <v>10269000</v>
      </c>
      <c r="J1311" s="2">
        <v>10269000</v>
      </c>
      <c r="K1311" s="2">
        <v>598587000</v>
      </c>
      <c r="L1311" t="s">
        <v>153</v>
      </c>
      <c r="M1311" t="s">
        <v>444</v>
      </c>
      <c r="N1311" t="s">
        <v>28</v>
      </c>
      <c r="O1311" t="s">
        <v>28</v>
      </c>
      <c r="P1311" t="s">
        <v>28</v>
      </c>
      <c r="R1311" t="s">
        <v>28</v>
      </c>
      <c r="S1311" s="3">
        <v>10269000</v>
      </c>
      <c r="T1311" t="s">
        <v>28</v>
      </c>
      <c r="U1311" s="3" t="s">
        <v>28</v>
      </c>
    </row>
    <row r="1312" spans="1:21" x14ac:dyDescent="0.3">
      <c r="A1312">
        <v>491</v>
      </c>
      <c r="B1312" t="s">
        <v>340</v>
      </c>
      <c r="C1312" t="s">
        <v>35</v>
      </c>
      <c r="D1312" t="s">
        <v>36</v>
      </c>
      <c r="E1312" s="1">
        <v>1637100000</v>
      </c>
      <c r="F1312" s="2" t="s">
        <v>24</v>
      </c>
      <c r="G1312" s="2">
        <v>1209100000</v>
      </c>
      <c r="H1312" s="2" t="s">
        <v>24</v>
      </c>
      <c r="I1312" s="2" t="s">
        <v>24</v>
      </c>
      <c r="J1312" s="2" t="s">
        <v>25</v>
      </c>
      <c r="K1312" s="2">
        <v>58700000</v>
      </c>
      <c r="L1312" t="s">
        <v>26</v>
      </c>
      <c r="M1312" t="s">
        <v>341</v>
      </c>
      <c r="N1312" t="s">
        <v>28</v>
      </c>
      <c r="O1312" t="s">
        <v>28</v>
      </c>
      <c r="P1312" t="s">
        <v>28</v>
      </c>
      <c r="R1312" t="s">
        <v>28</v>
      </c>
      <c r="S1312" s="3" t="s">
        <v>25</v>
      </c>
      <c r="T1312" t="s">
        <v>28</v>
      </c>
      <c r="U1312" s="3" t="s">
        <v>28</v>
      </c>
    </row>
    <row r="1313" spans="1:21" hidden="1" x14ac:dyDescent="0.3">
      <c r="A1313">
        <v>1417</v>
      </c>
      <c r="B1313" t="s">
        <v>667</v>
      </c>
      <c r="C1313" t="s">
        <v>35</v>
      </c>
      <c r="D1313" t="s">
        <v>36</v>
      </c>
      <c r="E1313" s="1">
        <v>1662829000</v>
      </c>
      <c r="F1313" s="2">
        <v>534326000</v>
      </c>
      <c r="G1313" s="2">
        <v>139137000</v>
      </c>
      <c r="H1313" s="2" t="s">
        <v>24</v>
      </c>
      <c r="I1313" s="2" t="s">
        <v>24</v>
      </c>
      <c r="J1313" s="2" t="s">
        <v>25</v>
      </c>
      <c r="K1313" s="2">
        <v>588235000</v>
      </c>
      <c r="L1313" t="s">
        <v>117</v>
      </c>
      <c r="M1313" t="s">
        <v>668</v>
      </c>
      <c r="N1313" t="s">
        <v>28</v>
      </c>
      <c r="O1313" t="s">
        <v>28</v>
      </c>
      <c r="P1313" t="s">
        <v>28</v>
      </c>
      <c r="R1313" t="s">
        <v>28</v>
      </c>
      <c r="S1313" s="3" t="s">
        <v>25</v>
      </c>
      <c r="T1313" t="s">
        <v>28</v>
      </c>
      <c r="U1313" s="3" t="s">
        <v>28</v>
      </c>
    </row>
    <row r="1314" spans="1:21" hidden="1" x14ac:dyDescent="0.3">
      <c r="A1314">
        <v>483</v>
      </c>
      <c r="B1314" t="s">
        <v>337</v>
      </c>
      <c r="C1314" t="s">
        <v>35</v>
      </c>
      <c r="D1314" t="s">
        <v>36</v>
      </c>
      <c r="E1314" s="1">
        <v>1763336000</v>
      </c>
      <c r="F1314" s="2">
        <v>651282000</v>
      </c>
      <c r="G1314" s="2">
        <v>139616000</v>
      </c>
      <c r="H1314" s="2" t="s">
        <v>24</v>
      </c>
      <c r="I1314" s="2" t="s">
        <v>24</v>
      </c>
      <c r="J1314" s="2" t="s">
        <v>25</v>
      </c>
      <c r="K1314" s="2">
        <v>570527000</v>
      </c>
      <c r="L1314" t="s">
        <v>117</v>
      </c>
      <c r="M1314" t="s">
        <v>145</v>
      </c>
      <c r="N1314" t="s">
        <v>28</v>
      </c>
      <c r="O1314" t="s">
        <v>28</v>
      </c>
      <c r="P1314" t="s">
        <v>28</v>
      </c>
      <c r="R1314" t="s">
        <v>28</v>
      </c>
      <c r="S1314" s="3" t="s">
        <v>25</v>
      </c>
      <c r="T1314" t="s">
        <v>28</v>
      </c>
      <c r="U1314" s="3" t="s">
        <v>28</v>
      </c>
    </row>
    <row r="1315" spans="1:21" hidden="1" x14ac:dyDescent="0.3">
      <c r="A1315">
        <v>427</v>
      </c>
      <c r="B1315" t="s">
        <v>312</v>
      </c>
      <c r="C1315" t="s">
        <v>35</v>
      </c>
      <c r="D1315" t="s">
        <v>36</v>
      </c>
      <c r="E1315" s="1">
        <v>1803573000</v>
      </c>
      <c r="F1315" s="2">
        <v>541359000</v>
      </c>
      <c r="G1315" s="2">
        <v>230734000</v>
      </c>
      <c r="H1315" s="2" t="s">
        <v>24</v>
      </c>
      <c r="I1315" s="2" t="s">
        <v>24</v>
      </c>
      <c r="J1315" s="2" t="s">
        <v>25</v>
      </c>
      <c r="K1315" s="2">
        <v>1230853000</v>
      </c>
      <c r="L1315" t="s">
        <v>153</v>
      </c>
      <c r="M1315" t="s">
        <v>154</v>
      </c>
      <c r="N1315" t="s">
        <v>28</v>
      </c>
      <c r="O1315" t="s">
        <v>28</v>
      </c>
      <c r="P1315" t="s">
        <v>28</v>
      </c>
      <c r="R1315" t="s">
        <v>28</v>
      </c>
      <c r="S1315" s="3" t="s">
        <v>25</v>
      </c>
      <c r="T1315" t="s">
        <v>28</v>
      </c>
      <c r="U1315" s="3" t="s">
        <v>25</v>
      </c>
    </row>
    <row r="1316" spans="1:21" hidden="1" x14ac:dyDescent="0.3">
      <c r="A1316">
        <v>898</v>
      </c>
      <c r="B1316" t="s">
        <v>494</v>
      </c>
      <c r="C1316" t="s">
        <v>35</v>
      </c>
      <c r="D1316" t="s">
        <v>73</v>
      </c>
      <c r="E1316" s="1">
        <v>1822114000</v>
      </c>
      <c r="F1316" s="2">
        <v>1524907000</v>
      </c>
      <c r="G1316" s="2">
        <v>224088000</v>
      </c>
      <c r="H1316" s="2" t="s">
        <v>24</v>
      </c>
      <c r="I1316" s="2" t="s">
        <v>24</v>
      </c>
      <c r="J1316" s="2" t="s">
        <v>25</v>
      </c>
      <c r="K1316" s="2">
        <v>13794000</v>
      </c>
      <c r="L1316" t="s">
        <v>112</v>
      </c>
      <c r="M1316" t="s">
        <v>183</v>
      </c>
      <c r="N1316" t="s">
        <v>28</v>
      </c>
      <c r="O1316" t="s">
        <v>28</v>
      </c>
      <c r="P1316" t="s">
        <v>28</v>
      </c>
      <c r="R1316" t="s">
        <v>28</v>
      </c>
      <c r="S1316" s="3" t="s">
        <v>25</v>
      </c>
      <c r="T1316" t="s">
        <v>28</v>
      </c>
      <c r="U1316" s="3" t="s">
        <v>28</v>
      </c>
    </row>
    <row r="1317" spans="1:21" hidden="1" x14ac:dyDescent="0.3">
      <c r="A1317">
        <v>567</v>
      </c>
      <c r="B1317" t="s">
        <v>365</v>
      </c>
      <c r="C1317" t="s">
        <v>35</v>
      </c>
      <c r="D1317" t="s">
        <v>121</v>
      </c>
      <c r="E1317" s="1">
        <v>1857339000</v>
      </c>
      <c r="F1317" s="2">
        <v>613909000</v>
      </c>
      <c r="G1317" s="2">
        <v>272747000</v>
      </c>
      <c r="H1317" s="2" t="s">
        <v>24</v>
      </c>
      <c r="I1317" s="2" t="s">
        <v>24</v>
      </c>
      <c r="J1317" s="2" t="s">
        <v>25</v>
      </c>
      <c r="K1317" s="2">
        <v>927920000</v>
      </c>
      <c r="L1317" t="s">
        <v>153</v>
      </c>
      <c r="M1317" t="s">
        <v>154</v>
      </c>
      <c r="N1317" t="s">
        <v>28</v>
      </c>
      <c r="O1317" t="s">
        <v>28</v>
      </c>
      <c r="P1317" t="s">
        <v>28</v>
      </c>
      <c r="R1317" t="s">
        <v>28</v>
      </c>
      <c r="S1317" s="3" t="s">
        <v>25</v>
      </c>
      <c r="T1317" t="s">
        <v>28</v>
      </c>
      <c r="U1317" s="3" t="s">
        <v>28</v>
      </c>
    </row>
    <row r="1318" spans="1:21" hidden="1" x14ac:dyDescent="0.3">
      <c r="A1318">
        <v>373</v>
      </c>
      <c r="B1318" t="s">
        <v>262</v>
      </c>
      <c r="C1318" t="s">
        <v>35</v>
      </c>
      <c r="D1318" t="s">
        <v>266</v>
      </c>
      <c r="E1318" s="1">
        <v>1966814000</v>
      </c>
      <c r="F1318" s="2">
        <v>793735000</v>
      </c>
      <c r="G1318" s="2">
        <v>722798000</v>
      </c>
      <c r="H1318" s="2">
        <v>65411000</v>
      </c>
      <c r="I1318" s="2">
        <v>65411000</v>
      </c>
      <c r="J1318" s="2">
        <v>65411000</v>
      </c>
      <c r="K1318" s="2">
        <v>60790000</v>
      </c>
      <c r="L1318" t="s">
        <v>61</v>
      </c>
      <c r="M1318" t="s">
        <v>264</v>
      </c>
      <c r="N1318" t="s">
        <v>28</v>
      </c>
      <c r="O1318" t="s">
        <v>28</v>
      </c>
      <c r="P1318" t="s">
        <v>28</v>
      </c>
      <c r="R1318" t="s">
        <v>28</v>
      </c>
      <c r="S1318" s="3">
        <v>65411000</v>
      </c>
      <c r="T1318" t="s">
        <v>28</v>
      </c>
      <c r="U1318" s="3">
        <v>65411000</v>
      </c>
    </row>
    <row r="1319" spans="1:21" hidden="1" x14ac:dyDescent="0.3">
      <c r="A1319">
        <v>639</v>
      </c>
      <c r="B1319" t="s">
        <v>387</v>
      </c>
      <c r="C1319" t="s">
        <v>35</v>
      </c>
      <c r="D1319" t="s">
        <v>73</v>
      </c>
      <c r="E1319" s="1">
        <v>1995034000</v>
      </c>
      <c r="F1319" s="2">
        <v>337205000</v>
      </c>
      <c r="G1319" s="2">
        <v>767174000</v>
      </c>
      <c r="H1319" s="2">
        <v>334227000</v>
      </c>
      <c r="I1319" s="2">
        <v>334227000</v>
      </c>
      <c r="J1319" s="2">
        <v>334227000</v>
      </c>
      <c r="K1319" s="2" t="s">
        <v>24</v>
      </c>
      <c r="L1319" t="s">
        <v>51</v>
      </c>
      <c r="M1319" t="s">
        <v>286</v>
      </c>
      <c r="N1319" t="s">
        <v>28</v>
      </c>
      <c r="O1319" t="s">
        <v>28</v>
      </c>
      <c r="P1319" t="s">
        <v>28</v>
      </c>
      <c r="R1319" t="s">
        <v>28</v>
      </c>
      <c r="S1319" s="3">
        <v>334227000</v>
      </c>
      <c r="T1319" t="s">
        <v>28</v>
      </c>
      <c r="U1319" s="3" t="s">
        <v>28</v>
      </c>
    </row>
    <row r="1320" spans="1:21" hidden="1" x14ac:dyDescent="0.3">
      <c r="A1320">
        <v>759</v>
      </c>
      <c r="B1320" t="s">
        <v>431</v>
      </c>
      <c r="C1320" t="s">
        <v>35</v>
      </c>
      <c r="D1320" t="s">
        <v>121</v>
      </c>
      <c r="E1320" s="1">
        <v>2040486000</v>
      </c>
      <c r="F1320" s="2" t="s">
        <v>24</v>
      </c>
      <c r="G1320" s="2">
        <v>842010000</v>
      </c>
      <c r="H1320" s="2" t="s">
        <v>24</v>
      </c>
      <c r="I1320" s="2" t="s">
        <v>24</v>
      </c>
      <c r="J1320" s="2" t="s">
        <v>25</v>
      </c>
      <c r="K1320" s="2">
        <v>568108000</v>
      </c>
      <c r="L1320" t="s">
        <v>117</v>
      </c>
      <c r="M1320" t="s">
        <v>118</v>
      </c>
      <c r="N1320" t="s">
        <v>28</v>
      </c>
      <c r="O1320" t="s">
        <v>28</v>
      </c>
      <c r="P1320" t="s">
        <v>28</v>
      </c>
      <c r="R1320" t="s">
        <v>28</v>
      </c>
      <c r="S1320" s="3" t="s">
        <v>25</v>
      </c>
      <c r="T1320" t="s">
        <v>28</v>
      </c>
      <c r="U1320" s="3" t="s">
        <v>28</v>
      </c>
    </row>
    <row r="1321" spans="1:21" hidden="1" x14ac:dyDescent="0.3">
      <c r="A1321">
        <v>1673</v>
      </c>
      <c r="B1321" t="s">
        <v>746</v>
      </c>
      <c r="C1321" t="s">
        <v>35</v>
      </c>
      <c r="D1321" t="s">
        <v>36</v>
      </c>
      <c r="E1321" s="1">
        <v>2042332000</v>
      </c>
      <c r="F1321" s="2">
        <v>842672000</v>
      </c>
      <c r="G1321" s="2">
        <v>495747000</v>
      </c>
      <c r="H1321" s="2">
        <v>118545000</v>
      </c>
      <c r="I1321" s="2">
        <v>118545000</v>
      </c>
      <c r="J1321" s="2">
        <v>118545000</v>
      </c>
      <c r="K1321" s="2">
        <v>10123000</v>
      </c>
      <c r="L1321" t="s">
        <v>61</v>
      </c>
      <c r="M1321" t="s">
        <v>67</v>
      </c>
      <c r="N1321" t="s">
        <v>28</v>
      </c>
      <c r="O1321" t="s">
        <v>28</v>
      </c>
      <c r="P1321" t="s">
        <v>28</v>
      </c>
      <c r="R1321" t="s">
        <v>28</v>
      </c>
      <c r="S1321" s="3">
        <v>118545000</v>
      </c>
      <c r="T1321" t="s">
        <v>28</v>
      </c>
      <c r="U1321" s="3" t="s">
        <v>28</v>
      </c>
    </row>
    <row r="1322" spans="1:21" hidden="1" x14ac:dyDescent="0.3">
      <c r="A1322">
        <v>1357</v>
      </c>
      <c r="B1322" t="s">
        <v>651</v>
      </c>
      <c r="C1322" t="s">
        <v>35</v>
      </c>
      <c r="D1322" t="s">
        <v>503</v>
      </c>
      <c r="E1322" s="1">
        <v>2052230000</v>
      </c>
      <c r="F1322" s="2">
        <v>309629000</v>
      </c>
      <c r="G1322" s="2">
        <v>1041231000</v>
      </c>
      <c r="H1322" s="2">
        <v>413322000</v>
      </c>
      <c r="I1322" s="2">
        <v>413322000</v>
      </c>
      <c r="J1322" s="2">
        <v>413322000</v>
      </c>
      <c r="K1322" s="2" t="s">
        <v>24</v>
      </c>
      <c r="L1322" t="s">
        <v>51</v>
      </c>
      <c r="M1322" t="s">
        <v>569</v>
      </c>
      <c r="N1322" t="s">
        <v>28</v>
      </c>
      <c r="O1322" t="s">
        <v>28</v>
      </c>
      <c r="P1322" t="s">
        <v>28</v>
      </c>
      <c r="R1322" t="s">
        <v>28</v>
      </c>
      <c r="S1322" s="3">
        <v>413322000</v>
      </c>
      <c r="T1322" t="s">
        <v>28</v>
      </c>
      <c r="U1322" s="3" t="s">
        <v>28</v>
      </c>
    </row>
    <row r="1323" spans="1:21" x14ac:dyDescent="0.3">
      <c r="A1323">
        <v>1653</v>
      </c>
      <c r="B1323" t="s">
        <v>741</v>
      </c>
      <c r="C1323" t="s">
        <v>35</v>
      </c>
      <c r="D1323" t="s">
        <v>36</v>
      </c>
      <c r="E1323" s="1">
        <v>2068010000</v>
      </c>
      <c r="F1323" s="2">
        <v>803274000</v>
      </c>
      <c r="G1323" s="2">
        <v>312690000</v>
      </c>
      <c r="H1323" s="2" t="s">
        <v>24</v>
      </c>
      <c r="I1323" s="2" t="s">
        <v>24</v>
      </c>
      <c r="J1323" s="2" t="s">
        <v>25</v>
      </c>
      <c r="K1323" s="2">
        <v>215484000</v>
      </c>
      <c r="L1323" t="s">
        <v>26</v>
      </c>
      <c r="M1323" t="s">
        <v>341</v>
      </c>
      <c r="N1323" t="s">
        <v>28</v>
      </c>
      <c r="O1323" t="s">
        <v>28</v>
      </c>
      <c r="P1323" t="s">
        <v>28</v>
      </c>
      <c r="R1323" t="s">
        <v>28</v>
      </c>
      <c r="S1323" s="3" t="s">
        <v>25</v>
      </c>
      <c r="T1323" t="s">
        <v>28</v>
      </c>
      <c r="U1323" s="3" t="s">
        <v>28</v>
      </c>
    </row>
    <row r="1324" spans="1:21" hidden="1" x14ac:dyDescent="0.3">
      <c r="A1324">
        <v>1038</v>
      </c>
      <c r="B1324" t="s">
        <v>545</v>
      </c>
      <c r="C1324" t="s">
        <v>35</v>
      </c>
      <c r="D1324" t="s">
        <v>353</v>
      </c>
      <c r="E1324" s="1">
        <v>2173334000</v>
      </c>
      <c r="F1324" s="2">
        <v>967870000</v>
      </c>
      <c r="G1324" s="2">
        <v>301670000</v>
      </c>
      <c r="H1324" s="2">
        <v>372596000</v>
      </c>
      <c r="I1324" s="2">
        <v>372596000</v>
      </c>
      <c r="J1324" s="2">
        <v>372596000</v>
      </c>
      <c r="K1324" s="2">
        <v>174896000</v>
      </c>
      <c r="L1324" t="s">
        <v>51</v>
      </c>
      <c r="M1324" t="s">
        <v>92</v>
      </c>
      <c r="N1324" t="s">
        <v>28</v>
      </c>
      <c r="O1324" t="s">
        <v>28</v>
      </c>
      <c r="P1324" t="s">
        <v>28</v>
      </c>
      <c r="R1324" t="s">
        <v>28</v>
      </c>
      <c r="S1324" s="3">
        <v>372596000</v>
      </c>
      <c r="T1324" t="s">
        <v>28</v>
      </c>
      <c r="U1324" s="3" t="s">
        <v>28</v>
      </c>
    </row>
    <row r="1325" spans="1:21" hidden="1" x14ac:dyDescent="0.3">
      <c r="A1325">
        <v>75</v>
      </c>
      <c r="B1325" t="s">
        <v>122</v>
      </c>
      <c r="C1325" t="s">
        <v>35</v>
      </c>
      <c r="D1325" t="s">
        <v>36</v>
      </c>
      <c r="E1325" s="1">
        <v>2197448000</v>
      </c>
      <c r="F1325" s="2">
        <v>725620000</v>
      </c>
      <c r="G1325" s="2">
        <v>829253000</v>
      </c>
      <c r="H1325" s="2">
        <v>148591000</v>
      </c>
      <c r="I1325" s="2">
        <v>148591000</v>
      </c>
      <c r="J1325" s="2">
        <v>148591000</v>
      </c>
      <c r="K1325" s="2">
        <v>27067000</v>
      </c>
      <c r="L1325" t="s">
        <v>51</v>
      </c>
      <c r="M1325" t="s">
        <v>123</v>
      </c>
      <c r="N1325" t="s">
        <v>28</v>
      </c>
      <c r="O1325" t="s">
        <v>28</v>
      </c>
      <c r="P1325" t="s">
        <v>28</v>
      </c>
      <c r="R1325" t="s">
        <v>28</v>
      </c>
      <c r="S1325" s="3">
        <v>148591000</v>
      </c>
      <c r="T1325" t="s">
        <v>28</v>
      </c>
      <c r="U1325" s="3">
        <v>148591000</v>
      </c>
    </row>
    <row r="1326" spans="1:21" hidden="1" x14ac:dyDescent="0.3">
      <c r="A1326">
        <v>1776</v>
      </c>
      <c r="B1326" t="s">
        <v>773</v>
      </c>
      <c r="C1326" t="s">
        <v>35</v>
      </c>
      <c r="D1326" t="s">
        <v>36</v>
      </c>
      <c r="E1326" s="1">
        <v>2210591000</v>
      </c>
      <c r="F1326" s="2">
        <v>49344000</v>
      </c>
      <c r="G1326" s="2">
        <v>1591239000</v>
      </c>
      <c r="H1326" s="2" t="s">
        <v>24</v>
      </c>
      <c r="I1326" s="2" t="s">
        <v>24</v>
      </c>
      <c r="J1326" s="2" t="s">
        <v>25</v>
      </c>
      <c r="K1326" s="2">
        <v>49282000</v>
      </c>
      <c r="L1326" t="s">
        <v>112</v>
      </c>
      <c r="M1326" t="s">
        <v>237</v>
      </c>
      <c r="N1326" t="s">
        <v>28</v>
      </c>
      <c r="O1326" t="s">
        <v>28</v>
      </c>
      <c r="P1326" t="s">
        <v>28</v>
      </c>
      <c r="R1326" t="s">
        <v>28</v>
      </c>
      <c r="S1326" s="3" t="s">
        <v>25</v>
      </c>
      <c r="T1326" t="s">
        <v>28</v>
      </c>
      <c r="U1326" s="3" t="s">
        <v>28</v>
      </c>
    </row>
    <row r="1327" spans="1:21" hidden="1" x14ac:dyDescent="0.3">
      <c r="A1327">
        <v>1744</v>
      </c>
      <c r="B1327" t="s">
        <v>765</v>
      </c>
      <c r="C1327" t="s">
        <v>35</v>
      </c>
      <c r="D1327" t="s">
        <v>509</v>
      </c>
      <c r="E1327" s="1">
        <v>2213881000</v>
      </c>
      <c r="F1327" s="2">
        <v>671907000</v>
      </c>
      <c r="G1327" s="2">
        <v>331652000</v>
      </c>
      <c r="H1327" s="2">
        <v>533891000</v>
      </c>
      <c r="I1327" s="2">
        <v>533891000</v>
      </c>
      <c r="J1327" s="2">
        <v>533891000</v>
      </c>
      <c r="K1327" s="2">
        <v>6550000</v>
      </c>
      <c r="L1327" t="s">
        <v>51</v>
      </c>
      <c r="M1327" t="s">
        <v>92</v>
      </c>
      <c r="N1327" t="s">
        <v>28</v>
      </c>
      <c r="O1327" t="s">
        <v>28</v>
      </c>
      <c r="P1327" t="s">
        <v>28</v>
      </c>
      <c r="R1327" t="s">
        <v>28</v>
      </c>
      <c r="S1327" s="3">
        <v>533891000</v>
      </c>
      <c r="T1327" t="s">
        <v>28</v>
      </c>
      <c r="U1327" s="3" t="s">
        <v>28</v>
      </c>
    </row>
    <row r="1328" spans="1:21" hidden="1" x14ac:dyDescent="0.3">
      <c r="A1328">
        <v>1617</v>
      </c>
      <c r="B1328" t="s">
        <v>732</v>
      </c>
      <c r="C1328" t="s">
        <v>35</v>
      </c>
      <c r="D1328" t="s">
        <v>282</v>
      </c>
      <c r="E1328" s="1">
        <v>2220300000</v>
      </c>
      <c r="F1328" s="2">
        <v>1465500000</v>
      </c>
      <c r="G1328" s="2">
        <v>425100000</v>
      </c>
      <c r="H1328" s="2">
        <v>55500000</v>
      </c>
      <c r="I1328" s="2">
        <v>55500000</v>
      </c>
      <c r="J1328" s="2">
        <v>55500000</v>
      </c>
      <c r="K1328" s="2" t="s">
        <v>24</v>
      </c>
      <c r="L1328" t="s">
        <v>112</v>
      </c>
      <c r="M1328" t="s">
        <v>183</v>
      </c>
      <c r="N1328" t="s">
        <v>28</v>
      </c>
      <c r="O1328" t="s">
        <v>28</v>
      </c>
      <c r="P1328" t="s">
        <v>28</v>
      </c>
      <c r="R1328" t="s">
        <v>28</v>
      </c>
      <c r="S1328" s="3">
        <v>55500000</v>
      </c>
      <c r="T1328" t="s">
        <v>28</v>
      </c>
      <c r="U1328" s="3" t="s">
        <v>28</v>
      </c>
    </row>
    <row r="1329" spans="1:21" x14ac:dyDescent="0.3">
      <c r="A1329">
        <v>91</v>
      </c>
      <c r="B1329" t="s">
        <v>129</v>
      </c>
      <c r="C1329" t="s">
        <v>35</v>
      </c>
      <c r="D1329" t="s">
        <v>121</v>
      </c>
      <c r="E1329" s="1">
        <v>2238000000</v>
      </c>
      <c r="F1329" s="2">
        <v>1252700000</v>
      </c>
      <c r="G1329" s="2">
        <v>559800000</v>
      </c>
      <c r="H1329" s="2" t="s">
        <v>24</v>
      </c>
      <c r="I1329" s="2" t="s">
        <v>24</v>
      </c>
      <c r="J1329" s="2" t="s">
        <v>25</v>
      </c>
      <c r="K1329" s="2" t="s">
        <v>24</v>
      </c>
      <c r="L1329" t="s">
        <v>26</v>
      </c>
      <c r="M1329" t="s">
        <v>130</v>
      </c>
      <c r="N1329" t="s">
        <v>28</v>
      </c>
      <c r="O1329" t="s">
        <v>28</v>
      </c>
      <c r="P1329" t="s">
        <v>28</v>
      </c>
      <c r="R1329" t="s">
        <v>28</v>
      </c>
      <c r="S1329" s="3" t="s">
        <v>25</v>
      </c>
      <c r="T1329" t="s">
        <v>28</v>
      </c>
      <c r="U1329" s="3" t="s">
        <v>25</v>
      </c>
    </row>
    <row r="1330" spans="1:21" hidden="1" x14ac:dyDescent="0.3">
      <c r="A1330">
        <v>1283</v>
      </c>
      <c r="B1330" t="s">
        <v>627</v>
      </c>
      <c r="C1330" t="s">
        <v>35</v>
      </c>
      <c r="D1330" t="s">
        <v>469</v>
      </c>
      <c r="E1330" s="1">
        <v>2262359000</v>
      </c>
      <c r="F1330" s="2">
        <v>1237859000</v>
      </c>
      <c r="G1330" s="2">
        <v>598848000</v>
      </c>
      <c r="H1330" s="2">
        <v>125928000</v>
      </c>
      <c r="I1330" s="2">
        <v>125928000</v>
      </c>
      <c r="J1330" s="2">
        <v>125928000</v>
      </c>
      <c r="K1330" s="2" t="s">
        <v>24</v>
      </c>
      <c r="L1330" t="s">
        <v>61</v>
      </c>
      <c r="M1330" t="s">
        <v>76</v>
      </c>
      <c r="N1330" t="s">
        <v>28</v>
      </c>
      <c r="O1330" t="s">
        <v>28</v>
      </c>
      <c r="P1330" t="s">
        <v>28</v>
      </c>
      <c r="R1330" t="s">
        <v>28</v>
      </c>
      <c r="S1330" s="3">
        <v>125928000</v>
      </c>
      <c r="T1330" t="s">
        <v>28</v>
      </c>
      <c r="U1330" s="3" t="s">
        <v>28</v>
      </c>
    </row>
    <row r="1331" spans="1:21" x14ac:dyDescent="0.3">
      <c r="A1331">
        <v>938</v>
      </c>
      <c r="B1331" t="s">
        <v>513</v>
      </c>
      <c r="C1331" t="s">
        <v>35</v>
      </c>
      <c r="D1331" t="s">
        <v>121</v>
      </c>
      <c r="E1331" s="1">
        <v>2334200000</v>
      </c>
      <c r="F1331" s="2">
        <v>691100000</v>
      </c>
      <c r="G1331" s="2">
        <v>519600000</v>
      </c>
      <c r="H1331" s="2" t="s">
        <v>24</v>
      </c>
      <c r="I1331" s="2" t="s">
        <v>24</v>
      </c>
      <c r="J1331" s="2" t="s">
        <v>25</v>
      </c>
      <c r="K1331" s="2">
        <v>305000000</v>
      </c>
      <c r="L1331" t="s">
        <v>26</v>
      </c>
      <c r="M1331" t="s">
        <v>295</v>
      </c>
      <c r="N1331" t="s">
        <v>28</v>
      </c>
      <c r="O1331" t="s">
        <v>28</v>
      </c>
      <c r="P1331" t="s">
        <v>28</v>
      </c>
      <c r="R1331" t="s">
        <v>28</v>
      </c>
      <c r="S1331" s="3" t="s">
        <v>25</v>
      </c>
      <c r="T1331" t="s">
        <v>28</v>
      </c>
      <c r="U1331" s="3" t="s">
        <v>28</v>
      </c>
    </row>
    <row r="1332" spans="1:21" hidden="1" x14ac:dyDescent="0.3">
      <c r="A1332">
        <v>838</v>
      </c>
      <c r="B1332" t="s">
        <v>467</v>
      </c>
      <c r="C1332" t="s">
        <v>35</v>
      </c>
      <c r="D1332" t="s">
        <v>470</v>
      </c>
      <c r="E1332" s="1">
        <v>2398373000</v>
      </c>
      <c r="F1332" s="2">
        <v>731925000</v>
      </c>
      <c r="G1332" s="2">
        <v>584491000</v>
      </c>
      <c r="H1332" s="2">
        <v>504415000</v>
      </c>
      <c r="I1332" s="2">
        <v>504415000</v>
      </c>
      <c r="J1332" s="2">
        <v>504415000</v>
      </c>
      <c r="K1332" s="2" t="s">
        <v>24</v>
      </c>
      <c r="L1332" t="s">
        <v>61</v>
      </c>
      <c r="M1332" t="s">
        <v>468</v>
      </c>
      <c r="N1332" t="s">
        <v>28</v>
      </c>
      <c r="O1332" t="s">
        <v>28</v>
      </c>
      <c r="P1332" t="s">
        <v>28</v>
      </c>
      <c r="R1332" t="s">
        <v>28</v>
      </c>
      <c r="S1332" s="3">
        <v>504415000</v>
      </c>
      <c r="T1332" t="s">
        <v>28</v>
      </c>
      <c r="U1332" s="3" t="s">
        <v>28</v>
      </c>
    </row>
    <row r="1333" spans="1:21" hidden="1" x14ac:dyDescent="0.3">
      <c r="A1333">
        <v>687</v>
      </c>
      <c r="B1333" t="s">
        <v>403</v>
      </c>
      <c r="C1333" t="s">
        <v>35</v>
      </c>
      <c r="D1333" t="s">
        <v>36</v>
      </c>
      <c r="E1333" s="1">
        <v>2403906000</v>
      </c>
      <c r="F1333" s="2">
        <v>747276000</v>
      </c>
      <c r="G1333" s="2">
        <v>72363000</v>
      </c>
      <c r="H1333" s="2" t="s">
        <v>24</v>
      </c>
      <c r="I1333" s="2" t="s">
        <v>24</v>
      </c>
      <c r="J1333" s="2" t="s">
        <v>25</v>
      </c>
      <c r="K1333" s="2">
        <v>643689000</v>
      </c>
      <c r="L1333" t="s">
        <v>117</v>
      </c>
      <c r="M1333" t="s">
        <v>399</v>
      </c>
      <c r="N1333" t="s">
        <v>28</v>
      </c>
      <c r="O1333" t="s">
        <v>28</v>
      </c>
      <c r="P1333" t="s">
        <v>28</v>
      </c>
      <c r="R1333" t="s">
        <v>28</v>
      </c>
      <c r="S1333" s="3" t="s">
        <v>25</v>
      </c>
      <c r="T1333" t="s">
        <v>28</v>
      </c>
      <c r="U1333" s="3" t="s">
        <v>28</v>
      </c>
    </row>
    <row r="1334" spans="1:21" hidden="1" x14ac:dyDescent="0.3">
      <c r="A1334">
        <v>249</v>
      </c>
      <c r="B1334" t="s">
        <v>207</v>
      </c>
      <c r="C1334" t="s">
        <v>35</v>
      </c>
      <c r="D1334" t="s">
        <v>36</v>
      </c>
      <c r="E1334" s="1">
        <v>2490821000</v>
      </c>
      <c r="F1334" s="2">
        <v>904336000</v>
      </c>
      <c r="G1334" s="2">
        <v>97578000</v>
      </c>
      <c r="H1334" s="2" t="s">
        <v>24</v>
      </c>
      <c r="I1334" s="2" t="s">
        <v>24</v>
      </c>
      <c r="J1334" s="2" t="s">
        <v>25</v>
      </c>
      <c r="K1334" s="2">
        <v>639542000</v>
      </c>
      <c r="L1334" t="s">
        <v>117</v>
      </c>
      <c r="M1334" t="s">
        <v>118</v>
      </c>
      <c r="N1334" t="s">
        <v>28</v>
      </c>
      <c r="O1334" t="s">
        <v>28</v>
      </c>
      <c r="P1334" t="s">
        <v>28</v>
      </c>
      <c r="R1334" t="s">
        <v>28</v>
      </c>
      <c r="S1334" s="3" t="s">
        <v>25</v>
      </c>
      <c r="T1334" t="s">
        <v>28</v>
      </c>
      <c r="U1334" s="3" t="s">
        <v>25</v>
      </c>
    </row>
    <row r="1335" spans="1:21" hidden="1" x14ac:dyDescent="0.3">
      <c r="A1335">
        <v>591</v>
      </c>
      <c r="B1335" t="s">
        <v>373</v>
      </c>
      <c r="C1335" t="s">
        <v>35</v>
      </c>
      <c r="D1335" t="s">
        <v>36</v>
      </c>
      <c r="E1335" s="1">
        <v>2493700000</v>
      </c>
      <c r="F1335" s="2">
        <v>617200000</v>
      </c>
      <c r="G1335" s="2">
        <v>850700000</v>
      </c>
      <c r="H1335" s="2">
        <v>383100000</v>
      </c>
      <c r="I1335" s="2">
        <v>383100000</v>
      </c>
      <c r="J1335" s="2">
        <v>383100000</v>
      </c>
      <c r="K1335" s="2" t="s">
        <v>24</v>
      </c>
      <c r="L1335" t="s">
        <v>61</v>
      </c>
      <c r="M1335" t="s">
        <v>76</v>
      </c>
      <c r="N1335" t="s">
        <v>28</v>
      </c>
      <c r="O1335" t="s">
        <v>28</v>
      </c>
      <c r="P1335" t="s">
        <v>28</v>
      </c>
      <c r="R1335" t="s">
        <v>28</v>
      </c>
      <c r="S1335" s="3">
        <v>383100000</v>
      </c>
      <c r="T1335" t="s">
        <v>28</v>
      </c>
      <c r="U1335" s="3" t="s">
        <v>28</v>
      </c>
    </row>
    <row r="1336" spans="1:21" hidden="1" x14ac:dyDescent="0.3">
      <c r="A1336">
        <v>43</v>
      </c>
      <c r="B1336" t="s">
        <v>101</v>
      </c>
      <c r="C1336" t="s">
        <v>35</v>
      </c>
      <c r="D1336" t="s">
        <v>105</v>
      </c>
      <c r="E1336" s="1">
        <v>2504100000</v>
      </c>
      <c r="F1336" s="2">
        <v>370700000</v>
      </c>
      <c r="G1336" s="2">
        <v>1308900000</v>
      </c>
      <c r="H1336" s="2">
        <v>790000000</v>
      </c>
      <c r="I1336" s="2">
        <v>790000000</v>
      </c>
      <c r="J1336" s="2">
        <v>790000000</v>
      </c>
      <c r="K1336" s="2">
        <v>33200000</v>
      </c>
      <c r="L1336" t="s">
        <v>51</v>
      </c>
      <c r="M1336" t="s">
        <v>82</v>
      </c>
      <c r="N1336" t="s">
        <v>28</v>
      </c>
      <c r="O1336" t="s">
        <v>28</v>
      </c>
      <c r="P1336" t="s">
        <v>28</v>
      </c>
      <c r="R1336" t="s">
        <v>28</v>
      </c>
      <c r="S1336" s="3">
        <v>790000000</v>
      </c>
      <c r="T1336" t="s">
        <v>28</v>
      </c>
      <c r="U1336" s="3">
        <v>790000000</v>
      </c>
    </row>
    <row r="1337" spans="1:21" hidden="1" x14ac:dyDescent="0.3">
      <c r="A1337">
        <v>1649</v>
      </c>
      <c r="B1337" t="s">
        <v>740</v>
      </c>
      <c r="C1337" t="s">
        <v>35</v>
      </c>
      <c r="D1337" t="s">
        <v>121</v>
      </c>
      <c r="E1337" s="1">
        <v>2506202000</v>
      </c>
      <c r="F1337" s="2">
        <v>1024336000</v>
      </c>
      <c r="G1337" s="2">
        <v>179279000</v>
      </c>
      <c r="H1337" s="2" t="s">
        <v>24</v>
      </c>
      <c r="I1337" s="2" t="s">
        <v>24</v>
      </c>
      <c r="J1337" s="2" t="s">
        <v>25</v>
      </c>
      <c r="K1337" s="2">
        <v>565059000</v>
      </c>
      <c r="L1337" t="s">
        <v>117</v>
      </c>
      <c r="M1337" t="s">
        <v>118</v>
      </c>
      <c r="N1337" t="s">
        <v>28</v>
      </c>
      <c r="O1337" t="s">
        <v>28</v>
      </c>
      <c r="P1337" t="s">
        <v>28</v>
      </c>
      <c r="R1337" t="s">
        <v>28</v>
      </c>
      <c r="S1337" s="3" t="s">
        <v>25</v>
      </c>
      <c r="T1337" t="s">
        <v>28</v>
      </c>
      <c r="U1337" s="3" t="s">
        <v>28</v>
      </c>
    </row>
    <row r="1338" spans="1:21" hidden="1" x14ac:dyDescent="0.3">
      <c r="A1338">
        <v>1118</v>
      </c>
      <c r="B1338" t="s">
        <v>571</v>
      </c>
      <c r="C1338" t="s">
        <v>35</v>
      </c>
      <c r="D1338" t="s">
        <v>121</v>
      </c>
      <c r="E1338" s="1">
        <v>2508257000</v>
      </c>
      <c r="F1338" s="2">
        <v>1072670000</v>
      </c>
      <c r="G1338" s="2">
        <v>732622000</v>
      </c>
      <c r="H1338" s="2">
        <v>119968000</v>
      </c>
      <c r="I1338" s="2">
        <v>119968000</v>
      </c>
      <c r="J1338" s="2">
        <v>119968000</v>
      </c>
      <c r="K1338" s="2">
        <v>36052000</v>
      </c>
      <c r="L1338" t="s">
        <v>61</v>
      </c>
      <c r="M1338" t="s">
        <v>468</v>
      </c>
      <c r="N1338" t="s">
        <v>28</v>
      </c>
      <c r="O1338" t="s">
        <v>28</v>
      </c>
      <c r="P1338" t="s">
        <v>28</v>
      </c>
      <c r="R1338" t="s">
        <v>28</v>
      </c>
      <c r="S1338" s="3">
        <v>119968000</v>
      </c>
      <c r="T1338" t="s">
        <v>28</v>
      </c>
      <c r="U1338" s="3" t="s">
        <v>28</v>
      </c>
    </row>
    <row r="1339" spans="1:21" hidden="1" x14ac:dyDescent="0.3">
      <c r="A1339">
        <v>1505</v>
      </c>
      <c r="B1339" t="s">
        <v>700</v>
      </c>
      <c r="C1339" t="s">
        <v>35</v>
      </c>
      <c r="D1339" t="s">
        <v>36</v>
      </c>
      <c r="E1339" s="1">
        <v>2530000000</v>
      </c>
      <c r="F1339" s="2">
        <v>1254000000</v>
      </c>
      <c r="G1339" s="2">
        <v>765000000</v>
      </c>
      <c r="H1339" s="2">
        <v>228000000</v>
      </c>
      <c r="I1339" s="2">
        <v>228000000</v>
      </c>
      <c r="J1339" s="2">
        <v>228000000</v>
      </c>
      <c r="K1339" s="2" t="s">
        <v>24</v>
      </c>
      <c r="L1339" t="s">
        <v>51</v>
      </c>
      <c r="M1339" t="s">
        <v>82</v>
      </c>
      <c r="N1339" t="s">
        <v>28</v>
      </c>
      <c r="O1339" t="s">
        <v>28</v>
      </c>
      <c r="P1339" t="s">
        <v>28</v>
      </c>
      <c r="R1339" t="s">
        <v>28</v>
      </c>
      <c r="S1339" s="3">
        <v>228000000</v>
      </c>
      <c r="T1339" t="s">
        <v>28</v>
      </c>
      <c r="U1339" s="3" t="s">
        <v>28</v>
      </c>
    </row>
    <row r="1340" spans="1:21" x14ac:dyDescent="0.3">
      <c r="A1340">
        <v>535</v>
      </c>
      <c r="B1340" t="s">
        <v>357</v>
      </c>
      <c r="C1340" t="s">
        <v>35</v>
      </c>
      <c r="D1340" t="s">
        <v>36</v>
      </c>
      <c r="E1340" s="1">
        <v>2663600000</v>
      </c>
      <c r="F1340" s="2">
        <v>887400000</v>
      </c>
      <c r="G1340" s="2">
        <v>884300000</v>
      </c>
      <c r="H1340" s="2" t="s">
        <v>24</v>
      </c>
      <c r="I1340" s="2" t="s">
        <v>24</v>
      </c>
      <c r="J1340" s="2" t="s">
        <v>25</v>
      </c>
      <c r="K1340" s="2">
        <v>198000000</v>
      </c>
      <c r="L1340" t="s">
        <v>26</v>
      </c>
      <c r="M1340" t="s">
        <v>341</v>
      </c>
      <c r="N1340" t="s">
        <v>28</v>
      </c>
      <c r="O1340" t="s">
        <v>28</v>
      </c>
      <c r="P1340" t="s">
        <v>28</v>
      </c>
      <c r="R1340" t="s">
        <v>28</v>
      </c>
      <c r="S1340" s="3" t="s">
        <v>25</v>
      </c>
      <c r="T1340" t="s">
        <v>28</v>
      </c>
      <c r="U1340" s="3" t="s">
        <v>28</v>
      </c>
    </row>
    <row r="1341" spans="1:21" hidden="1" x14ac:dyDescent="0.3">
      <c r="A1341">
        <v>1752</v>
      </c>
      <c r="B1341" t="s">
        <v>767</v>
      </c>
      <c r="C1341" t="s">
        <v>35</v>
      </c>
      <c r="D1341" t="s">
        <v>36</v>
      </c>
      <c r="E1341" s="1">
        <v>2674300000</v>
      </c>
      <c r="F1341" s="2">
        <v>1157100000</v>
      </c>
      <c r="G1341" s="2">
        <v>1077300000</v>
      </c>
      <c r="H1341" s="2" t="s">
        <v>24</v>
      </c>
      <c r="I1341" s="2" t="s">
        <v>24</v>
      </c>
      <c r="J1341" s="2" t="s">
        <v>25</v>
      </c>
      <c r="K1341" s="2" t="s">
        <v>24</v>
      </c>
      <c r="L1341" t="s">
        <v>61</v>
      </c>
      <c r="M1341" t="s">
        <v>264</v>
      </c>
      <c r="N1341" t="s">
        <v>28</v>
      </c>
      <c r="O1341" t="s">
        <v>28</v>
      </c>
      <c r="P1341" t="s">
        <v>28</v>
      </c>
      <c r="R1341" t="s">
        <v>28</v>
      </c>
      <c r="S1341" s="3" t="s">
        <v>25</v>
      </c>
      <c r="T1341" t="s">
        <v>28</v>
      </c>
      <c r="U1341" s="3" t="s">
        <v>28</v>
      </c>
    </row>
    <row r="1342" spans="1:21" hidden="1" x14ac:dyDescent="0.3">
      <c r="A1342">
        <v>862</v>
      </c>
      <c r="B1342" t="s">
        <v>480</v>
      </c>
      <c r="C1342" t="s">
        <v>35</v>
      </c>
      <c r="D1342" t="s">
        <v>121</v>
      </c>
      <c r="E1342" s="1">
        <v>2704400000</v>
      </c>
      <c r="F1342" s="2">
        <v>814300000</v>
      </c>
      <c r="G1342" s="2">
        <v>705300000</v>
      </c>
      <c r="H1342" s="2">
        <v>239600000</v>
      </c>
      <c r="I1342" s="2">
        <v>239600000</v>
      </c>
      <c r="J1342" s="2">
        <v>239600000</v>
      </c>
      <c r="K1342" s="2" t="s">
        <v>24</v>
      </c>
      <c r="L1342" t="s">
        <v>61</v>
      </c>
      <c r="M1342" t="s">
        <v>76</v>
      </c>
      <c r="N1342" t="s">
        <v>28</v>
      </c>
      <c r="O1342" t="s">
        <v>28</v>
      </c>
      <c r="P1342" t="s">
        <v>28</v>
      </c>
      <c r="R1342" t="s">
        <v>28</v>
      </c>
      <c r="S1342" s="3">
        <v>239600000</v>
      </c>
      <c r="T1342" t="s">
        <v>28</v>
      </c>
      <c r="U1342" s="3" t="s">
        <v>28</v>
      </c>
    </row>
    <row r="1343" spans="1:21" hidden="1" x14ac:dyDescent="0.3">
      <c r="A1343">
        <v>1082</v>
      </c>
      <c r="B1343" t="s">
        <v>560</v>
      </c>
      <c r="C1343" t="s">
        <v>35</v>
      </c>
      <c r="D1343" t="s">
        <v>36</v>
      </c>
      <c r="E1343" s="1">
        <v>2722564000</v>
      </c>
      <c r="F1343" s="2">
        <v>1090263000</v>
      </c>
      <c r="G1343" s="2" t="s">
        <v>24</v>
      </c>
      <c r="H1343" s="2" t="s">
        <v>24</v>
      </c>
      <c r="I1343" s="2" t="s">
        <v>24</v>
      </c>
      <c r="J1343" s="2" t="s">
        <v>25</v>
      </c>
      <c r="K1343" s="2" t="s">
        <v>24</v>
      </c>
      <c r="L1343" t="s">
        <v>97</v>
      </c>
      <c r="M1343" t="s">
        <v>344</v>
      </c>
      <c r="N1343" t="s">
        <v>28</v>
      </c>
      <c r="O1343" t="s">
        <v>28</v>
      </c>
      <c r="P1343" t="s">
        <v>28</v>
      </c>
      <c r="R1343" t="s">
        <v>28</v>
      </c>
      <c r="S1343" s="3" t="s">
        <v>25</v>
      </c>
      <c r="T1343" t="s">
        <v>28</v>
      </c>
      <c r="U1343" s="3" t="s">
        <v>28</v>
      </c>
    </row>
    <row r="1344" spans="1:21" hidden="1" x14ac:dyDescent="0.3">
      <c r="A1344">
        <v>559</v>
      </c>
      <c r="B1344" t="s">
        <v>363</v>
      </c>
      <c r="C1344" t="s">
        <v>35</v>
      </c>
      <c r="D1344" t="s">
        <v>36</v>
      </c>
      <c r="E1344" s="1">
        <v>2725867000</v>
      </c>
      <c r="F1344" s="2">
        <v>1291506000</v>
      </c>
      <c r="G1344" s="2">
        <v>825296000</v>
      </c>
      <c r="H1344" s="2" t="s">
        <v>24</v>
      </c>
      <c r="I1344" s="2" t="s">
        <v>24</v>
      </c>
      <c r="J1344" s="2" t="s">
        <v>25</v>
      </c>
      <c r="K1344" s="2" t="s">
        <v>24</v>
      </c>
      <c r="L1344" t="s">
        <v>117</v>
      </c>
      <c r="M1344" t="s">
        <v>118</v>
      </c>
      <c r="N1344" t="s">
        <v>28</v>
      </c>
      <c r="O1344" t="s">
        <v>28</v>
      </c>
      <c r="P1344" t="s">
        <v>28</v>
      </c>
      <c r="R1344" t="s">
        <v>28</v>
      </c>
      <c r="S1344" s="3" t="s">
        <v>25</v>
      </c>
      <c r="T1344" t="s">
        <v>28</v>
      </c>
      <c r="U1344" s="3" t="s">
        <v>28</v>
      </c>
    </row>
    <row r="1345" spans="1:21" hidden="1" x14ac:dyDescent="0.3">
      <c r="A1345">
        <v>563</v>
      </c>
      <c r="B1345" t="s">
        <v>364</v>
      </c>
      <c r="C1345" t="s">
        <v>35</v>
      </c>
      <c r="D1345" t="s">
        <v>36</v>
      </c>
      <c r="E1345" s="1">
        <v>2744965000</v>
      </c>
      <c r="F1345" s="2">
        <v>905168000</v>
      </c>
      <c r="G1345" s="2">
        <v>65082000</v>
      </c>
      <c r="H1345" s="2" t="s">
        <v>24</v>
      </c>
      <c r="I1345" s="2" t="s">
        <v>24</v>
      </c>
      <c r="J1345" s="2" t="s">
        <v>25</v>
      </c>
      <c r="K1345" s="2">
        <v>765895000</v>
      </c>
      <c r="L1345" t="s">
        <v>117</v>
      </c>
      <c r="M1345" t="s">
        <v>118</v>
      </c>
      <c r="N1345" t="s">
        <v>28</v>
      </c>
      <c r="O1345" t="s">
        <v>28</v>
      </c>
      <c r="P1345" t="s">
        <v>28</v>
      </c>
      <c r="R1345" t="s">
        <v>28</v>
      </c>
      <c r="S1345" s="3" t="s">
        <v>25</v>
      </c>
      <c r="T1345" t="s">
        <v>28</v>
      </c>
      <c r="U1345" s="3" t="s">
        <v>28</v>
      </c>
    </row>
    <row r="1346" spans="1:21" hidden="1" x14ac:dyDescent="0.3">
      <c r="A1346">
        <v>1561</v>
      </c>
      <c r="B1346" t="s">
        <v>719</v>
      </c>
      <c r="C1346" t="s">
        <v>35</v>
      </c>
      <c r="D1346" t="s">
        <v>36</v>
      </c>
      <c r="E1346" s="1">
        <v>2779541000</v>
      </c>
      <c r="F1346" s="2">
        <v>1855181000</v>
      </c>
      <c r="G1346" s="2">
        <v>390253000</v>
      </c>
      <c r="H1346" s="2" t="s">
        <v>24</v>
      </c>
      <c r="I1346" s="2" t="s">
        <v>24</v>
      </c>
      <c r="J1346" s="2" t="s">
        <v>25</v>
      </c>
      <c r="K1346" s="2" t="s">
        <v>24</v>
      </c>
      <c r="L1346" t="s">
        <v>51</v>
      </c>
      <c r="M1346" t="s">
        <v>123</v>
      </c>
      <c r="N1346" t="s">
        <v>28</v>
      </c>
      <c r="O1346" t="s">
        <v>28</v>
      </c>
      <c r="P1346" t="s">
        <v>28</v>
      </c>
      <c r="R1346" t="s">
        <v>28</v>
      </c>
      <c r="S1346" s="3" t="s">
        <v>25</v>
      </c>
      <c r="T1346" t="s">
        <v>28</v>
      </c>
      <c r="U1346" s="3" t="s">
        <v>28</v>
      </c>
    </row>
    <row r="1347" spans="1:21" hidden="1" x14ac:dyDescent="0.3">
      <c r="A1347">
        <v>1126</v>
      </c>
      <c r="B1347" t="s">
        <v>577</v>
      </c>
      <c r="C1347" t="s">
        <v>35</v>
      </c>
      <c r="D1347" t="s">
        <v>36</v>
      </c>
      <c r="E1347" s="1">
        <v>2787116000</v>
      </c>
      <c r="F1347" s="2">
        <v>832306000</v>
      </c>
      <c r="G1347" s="2">
        <v>372457000</v>
      </c>
      <c r="H1347" s="2" t="s">
        <v>24</v>
      </c>
      <c r="I1347" s="2" t="s">
        <v>24</v>
      </c>
      <c r="J1347" s="2" t="s">
        <v>25</v>
      </c>
      <c r="K1347" s="2">
        <v>1668489000</v>
      </c>
      <c r="L1347" t="s">
        <v>153</v>
      </c>
      <c r="M1347" t="s">
        <v>241</v>
      </c>
      <c r="N1347" t="s">
        <v>28</v>
      </c>
      <c r="O1347" t="s">
        <v>28</v>
      </c>
      <c r="P1347" t="s">
        <v>28</v>
      </c>
      <c r="R1347" t="s">
        <v>28</v>
      </c>
      <c r="S1347" s="3" t="s">
        <v>25</v>
      </c>
      <c r="T1347" t="s">
        <v>28</v>
      </c>
      <c r="U1347" s="3" t="s">
        <v>28</v>
      </c>
    </row>
    <row r="1348" spans="1:21" hidden="1" x14ac:dyDescent="0.3">
      <c r="A1348">
        <v>719</v>
      </c>
      <c r="B1348" t="s">
        <v>411</v>
      </c>
      <c r="C1348" t="s">
        <v>35</v>
      </c>
      <c r="D1348" t="s">
        <v>414</v>
      </c>
      <c r="E1348" s="1">
        <v>2820270000</v>
      </c>
      <c r="F1348" s="2">
        <v>1281566000</v>
      </c>
      <c r="G1348" s="2">
        <v>562080000</v>
      </c>
      <c r="H1348" s="2">
        <v>427043000</v>
      </c>
      <c r="I1348" s="2">
        <v>427043000</v>
      </c>
      <c r="J1348" s="2">
        <v>427043000</v>
      </c>
      <c r="K1348" s="2" t="s">
        <v>24</v>
      </c>
      <c r="L1348" t="s">
        <v>40</v>
      </c>
      <c r="M1348" t="s">
        <v>412</v>
      </c>
      <c r="N1348" t="s">
        <v>28</v>
      </c>
      <c r="O1348" t="s">
        <v>28</v>
      </c>
      <c r="P1348" t="s">
        <v>28</v>
      </c>
      <c r="R1348" t="s">
        <v>28</v>
      </c>
      <c r="S1348" s="3">
        <v>427043000</v>
      </c>
      <c r="T1348" t="s">
        <v>28</v>
      </c>
      <c r="U1348" s="3" t="s">
        <v>28</v>
      </c>
    </row>
    <row r="1349" spans="1:21" hidden="1" x14ac:dyDescent="0.3">
      <c r="A1349">
        <v>779</v>
      </c>
      <c r="B1349" t="s">
        <v>441</v>
      </c>
      <c r="C1349" t="s">
        <v>35</v>
      </c>
      <c r="D1349" t="s">
        <v>58</v>
      </c>
      <c r="E1349" s="1">
        <v>2832700000</v>
      </c>
      <c r="F1349" s="2">
        <v>1269400000</v>
      </c>
      <c r="G1349" s="2">
        <v>682400000</v>
      </c>
      <c r="H1349" s="2">
        <v>232100000</v>
      </c>
      <c r="I1349" s="2">
        <v>232100000</v>
      </c>
      <c r="J1349" s="2">
        <v>232100000</v>
      </c>
      <c r="K1349" s="2">
        <v>89700000</v>
      </c>
      <c r="L1349" t="s">
        <v>61</v>
      </c>
      <c r="M1349" t="s">
        <v>76</v>
      </c>
      <c r="N1349" t="s">
        <v>28</v>
      </c>
      <c r="O1349" t="s">
        <v>28</v>
      </c>
      <c r="P1349" t="s">
        <v>28</v>
      </c>
      <c r="R1349" t="s">
        <v>28</v>
      </c>
      <c r="S1349" s="3">
        <v>232100000</v>
      </c>
      <c r="T1349" t="s">
        <v>28</v>
      </c>
      <c r="U1349" s="3" t="s">
        <v>28</v>
      </c>
    </row>
    <row r="1350" spans="1:21" hidden="1" x14ac:dyDescent="0.3">
      <c r="A1350">
        <v>711</v>
      </c>
      <c r="B1350" t="s">
        <v>409</v>
      </c>
      <c r="C1350" t="s">
        <v>35</v>
      </c>
      <c r="D1350" t="s">
        <v>303</v>
      </c>
      <c r="E1350" s="1">
        <v>2898150000</v>
      </c>
      <c r="F1350" s="2">
        <v>1147639000</v>
      </c>
      <c r="G1350" s="2">
        <v>1325567000</v>
      </c>
      <c r="H1350" s="2" t="s">
        <v>24</v>
      </c>
      <c r="I1350" s="2" t="s">
        <v>24</v>
      </c>
      <c r="J1350" s="2" t="s">
        <v>25</v>
      </c>
      <c r="K1350" s="2" t="s">
        <v>24</v>
      </c>
      <c r="L1350" t="s">
        <v>51</v>
      </c>
      <c r="M1350" t="s">
        <v>100</v>
      </c>
      <c r="N1350" t="s">
        <v>28</v>
      </c>
      <c r="O1350" t="s">
        <v>28</v>
      </c>
      <c r="P1350" t="s">
        <v>28</v>
      </c>
      <c r="R1350" t="s">
        <v>28</v>
      </c>
      <c r="S1350" s="3" t="s">
        <v>25</v>
      </c>
      <c r="T1350" t="s">
        <v>28</v>
      </c>
      <c r="U1350" s="3" t="s">
        <v>28</v>
      </c>
    </row>
    <row r="1351" spans="1:21" hidden="1" x14ac:dyDescent="0.3">
      <c r="A1351">
        <v>333</v>
      </c>
      <c r="B1351" t="s">
        <v>250</v>
      </c>
      <c r="C1351" t="s">
        <v>35</v>
      </c>
      <c r="D1351" t="s">
        <v>121</v>
      </c>
      <c r="E1351" s="1">
        <v>2960000000</v>
      </c>
      <c r="F1351" s="2">
        <v>40000000</v>
      </c>
      <c r="G1351" s="2">
        <v>1836000000</v>
      </c>
      <c r="H1351" s="2" t="s">
        <v>24</v>
      </c>
      <c r="I1351" s="2" t="s">
        <v>24</v>
      </c>
      <c r="J1351" s="2" t="s">
        <v>25</v>
      </c>
      <c r="K1351" s="2">
        <v>248000000</v>
      </c>
      <c r="L1351" t="s">
        <v>112</v>
      </c>
      <c r="M1351" t="s">
        <v>237</v>
      </c>
      <c r="N1351" t="s">
        <v>28</v>
      </c>
      <c r="O1351" t="s">
        <v>28</v>
      </c>
      <c r="P1351" t="s">
        <v>28</v>
      </c>
      <c r="R1351" t="s">
        <v>28</v>
      </c>
      <c r="S1351" s="3" t="s">
        <v>25</v>
      </c>
      <c r="T1351" t="s">
        <v>28</v>
      </c>
      <c r="U1351" s="3" t="s">
        <v>25</v>
      </c>
    </row>
    <row r="1352" spans="1:21" hidden="1" x14ac:dyDescent="0.3">
      <c r="A1352">
        <v>906</v>
      </c>
      <c r="B1352" t="s">
        <v>496</v>
      </c>
      <c r="C1352" t="s">
        <v>35</v>
      </c>
      <c r="D1352" t="s">
        <v>218</v>
      </c>
      <c r="E1352" s="1">
        <v>2984493000</v>
      </c>
      <c r="F1352" s="2">
        <v>1163391000</v>
      </c>
      <c r="G1352" s="2">
        <v>379399000</v>
      </c>
      <c r="H1352" s="2">
        <v>481258000</v>
      </c>
      <c r="I1352" s="2">
        <v>481258000</v>
      </c>
      <c r="J1352" s="2">
        <v>481258000</v>
      </c>
      <c r="K1352" s="2" t="s">
        <v>24</v>
      </c>
      <c r="L1352" t="s">
        <v>51</v>
      </c>
      <c r="M1352" t="s">
        <v>135</v>
      </c>
      <c r="N1352" t="s">
        <v>28</v>
      </c>
      <c r="O1352" t="s">
        <v>28</v>
      </c>
      <c r="P1352" t="s">
        <v>28</v>
      </c>
      <c r="R1352" t="s">
        <v>28</v>
      </c>
      <c r="S1352" s="3">
        <v>481258000</v>
      </c>
      <c r="T1352" t="s">
        <v>28</v>
      </c>
      <c r="U1352" s="3" t="s">
        <v>28</v>
      </c>
    </row>
    <row r="1353" spans="1:21" x14ac:dyDescent="0.3">
      <c r="A1353">
        <v>1445</v>
      </c>
      <c r="B1353" t="s">
        <v>675</v>
      </c>
      <c r="C1353" t="s">
        <v>35</v>
      </c>
      <c r="D1353" t="s">
        <v>36</v>
      </c>
      <c r="E1353" s="1">
        <v>2985908000</v>
      </c>
      <c r="F1353" s="2">
        <v>1719723000</v>
      </c>
      <c r="G1353" s="2">
        <v>712803000</v>
      </c>
      <c r="H1353" s="2" t="s">
        <v>24</v>
      </c>
      <c r="I1353" s="2" t="s">
        <v>24</v>
      </c>
      <c r="J1353" s="2" t="s">
        <v>25</v>
      </c>
      <c r="K1353" s="2">
        <v>65770000</v>
      </c>
      <c r="L1353" t="s">
        <v>26</v>
      </c>
      <c r="M1353" t="s">
        <v>261</v>
      </c>
      <c r="N1353" t="s">
        <v>28</v>
      </c>
      <c r="O1353" t="s">
        <v>28</v>
      </c>
      <c r="P1353" t="s">
        <v>28</v>
      </c>
      <c r="R1353" t="s">
        <v>28</v>
      </c>
      <c r="S1353" s="3" t="s">
        <v>25</v>
      </c>
      <c r="T1353" t="s">
        <v>28</v>
      </c>
      <c r="U1353" s="3" t="s">
        <v>28</v>
      </c>
    </row>
    <row r="1354" spans="1:21" hidden="1" x14ac:dyDescent="0.3">
      <c r="A1354">
        <v>858</v>
      </c>
      <c r="B1354" t="s">
        <v>479</v>
      </c>
      <c r="C1354" t="s">
        <v>35</v>
      </c>
      <c r="D1354" t="s">
        <v>36</v>
      </c>
      <c r="E1354" s="1">
        <v>3007976000</v>
      </c>
      <c r="F1354" s="2">
        <v>1290025000</v>
      </c>
      <c r="G1354" s="2">
        <v>844960000</v>
      </c>
      <c r="H1354" s="2" t="s">
        <v>24</v>
      </c>
      <c r="I1354" s="2" t="s">
        <v>24</v>
      </c>
      <c r="J1354" s="2" t="s">
        <v>25</v>
      </c>
      <c r="K1354" s="2">
        <v>345464000</v>
      </c>
      <c r="L1354" t="s">
        <v>117</v>
      </c>
      <c r="M1354" t="s">
        <v>118</v>
      </c>
      <c r="N1354" t="s">
        <v>28</v>
      </c>
      <c r="O1354" t="s">
        <v>28</v>
      </c>
      <c r="P1354" t="s">
        <v>28</v>
      </c>
      <c r="R1354" t="s">
        <v>28</v>
      </c>
      <c r="S1354" s="3" t="s">
        <v>25</v>
      </c>
      <c r="T1354" t="s">
        <v>28</v>
      </c>
      <c r="U1354" s="3" t="s">
        <v>28</v>
      </c>
    </row>
    <row r="1355" spans="1:21" hidden="1" x14ac:dyDescent="0.3">
      <c r="A1355">
        <v>1425</v>
      </c>
      <c r="B1355" t="s">
        <v>671</v>
      </c>
      <c r="C1355" t="s">
        <v>35</v>
      </c>
      <c r="D1355" t="s">
        <v>36</v>
      </c>
      <c r="E1355" s="1">
        <v>3018227000</v>
      </c>
      <c r="F1355" s="2">
        <v>987357000</v>
      </c>
      <c r="G1355" s="2">
        <v>785179000</v>
      </c>
      <c r="H1355" s="2" t="s">
        <v>24</v>
      </c>
      <c r="I1355" s="2" t="s">
        <v>24</v>
      </c>
      <c r="J1355" s="2" t="s">
        <v>25</v>
      </c>
      <c r="K1355" s="2">
        <v>137596000</v>
      </c>
      <c r="L1355" t="s">
        <v>40</v>
      </c>
      <c r="M1355" t="s">
        <v>331</v>
      </c>
      <c r="N1355" t="s">
        <v>28</v>
      </c>
      <c r="O1355" t="s">
        <v>28</v>
      </c>
      <c r="P1355" t="s">
        <v>28</v>
      </c>
      <c r="R1355" t="s">
        <v>28</v>
      </c>
      <c r="S1355" s="3" t="s">
        <v>25</v>
      </c>
      <c r="T1355" t="s">
        <v>28</v>
      </c>
      <c r="U1355" s="3" t="s">
        <v>28</v>
      </c>
    </row>
    <row r="1356" spans="1:21" hidden="1" x14ac:dyDescent="0.3">
      <c r="A1356">
        <v>834</v>
      </c>
      <c r="B1356" t="s">
        <v>466</v>
      </c>
      <c r="C1356" t="s">
        <v>35</v>
      </c>
      <c r="D1356" t="s">
        <v>36</v>
      </c>
      <c r="E1356" s="1">
        <v>3023189000</v>
      </c>
      <c r="F1356" s="2">
        <v>1671590000</v>
      </c>
      <c r="G1356" s="2">
        <v>509557000</v>
      </c>
      <c r="H1356" s="2">
        <v>246101000</v>
      </c>
      <c r="I1356" s="2">
        <v>246101000</v>
      </c>
      <c r="J1356" s="2">
        <v>246101000</v>
      </c>
      <c r="K1356" s="2" t="s">
        <v>24</v>
      </c>
      <c r="L1356" t="s">
        <v>125</v>
      </c>
      <c r="M1356" t="s">
        <v>126</v>
      </c>
      <c r="N1356" t="s">
        <v>28</v>
      </c>
      <c r="O1356" t="s">
        <v>28</v>
      </c>
      <c r="P1356" t="s">
        <v>28</v>
      </c>
      <c r="R1356" t="s">
        <v>28</v>
      </c>
      <c r="S1356" s="3">
        <v>246101000</v>
      </c>
      <c r="T1356" t="s">
        <v>28</v>
      </c>
      <c r="U1356" s="3" t="s">
        <v>28</v>
      </c>
    </row>
    <row r="1357" spans="1:21" hidden="1" x14ac:dyDescent="0.3">
      <c r="A1357">
        <v>798</v>
      </c>
      <c r="B1357" t="s">
        <v>448</v>
      </c>
      <c r="C1357" t="s">
        <v>35</v>
      </c>
      <c r="D1357" t="s">
        <v>452</v>
      </c>
      <c r="E1357" s="1">
        <v>3038153000</v>
      </c>
      <c r="F1357" s="2">
        <v>1250320000</v>
      </c>
      <c r="G1357" s="2">
        <v>905648000</v>
      </c>
      <c r="H1357" s="2" t="s">
        <v>24</v>
      </c>
      <c r="I1357" s="2" t="s">
        <v>24</v>
      </c>
      <c r="J1357" s="2" t="s">
        <v>25</v>
      </c>
      <c r="K1357" s="2">
        <v>173598000</v>
      </c>
      <c r="L1357" t="s">
        <v>112</v>
      </c>
      <c r="M1357" t="s">
        <v>171</v>
      </c>
      <c r="N1357" t="s">
        <v>28</v>
      </c>
      <c r="O1357" t="s">
        <v>28</v>
      </c>
      <c r="P1357" t="s">
        <v>28</v>
      </c>
      <c r="R1357" t="s">
        <v>28</v>
      </c>
      <c r="S1357" s="3" t="s">
        <v>25</v>
      </c>
      <c r="T1357" t="s">
        <v>28</v>
      </c>
      <c r="U1357" s="3" t="s">
        <v>28</v>
      </c>
    </row>
    <row r="1358" spans="1:21" hidden="1" x14ac:dyDescent="0.3">
      <c r="A1358">
        <v>1517</v>
      </c>
      <c r="B1358" t="s">
        <v>705</v>
      </c>
      <c r="C1358" t="s">
        <v>35</v>
      </c>
      <c r="D1358" t="s">
        <v>36</v>
      </c>
      <c r="E1358" s="1">
        <v>3050945000</v>
      </c>
      <c r="F1358" s="2">
        <v>923336000</v>
      </c>
      <c r="G1358" s="2">
        <v>1068221000</v>
      </c>
      <c r="H1358" s="2" t="s">
        <v>24</v>
      </c>
      <c r="I1358" s="2" t="s">
        <v>24</v>
      </c>
      <c r="J1358" s="2" t="s">
        <v>25</v>
      </c>
      <c r="K1358" s="2">
        <v>205087000</v>
      </c>
      <c r="L1358" t="s">
        <v>40</v>
      </c>
      <c r="M1358" t="s">
        <v>706</v>
      </c>
      <c r="N1358" t="s">
        <v>28</v>
      </c>
      <c r="O1358" t="s">
        <v>28</v>
      </c>
      <c r="P1358" t="s">
        <v>28</v>
      </c>
      <c r="R1358" t="s">
        <v>28</v>
      </c>
      <c r="S1358" s="3" t="s">
        <v>25</v>
      </c>
      <c r="T1358" t="s">
        <v>28</v>
      </c>
      <c r="U1358" s="3" t="s">
        <v>28</v>
      </c>
    </row>
    <row r="1359" spans="1:21" hidden="1" x14ac:dyDescent="0.3">
      <c r="A1359">
        <v>95</v>
      </c>
      <c r="B1359" t="s">
        <v>131</v>
      </c>
      <c r="C1359" t="s">
        <v>35</v>
      </c>
      <c r="D1359" t="s">
        <v>121</v>
      </c>
      <c r="E1359" s="1">
        <v>3084000000</v>
      </c>
      <c r="F1359" s="2">
        <v>258000000</v>
      </c>
      <c r="G1359" s="2">
        <v>990000000</v>
      </c>
      <c r="H1359" s="2">
        <v>757000000</v>
      </c>
      <c r="I1359" s="2">
        <v>757000000</v>
      </c>
      <c r="J1359" s="2">
        <v>757000000</v>
      </c>
      <c r="K1359" s="2">
        <v>322000000</v>
      </c>
      <c r="L1359" t="s">
        <v>61</v>
      </c>
      <c r="M1359" t="s">
        <v>132</v>
      </c>
      <c r="N1359" t="s">
        <v>28</v>
      </c>
      <c r="O1359" t="s">
        <v>28</v>
      </c>
      <c r="P1359" t="s">
        <v>28</v>
      </c>
      <c r="R1359" t="s">
        <v>28</v>
      </c>
      <c r="S1359" s="3">
        <v>757000000</v>
      </c>
      <c r="T1359" t="s">
        <v>28</v>
      </c>
      <c r="U1359" s="3">
        <v>757000000</v>
      </c>
    </row>
    <row r="1360" spans="1:21" hidden="1" x14ac:dyDescent="0.3">
      <c r="A1360">
        <v>1477</v>
      </c>
      <c r="B1360" t="s">
        <v>685</v>
      </c>
      <c r="C1360" t="s">
        <v>35</v>
      </c>
      <c r="D1360" t="s">
        <v>36</v>
      </c>
      <c r="E1360" s="1">
        <v>3133000000</v>
      </c>
      <c r="F1360" s="2">
        <v>689000000</v>
      </c>
      <c r="G1360" s="2">
        <v>1208000000</v>
      </c>
      <c r="H1360" s="2" t="s">
        <v>24</v>
      </c>
      <c r="I1360" s="2" t="s">
        <v>24</v>
      </c>
      <c r="J1360" s="2" t="s">
        <v>25</v>
      </c>
      <c r="K1360" s="2">
        <v>1091000000</v>
      </c>
      <c r="L1360" t="s">
        <v>153</v>
      </c>
      <c r="M1360" t="s">
        <v>154</v>
      </c>
      <c r="N1360" t="s">
        <v>28</v>
      </c>
      <c r="O1360" t="s">
        <v>28</v>
      </c>
      <c r="P1360" t="s">
        <v>28</v>
      </c>
      <c r="R1360" t="s">
        <v>28</v>
      </c>
      <c r="S1360" s="3" t="s">
        <v>25</v>
      </c>
      <c r="T1360" t="s">
        <v>28</v>
      </c>
      <c r="U1360" s="3" t="s">
        <v>28</v>
      </c>
    </row>
    <row r="1361" spans="1:21" hidden="1" x14ac:dyDescent="0.3">
      <c r="A1361">
        <v>743</v>
      </c>
      <c r="B1361" t="s">
        <v>426</v>
      </c>
      <c r="C1361" t="s">
        <v>35</v>
      </c>
      <c r="D1361" t="s">
        <v>36</v>
      </c>
      <c r="E1361" s="1">
        <v>3153251000</v>
      </c>
      <c r="F1361" s="2">
        <v>82175000</v>
      </c>
      <c r="G1361" s="2">
        <v>1948041000</v>
      </c>
      <c r="H1361" s="2" t="s">
        <v>24</v>
      </c>
      <c r="I1361" s="2" t="s">
        <v>24</v>
      </c>
      <c r="J1361" s="2" t="s">
        <v>25</v>
      </c>
      <c r="K1361" s="2">
        <v>127821000</v>
      </c>
      <c r="L1361" t="s">
        <v>112</v>
      </c>
      <c r="M1361" t="s">
        <v>183</v>
      </c>
      <c r="N1361" t="s">
        <v>28</v>
      </c>
      <c r="O1361" t="s">
        <v>28</v>
      </c>
      <c r="P1361" t="s">
        <v>28</v>
      </c>
      <c r="R1361" t="s">
        <v>28</v>
      </c>
      <c r="S1361" s="3" t="s">
        <v>25</v>
      </c>
      <c r="T1361" t="s">
        <v>28</v>
      </c>
      <c r="U1361" s="3" t="s">
        <v>28</v>
      </c>
    </row>
    <row r="1362" spans="1:21" hidden="1" x14ac:dyDescent="0.3">
      <c r="A1362">
        <v>173</v>
      </c>
      <c r="B1362" t="s">
        <v>168</v>
      </c>
      <c r="C1362" t="s">
        <v>35</v>
      </c>
      <c r="D1362" t="s">
        <v>36</v>
      </c>
      <c r="E1362" s="1">
        <v>3159000000</v>
      </c>
      <c r="F1362" s="2">
        <v>1404000000</v>
      </c>
      <c r="G1362" s="2">
        <v>243000000</v>
      </c>
      <c r="H1362" s="2" t="s">
        <v>24</v>
      </c>
      <c r="I1362" s="2" t="s">
        <v>24</v>
      </c>
      <c r="J1362" s="2" t="s">
        <v>25</v>
      </c>
      <c r="K1362" s="2">
        <v>440000000</v>
      </c>
      <c r="L1362" t="s">
        <v>107</v>
      </c>
      <c r="M1362" t="s">
        <v>169</v>
      </c>
      <c r="N1362" t="s">
        <v>28</v>
      </c>
      <c r="O1362" t="s">
        <v>28</v>
      </c>
      <c r="P1362" t="s">
        <v>28</v>
      </c>
      <c r="R1362" t="s">
        <v>28</v>
      </c>
      <c r="S1362" s="3" t="s">
        <v>25</v>
      </c>
      <c r="T1362" t="s">
        <v>28</v>
      </c>
      <c r="U1362" s="3" t="s">
        <v>25</v>
      </c>
    </row>
    <row r="1363" spans="1:21" x14ac:dyDescent="0.3">
      <c r="A1363">
        <v>1509</v>
      </c>
      <c r="B1363" t="s">
        <v>701</v>
      </c>
      <c r="C1363" t="s">
        <v>35</v>
      </c>
      <c r="D1363" t="s">
        <v>73</v>
      </c>
      <c r="E1363" s="1">
        <v>3171411000</v>
      </c>
      <c r="F1363" s="2">
        <v>1443348000</v>
      </c>
      <c r="G1363" s="2">
        <v>382858000</v>
      </c>
      <c r="H1363" s="2" t="s">
        <v>24</v>
      </c>
      <c r="I1363" s="2" t="s">
        <v>24</v>
      </c>
      <c r="J1363" s="2" t="s">
        <v>25</v>
      </c>
      <c r="K1363" s="2">
        <v>77445000</v>
      </c>
      <c r="L1363" t="s">
        <v>26</v>
      </c>
      <c r="M1363" t="s">
        <v>161</v>
      </c>
      <c r="N1363" t="s">
        <v>28</v>
      </c>
      <c r="O1363" t="s">
        <v>28</v>
      </c>
      <c r="P1363" t="s">
        <v>28</v>
      </c>
      <c r="R1363" t="s">
        <v>28</v>
      </c>
      <c r="S1363" s="3" t="s">
        <v>25</v>
      </c>
      <c r="T1363" t="s">
        <v>28</v>
      </c>
      <c r="U1363" s="3" t="s">
        <v>28</v>
      </c>
    </row>
    <row r="1364" spans="1:21" hidden="1" x14ac:dyDescent="0.3">
      <c r="A1364">
        <v>1629</v>
      </c>
      <c r="B1364" t="s">
        <v>735</v>
      </c>
      <c r="C1364" t="s">
        <v>35</v>
      </c>
      <c r="D1364" t="s">
        <v>73</v>
      </c>
      <c r="E1364" s="1">
        <v>3217800000</v>
      </c>
      <c r="F1364" s="2">
        <v>1856500000</v>
      </c>
      <c r="G1364" s="2">
        <v>557000000</v>
      </c>
      <c r="H1364" s="2">
        <v>253500000</v>
      </c>
      <c r="I1364" s="2">
        <v>253500000</v>
      </c>
      <c r="J1364" s="2">
        <v>253500000</v>
      </c>
      <c r="K1364" s="2" t="s">
        <v>24</v>
      </c>
      <c r="L1364" t="s">
        <v>61</v>
      </c>
      <c r="M1364" t="s">
        <v>76</v>
      </c>
      <c r="N1364" t="s">
        <v>28</v>
      </c>
      <c r="O1364" t="s">
        <v>28</v>
      </c>
      <c r="P1364" t="s">
        <v>28</v>
      </c>
      <c r="R1364" t="s">
        <v>28</v>
      </c>
      <c r="S1364" s="3">
        <v>253500000</v>
      </c>
      <c r="T1364" t="s">
        <v>28</v>
      </c>
      <c r="U1364" s="3" t="s">
        <v>28</v>
      </c>
    </row>
    <row r="1365" spans="1:21" hidden="1" x14ac:dyDescent="0.3">
      <c r="A1365">
        <v>978</v>
      </c>
      <c r="B1365" t="s">
        <v>527</v>
      </c>
      <c r="C1365" t="s">
        <v>35</v>
      </c>
      <c r="D1365" t="s">
        <v>36</v>
      </c>
      <c r="E1365" s="1">
        <v>3253600000</v>
      </c>
      <c r="F1365" s="2">
        <v>2171600000</v>
      </c>
      <c r="G1365" s="2">
        <v>103700000</v>
      </c>
      <c r="H1365" s="2" t="s">
        <v>24</v>
      </c>
      <c r="I1365" s="2" t="s">
        <v>24</v>
      </c>
      <c r="J1365" s="2" t="s">
        <v>25</v>
      </c>
      <c r="K1365" s="2">
        <v>401300000</v>
      </c>
      <c r="L1365" t="s">
        <v>107</v>
      </c>
      <c r="M1365" t="s">
        <v>110</v>
      </c>
      <c r="N1365" t="s">
        <v>28</v>
      </c>
      <c r="O1365" t="s">
        <v>28</v>
      </c>
      <c r="P1365" t="s">
        <v>28</v>
      </c>
      <c r="R1365" t="s">
        <v>28</v>
      </c>
      <c r="S1365" s="3" t="s">
        <v>25</v>
      </c>
      <c r="T1365" t="s">
        <v>28</v>
      </c>
      <c r="U1365" s="3" t="s">
        <v>28</v>
      </c>
    </row>
    <row r="1366" spans="1:21" hidden="1" x14ac:dyDescent="0.3">
      <c r="A1366">
        <v>667</v>
      </c>
      <c r="B1366" t="s">
        <v>397</v>
      </c>
      <c r="C1366" t="s">
        <v>35</v>
      </c>
      <c r="D1366" t="s">
        <v>36</v>
      </c>
      <c r="E1366" s="1">
        <v>3276500000</v>
      </c>
      <c r="F1366" s="2">
        <v>2201100000</v>
      </c>
      <c r="G1366" s="2">
        <v>737900000</v>
      </c>
      <c r="H1366" s="2">
        <v>143700000</v>
      </c>
      <c r="I1366" s="2">
        <v>143700000</v>
      </c>
      <c r="J1366" s="2">
        <v>143700000</v>
      </c>
      <c r="K1366" s="2" t="s">
        <v>24</v>
      </c>
      <c r="L1366" t="s">
        <v>125</v>
      </c>
      <c r="M1366" t="s">
        <v>316</v>
      </c>
      <c r="N1366" t="s">
        <v>28</v>
      </c>
      <c r="O1366" t="s">
        <v>28</v>
      </c>
      <c r="P1366" t="s">
        <v>28</v>
      </c>
      <c r="R1366" t="s">
        <v>28</v>
      </c>
      <c r="S1366" s="3">
        <v>143700000</v>
      </c>
      <c r="T1366" t="s">
        <v>28</v>
      </c>
      <c r="U1366" s="3" t="s">
        <v>28</v>
      </c>
    </row>
    <row r="1367" spans="1:21" hidden="1" x14ac:dyDescent="0.3">
      <c r="A1367">
        <v>1473</v>
      </c>
      <c r="B1367" t="s">
        <v>683</v>
      </c>
      <c r="C1367" t="s">
        <v>35</v>
      </c>
      <c r="D1367" t="s">
        <v>73</v>
      </c>
      <c r="E1367" s="1">
        <v>3289000000</v>
      </c>
      <c r="F1367" s="2">
        <v>1623800000</v>
      </c>
      <c r="G1367" s="2">
        <v>195900000</v>
      </c>
      <c r="H1367" s="2">
        <v>312400000</v>
      </c>
      <c r="I1367" s="2">
        <v>312400000</v>
      </c>
      <c r="J1367" s="2">
        <v>312400000</v>
      </c>
      <c r="K1367" s="2">
        <v>33400000</v>
      </c>
      <c r="L1367" t="s">
        <v>51</v>
      </c>
      <c r="M1367" t="s">
        <v>92</v>
      </c>
      <c r="N1367" t="s">
        <v>28</v>
      </c>
      <c r="O1367" t="s">
        <v>28</v>
      </c>
      <c r="P1367" t="s">
        <v>28</v>
      </c>
      <c r="R1367" t="s">
        <v>28</v>
      </c>
      <c r="S1367" s="3">
        <v>312400000</v>
      </c>
      <c r="T1367" t="s">
        <v>28</v>
      </c>
      <c r="U1367" s="3" t="s">
        <v>28</v>
      </c>
    </row>
    <row r="1368" spans="1:21" x14ac:dyDescent="0.3">
      <c r="A1368">
        <v>181</v>
      </c>
      <c r="B1368" t="s">
        <v>172</v>
      </c>
      <c r="C1368" t="s">
        <v>35</v>
      </c>
      <c r="D1368" t="s">
        <v>176</v>
      </c>
      <c r="E1368" s="1">
        <v>3291300000</v>
      </c>
      <c r="F1368" s="2">
        <v>1855100000</v>
      </c>
      <c r="G1368" s="2">
        <v>946000000</v>
      </c>
      <c r="H1368" s="2" t="s">
        <v>24</v>
      </c>
      <c r="I1368" s="2" t="s">
        <v>24</v>
      </c>
      <c r="J1368" s="2" t="s">
        <v>25</v>
      </c>
      <c r="K1368" s="2" t="s">
        <v>24</v>
      </c>
      <c r="L1368" t="s">
        <v>26</v>
      </c>
      <c r="M1368" t="s">
        <v>140</v>
      </c>
      <c r="N1368" t="s">
        <v>28</v>
      </c>
      <c r="O1368" t="s">
        <v>28</v>
      </c>
      <c r="P1368" t="s">
        <v>28</v>
      </c>
      <c r="R1368" t="s">
        <v>28</v>
      </c>
      <c r="S1368" s="3" t="s">
        <v>25</v>
      </c>
      <c r="T1368" t="s">
        <v>28</v>
      </c>
      <c r="U1368" s="3" t="s">
        <v>25</v>
      </c>
    </row>
    <row r="1369" spans="1:21" hidden="1" x14ac:dyDescent="0.3">
      <c r="A1369">
        <v>1139</v>
      </c>
      <c r="B1369" t="s">
        <v>580</v>
      </c>
      <c r="C1369" t="s">
        <v>35</v>
      </c>
      <c r="D1369" t="s">
        <v>36</v>
      </c>
      <c r="E1369" s="1">
        <v>3292000000</v>
      </c>
      <c r="F1369" s="2">
        <v>1313000000</v>
      </c>
      <c r="G1369" s="2">
        <v>1050000000</v>
      </c>
      <c r="H1369" s="2" t="s">
        <v>24</v>
      </c>
      <c r="I1369" s="2" t="s">
        <v>24</v>
      </c>
      <c r="J1369" s="2" t="s">
        <v>25</v>
      </c>
      <c r="K1369" s="2">
        <v>138000000</v>
      </c>
      <c r="L1369" t="s">
        <v>112</v>
      </c>
      <c r="M1369" t="s">
        <v>548</v>
      </c>
      <c r="N1369" t="s">
        <v>28</v>
      </c>
      <c r="O1369" t="s">
        <v>28</v>
      </c>
      <c r="P1369" t="s">
        <v>28</v>
      </c>
      <c r="R1369" t="s">
        <v>28</v>
      </c>
      <c r="S1369" s="3" t="s">
        <v>25</v>
      </c>
      <c r="T1369" t="s">
        <v>28</v>
      </c>
      <c r="U1369" s="3" t="s">
        <v>28</v>
      </c>
    </row>
    <row r="1370" spans="1:21" hidden="1" x14ac:dyDescent="0.3">
      <c r="A1370">
        <v>301</v>
      </c>
      <c r="B1370" t="s">
        <v>238</v>
      </c>
      <c r="C1370" t="s">
        <v>35</v>
      </c>
      <c r="D1370" t="s">
        <v>36</v>
      </c>
      <c r="E1370" s="1">
        <v>3394800000</v>
      </c>
      <c r="F1370" s="2">
        <v>1883000000</v>
      </c>
      <c r="G1370" s="2">
        <v>837600000</v>
      </c>
      <c r="H1370" s="2" t="s">
        <v>24</v>
      </c>
      <c r="I1370" s="2" t="s">
        <v>24</v>
      </c>
      <c r="J1370" s="2" t="s">
        <v>25</v>
      </c>
      <c r="K1370" s="2" t="s">
        <v>24</v>
      </c>
      <c r="L1370" t="s">
        <v>97</v>
      </c>
      <c r="M1370" t="s">
        <v>239</v>
      </c>
      <c r="N1370" t="s">
        <v>28</v>
      </c>
      <c r="O1370" t="s">
        <v>28</v>
      </c>
      <c r="P1370" t="s">
        <v>28</v>
      </c>
      <c r="R1370" t="s">
        <v>28</v>
      </c>
      <c r="S1370" s="3" t="s">
        <v>25</v>
      </c>
      <c r="T1370" t="s">
        <v>28</v>
      </c>
      <c r="U1370" s="3" t="s">
        <v>25</v>
      </c>
    </row>
    <row r="1371" spans="1:21" hidden="1" x14ac:dyDescent="0.3">
      <c r="A1371">
        <v>415</v>
      </c>
      <c r="B1371" t="s">
        <v>308</v>
      </c>
      <c r="C1371" t="s">
        <v>35</v>
      </c>
      <c r="D1371" t="s">
        <v>121</v>
      </c>
      <c r="E1371" s="1">
        <v>3418265000</v>
      </c>
      <c r="F1371" s="2">
        <v>559541000</v>
      </c>
      <c r="G1371" s="2">
        <v>1620006000</v>
      </c>
      <c r="H1371" s="2">
        <v>489265000</v>
      </c>
      <c r="I1371" s="2">
        <v>489265000</v>
      </c>
      <c r="J1371" s="2">
        <v>489265000</v>
      </c>
      <c r="K1371" s="2">
        <v>29173000</v>
      </c>
      <c r="L1371" t="s">
        <v>51</v>
      </c>
      <c r="M1371" t="s">
        <v>123</v>
      </c>
      <c r="N1371" t="s">
        <v>28</v>
      </c>
      <c r="O1371" t="s">
        <v>28</v>
      </c>
      <c r="P1371" t="s">
        <v>28</v>
      </c>
      <c r="R1371" t="s">
        <v>28</v>
      </c>
      <c r="S1371" s="3">
        <v>489265000</v>
      </c>
      <c r="T1371" t="s">
        <v>28</v>
      </c>
      <c r="U1371" s="3">
        <v>489265000</v>
      </c>
    </row>
    <row r="1372" spans="1:21" hidden="1" x14ac:dyDescent="0.3">
      <c r="A1372">
        <v>31</v>
      </c>
      <c r="B1372" t="s">
        <v>90</v>
      </c>
      <c r="C1372" t="s">
        <v>35</v>
      </c>
      <c r="D1372" t="s">
        <v>95</v>
      </c>
      <c r="E1372" s="1">
        <v>3421409000</v>
      </c>
      <c r="F1372" s="2">
        <v>1194236000</v>
      </c>
      <c r="G1372" s="2">
        <v>461438000</v>
      </c>
      <c r="H1372" s="2">
        <v>653816000</v>
      </c>
      <c r="I1372" s="2">
        <v>653816000</v>
      </c>
      <c r="J1372" s="2">
        <v>653816000</v>
      </c>
      <c r="K1372" s="2">
        <v>70123000</v>
      </c>
      <c r="L1372" t="s">
        <v>51</v>
      </c>
      <c r="M1372" t="s">
        <v>92</v>
      </c>
      <c r="N1372" t="s">
        <v>28</v>
      </c>
      <c r="O1372" t="s">
        <v>28</v>
      </c>
      <c r="P1372" t="s">
        <v>28</v>
      </c>
      <c r="R1372" t="s">
        <v>28</v>
      </c>
      <c r="S1372" s="3">
        <v>653816000</v>
      </c>
      <c r="T1372" t="s">
        <v>28</v>
      </c>
      <c r="U1372" s="3">
        <v>653816000</v>
      </c>
    </row>
    <row r="1373" spans="1:21" hidden="1" x14ac:dyDescent="0.3">
      <c r="A1373">
        <v>1645</v>
      </c>
      <c r="B1373" t="s">
        <v>739</v>
      </c>
      <c r="C1373" t="s">
        <v>35</v>
      </c>
      <c r="D1373" t="s">
        <v>36</v>
      </c>
      <c r="E1373" s="1">
        <v>3422181000</v>
      </c>
      <c r="F1373" s="2">
        <v>2564648000</v>
      </c>
      <c r="G1373" s="2">
        <v>312694000</v>
      </c>
      <c r="H1373" s="2" t="s">
        <v>24</v>
      </c>
      <c r="I1373" s="2" t="s">
        <v>24</v>
      </c>
      <c r="J1373" s="2" t="s">
        <v>25</v>
      </c>
      <c r="K1373" s="2" t="s">
        <v>24</v>
      </c>
      <c r="L1373" t="s">
        <v>125</v>
      </c>
      <c r="M1373" t="s">
        <v>556</v>
      </c>
      <c r="N1373" t="s">
        <v>28</v>
      </c>
      <c r="O1373" t="s">
        <v>28</v>
      </c>
      <c r="P1373" t="s">
        <v>28</v>
      </c>
      <c r="R1373" t="s">
        <v>28</v>
      </c>
      <c r="S1373" s="3" t="s">
        <v>25</v>
      </c>
      <c r="T1373" t="s">
        <v>28</v>
      </c>
      <c r="U1373" s="3" t="s">
        <v>28</v>
      </c>
    </row>
    <row r="1374" spans="1:21" hidden="1" x14ac:dyDescent="0.3">
      <c r="A1374">
        <v>1665</v>
      </c>
      <c r="B1374" t="s">
        <v>744</v>
      </c>
      <c r="C1374" t="s">
        <v>35</v>
      </c>
      <c r="D1374" t="s">
        <v>121</v>
      </c>
      <c r="E1374" s="1">
        <v>3442646000</v>
      </c>
      <c r="F1374" s="2">
        <v>1442073000</v>
      </c>
      <c r="G1374" s="2">
        <v>136863000</v>
      </c>
      <c r="H1374" s="2" t="s">
        <v>24</v>
      </c>
      <c r="I1374" s="2" t="s">
        <v>24</v>
      </c>
      <c r="J1374" s="2" t="s">
        <v>25</v>
      </c>
      <c r="K1374" s="2">
        <v>898924000</v>
      </c>
      <c r="L1374" t="s">
        <v>117</v>
      </c>
      <c r="M1374" t="s">
        <v>118</v>
      </c>
      <c r="N1374" t="s">
        <v>28</v>
      </c>
      <c r="O1374" t="s">
        <v>28</v>
      </c>
      <c r="P1374" t="s">
        <v>28</v>
      </c>
      <c r="R1374" t="s">
        <v>28</v>
      </c>
      <c r="S1374" s="3" t="s">
        <v>25</v>
      </c>
      <c r="T1374" t="s">
        <v>28</v>
      </c>
      <c r="U1374" s="3" t="s">
        <v>28</v>
      </c>
    </row>
    <row r="1375" spans="1:21" hidden="1" x14ac:dyDescent="0.3">
      <c r="A1375">
        <v>1613</v>
      </c>
      <c r="B1375" t="s">
        <v>731</v>
      </c>
      <c r="C1375" t="s">
        <v>35</v>
      </c>
      <c r="D1375" t="s">
        <v>105</v>
      </c>
      <c r="E1375" s="1">
        <v>3445134000</v>
      </c>
      <c r="F1375" s="2">
        <v>2243232000</v>
      </c>
      <c r="G1375" s="2">
        <v>848323000</v>
      </c>
      <c r="H1375" s="2" t="s">
        <v>24</v>
      </c>
      <c r="I1375" s="2" t="s">
        <v>24</v>
      </c>
      <c r="J1375" s="2" t="s">
        <v>25</v>
      </c>
      <c r="K1375" s="2" t="s">
        <v>24</v>
      </c>
      <c r="L1375" t="s">
        <v>40</v>
      </c>
      <c r="M1375" t="s">
        <v>391</v>
      </c>
      <c r="N1375" t="s">
        <v>28</v>
      </c>
      <c r="O1375" t="s">
        <v>28</v>
      </c>
      <c r="P1375" t="s">
        <v>28</v>
      </c>
      <c r="R1375" t="s">
        <v>28</v>
      </c>
      <c r="S1375" s="3" t="s">
        <v>25</v>
      </c>
      <c r="T1375" t="s">
        <v>28</v>
      </c>
      <c r="U1375" s="3" t="s">
        <v>28</v>
      </c>
    </row>
    <row r="1376" spans="1:21" hidden="1" x14ac:dyDescent="0.3">
      <c r="A1376">
        <v>1046</v>
      </c>
      <c r="B1376" t="s">
        <v>547</v>
      </c>
      <c r="C1376" t="s">
        <v>35</v>
      </c>
      <c r="D1376" t="s">
        <v>36</v>
      </c>
      <c r="E1376" s="1">
        <v>3484500000</v>
      </c>
      <c r="F1376" s="2">
        <v>976300000</v>
      </c>
      <c r="G1376" s="2">
        <v>921300000</v>
      </c>
      <c r="H1376" s="2" t="s">
        <v>24</v>
      </c>
      <c r="I1376" s="2" t="s">
        <v>24</v>
      </c>
      <c r="J1376" s="2" t="s">
        <v>25</v>
      </c>
      <c r="K1376" s="2">
        <v>113500000</v>
      </c>
      <c r="L1376" t="s">
        <v>112</v>
      </c>
      <c r="M1376" t="s">
        <v>548</v>
      </c>
      <c r="N1376" t="s">
        <v>28</v>
      </c>
      <c r="O1376" t="s">
        <v>28</v>
      </c>
      <c r="P1376" t="s">
        <v>28</v>
      </c>
      <c r="R1376" t="s">
        <v>28</v>
      </c>
      <c r="S1376" s="3" t="s">
        <v>25</v>
      </c>
      <c r="T1376" t="s">
        <v>28</v>
      </c>
      <c r="U1376" s="3" t="s">
        <v>28</v>
      </c>
    </row>
    <row r="1377" spans="1:21" hidden="1" x14ac:dyDescent="0.3">
      <c r="A1377">
        <v>1135</v>
      </c>
      <c r="B1377" t="s">
        <v>579</v>
      </c>
      <c r="C1377" t="s">
        <v>35</v>
      </c>
      <c r="D1377" t="s">
        <v>121</v>
      </c>
      <c r="E1377" s="1">
        <v>3491000000</v>
      </c>
      <c r="F1377" s="2">
        <v>1083000000</v>
      </c>
      <c r="G1377" s="2">
        <v>233000000</v>
      </c>
      <c r="H1377" s="2" t="s">
        <v>24</v>
      </c>
      <c r="I1377" s="2" t="s">
        <v>24</v>
      </c>
      <c r="J1377" s="2" t="s">
        <v>25</v>
      </c>
      <c r="K1377" s="2">
        <v>2454000000</v>
      </c>
      <c r="L1377" t="s">
        <v>153</v>
      </c>
      <c r="M1377" t="s">
        <v>154</v>
      </c>
      <c r="N1377" t="s">
        <v>28</v>
      </c>
      <c r="O1377" t="s">
        <v>28</v>
      </c>
      <c r="P1377" t="s">
        <v>28</v>
      </c>
      <c r="R1377" t="s">
        <v>28</v>
      </c>
      <c r="S1377" s="3" t="s">
        <v>25</v>
      </c>
      <c r="T1377" t="s">
        <v>28</v>
      </c>
      <c r="U1377" s="3" t="s">
        <v>28</v>
      </c>
    </row>
    <row r="1378" spans="1:21" hidden="1" x14ac:dyDescent="0.3">
      <c r="A1378">
        <v>1299</v>
      </c>
      <c r="B1378" t="s">
        <v>632</v>
      </c>
      <c r="C1378" t="s">
        <v>35</v>
      </c>
      <c r="D1378" t="s">
        <v>36</v>
      </c>
      <c r="E1378" s="1">
        <v>3495443000</v>
      </c>
      <c r="F1378" s="2">
        <v>1969675000</v>
      </c>
      <c r="G1378" s="2">
        <v>176744000</v>
      </c>
      <c r="H1378" s="2" t="s">
        <v>24</v>
      </c>
      <c r="I1378" s="2" t="s">
        <v>24</v>
      </c>
      <c r="J1378" s="2" t="s">
        <v>25</v>
      </c>
      <c r="K1378" s="2">
        <v>494422000</v>
      </c>
      <c r="L1378" t="s">
        <v>107</v>
      </c>
      <c r="M1378" t="s">
        <v>108</v>
      </c>
      <c r="N1378" t="s">
        <v>28</v>
      </c>
      <c r="O1378" t="s">
        <v>28</v>
      </c>
      <c r="P1378" t="s">
        <v>28</v>
      </c>
      <c r="R1378" t="s">
        <v>28</v>
      </c>
      <c r="S1378" s="3" t="s">
        <v>25</v>
      </c>
      <c r="T1378" t="s">
        <v>28</v>
      </c>
      <c r="U1378" s="3" t="s">
        <v>28</v>
      </c>
    </row>
    <row r="1379" spans="1:21" hidden="1" x14ac:dyDescent="0.3">
      <c r="A1379">
        <v>1070</v>
      </c>
      <c r="B1379" t="s">
        <v>555</v>
      </c>
      <c r="C1379" t="s">
        <v>35</v>
      </c>
      <c r="D1379" t="s">
        <v>36</v>
      </c>
      <c r="E1379" s="1">
        <v>3539570000</v>
      </c>
      <c r="F1379" s="2">
        <v>2817803000</v>
      </c>
      <c r="G1379" s="2">
        <v>233887000</v>
      </c>
      <c r="H1379" s="2" t="s">
        <v>24</v>
      </c>
      <c r="I1379" s="2" t="s">
        <v>24</v>
      </c>
      <c r="J1379" s="2" t="s">
        <v>25</v>
      </c>
      <c r="K1379" s="2" t="s">
        <v>24</v>
      </c>
      <c r="L1379" t="s">
        <v>125</v>
      </c>
      <c r="M1379" t="s">
        <v>556</v>
      </c>
      <c r="N1379" t="s">
        <v>28</v>
      </c>
      <c r="O1379" t="s">
        <v>28</v>
      </c>
      <c r="P1379" t="s">
        <v>28</v>
      </c>
      <c r="R1379" t="s">
        <v>28</v>
      </c>
      <c r="S1379" s="3" t="s">
        <v>25</v>
      </c>
      <c r="T1379" t="s">
        <v>28</v>
      </c>
      <c r="U1379" s="3" t="s">
        <v>28</v>
      </c>
    </row>
    <row r="1380" spans="1:21" x14ac:dyDescent="0.3">
      <c r="A1380">
        <v>1231</v>
      </c>
      <c r="B1380" t="s">
        <v>610</v>
      </c>
      <c r="C1380" t="s">
        <v>35</v>
      </c>
      <c r="D1380" t="s">
        <v>36</v>
      </c>
      <c r="E1380" s="1">
        <v>3578060000</v>
      </c>
      <c r="F1380" s="2">
        <v>1558591000</v>
      </c>
      <c r="G1380" s="2">
        <v>1279961000</v>
      </c>
      <c r="H1380" s="2">
        <v>110156000</v>
      </c>
      <c r="I1380" s="2">
        <v>110156000</v>
      </c>
      <c r="J1380" s="2">
        <v>110156000</v>
      </c>
      <c r="K1380" s="2" t="s">
        <v>24</v>
      </c>
      <c r="L1380" t="s">
        <v>26</v>
      </c>
      <c r="M1380" t="s">
        <v>611</v>
      </c>
      <c r="N1380" t="s">
        <v>28</v>
      </c>
      <c r="O1380" t="s">
        <v>28</v>
      </c>
      <c r="P1380" t="s">
        <v>28</v>
      </c>
      <c r="R1380" t="s">
        <v>28</v>
      </c>
      <c r="S1380" s="3">
        <v>110156000</v>
      </c>
      <c r="T1380" t="s">
        <v>28</v>
      </c>
      <c r="U1380" s="3" t="s">
        <v>28</v>
      </c>
    </row>
    <row r="1381" spans="1:21" hidden="1" x14ac:dyDescent="0.3">
      <c r="A1381">
        <v>675</v>
      </c>
      <c r="B1381" t="s">
        <v>400</v>
      </c>
      <c r="C1381" t="s">
        <v>35</v>
      </c>
      <c r="D1381" t="s">
        <v>36</v>
      </c>
      <c r="E1381" s="1">
        <v>3578995000</v>
      </c>
      <c r="F1381" s="2">
        <v>2659728000</v>
      </c>
      <c r="G1381" s="2">
        <v>255192000</v>
      </c>
      <c r="H1381" s="2">
        <v>130593000</v>
      </c>
      <c r="I1381" s="2">
        <v>130593000</v>
      </c>
      <c r="J1381" s="2">
        <v>130593000</v>
      </c>
      <c r="K1381" s="2" t="s">
        <v>24</v>
      </c>
      <c r="L1381" t="s">
        <v>51</v>
      </c>
      <c r="M1381" t="s">
        <v>92</v>
      </c>
      <c r="N1381" t="s">
        <v>28</v>
      </c>
      <c r="O1381" t="s">
        <v>28</v>
      </c>
      <c r="P1381" t="s">
        <v>28</v>
      </c>
      <c r="R1381" t="s">
        <v>28</v>
      </c>
      <c r="S1381" s="3">
        <v>130593000</v>
      </c>
      <c r="T1381" t="s">
        <v>28</v>
      </c>
      <c r="U1381" s="3" t="s">
        <v>28</v>
      </c>
    </row>
    <row r="1382" spans="1:21" x14ac:dyDescent="0.3">
      <c r="A1382">
        <v>1369</v>
      </c>
      <c r="B1382" t="s">
        <v>654</v>
      </c>
      <c r="C1382" t="s">
        <v>35</v>
      </c>
      <c r="D1382" t="s">
        <v>36</v>
      </c>
      <c r="E1382" s="1">
        <v>3582395000</v>
      </c>
      <c r="F1382" s="2">
        <v>1417749000</v>
      </c>
      <c r="G1382" s="2">
        <v>1136728000</v>
      </c>
      <c r="H1382" s="2" t="s">
        <v>24</v>
      </c>
      <c r="I1382" s="2" t="s">
        <v>24</v>
      </c>
      <c r="J1382" s="2" t="s">
        <v>25</v>
      </c>
      <c r="K1382" s="2" t="s">
        <v>24</v>
      </c>
      <c r="L1382" t="s">
        <v>26</v>
      </c>
      <c r="M1382" t="s">
        <v>261</v>
      </c>
      <c r="N1382" t="s">
        <v>28</v>
      </c>
      <c r="O1382" t="s">
        <v>28</v>
      </c>
      <c r="P1382" t="s">
        <v>28</v>
      </c>
      <c r="R1382" t="s">
        <v>28</v>
      </c>
      <c r="S1382" s="3" t="s">
        <v>25</v>
      </c>
      <c r="T1382" t="s">
        <v>28</v>
      </c>
      <c r="U1382" s="3" t="s">
        <v>28</v>
      </c>
    </row>
    <row r="1383" spans="1:21" hidden="1" x14ac:dyDescent="0.3">
      <c r="A1383">
        <v>1489</v>
      </c>
      <c r="B1383" t="s">
        <v>688</v>
      </c>
      <c r="C1383" t="s">
        <v>35</v>
      </c>
      <c r="D1383" t="s">
        <v>293</v>
      </c>
      <c r="E1383" s="1">
        <v>3600000000</v>
      </c>
      <c r="F1383" s="2">
        <v>615000000</v>
      </c>
      <c r="G1383" s="2">
        <v>1587000000</v>
      </c>
      <c r="H1383" s="2">
        <v>748000000</v>
      </c>
      <c r="I1383" s="2">
        <v>748000000</v>
      </c>
      <c r="J1383" s="2">
        <v>748000000</v>
      </c>
      <c r="K1383" s="2">
        <v>57000000</v>
      </c>
      <c r="L1383" t="s">
        <v>51</v>
      </c>
      <c r="M1383" t="s">
        <v>82</v>
      </c>
      <c r="N1383" t="s">
        <v>28</v>
      </c>
      <c r="O1383" t="s">
        <v>28</v>
      </c>
      <c r="P1383" t="s">
        <v>28</v>
      </c>
      <c r="R1383" t="s">
        <v>28</v>
      </c>
      <c r="S1383" s="3">
        <v>748000000</v>
      </c>
      <c r="T1383" t="s">
        <v>28</v>
      </c>
      <c r="U1383" s="3" t="s">
        <v>28</v>
      </c>
    </row>
    <row r="1384" spans="1:21" hidden="1" x14ac:dyDescent="0.3">
      <c r="A1384">
        <v>79</v>
      </c>
      <c r="B1384" t="s">
        <v>124</v>
      </c>
      <c r="C1384" t="s">
        <v>35</v>
      </c>
      <c r="D1384" t="s">
        <v>36</v>
      </c>
      <c r="E1384" s="1">
        <v>3651335000</v>
      </c>
      <c r="F1384" s="2">
        <v>2454463000</v>
      </c>
      <c r="G1384" s="2">
        <v>512274000</v>
      </c>
      <c r="H1384" s="2">
        <v>102871000</v>
      </c>
      <c r="I1384" s="2">
        <v>102871000</v>
      </c>
      <c r="J1384" s="2">
        <v>102871000</v>
      </c>
      <c r="K1384" s="2" t="s">
        <v>24</v>
      </c>
      <c r="L1384" t="s">
        <v>125</v>
      </c>
      <c r="M1384" t="s">
        <v>126</v>
      </c>
      <c r="N1384" t="s">
        <v>28</v>
      </c>
      <c r="O1384" t="s">
        <v>28</v>
      </c>
      <c r="P1384" t="s">
        <v>28</v>
      </c>
      <c r="R1384" t="s">
        <v>28</v>
      </c>
      <c r="S1384" s="3">
        <v>102871000</v>
      </c>
      <c r="T1384" t="s">
        <v>28</v>
      </c>
      <c r="U1384" s="3">
        <v>102871000</v>
      </c>
    </row>
    <row r="1385" spans="1:21" x14ac:dyDescent="0.3">
      <c r="A1385">
        <v>1760</v>
      </c>
      <c r="B1385" t="s">
        <v>769</v>
      </c>
      <c r="C1385" t="s">
        <v>35</v>
      </c>
      <c r="D1385" t="s">
        <v>36</v>
      </c>
      <c r="E1385" s="1">
        <v>3653000000</v>
      </c>
      <c r="F1385" s="2">
        <v>2249000000</v>
      </c>
      <c r="G1385" s="2">
        <v>854000000</v>
      </c>
      <c r="H1385" s="2">
        <v>95000000</v>
      </c>
      <c r="I1385" s="2">
        <v>95000000</v>
      </c>
      <c r="J1385" s="2">
        <v>95000000</v>
      </c>
      <c r="K1385" s="2" t="s">
        <v>24</v>
      </c>
      <c r="L1385" t="s">
        <v>26</v>
      </c>
      <c r="M1385" t="s">
        <v>261</v>
      </c>
      <c r="N1385" t="s">
        <v>28</v>
      </c>
      <c r="O1385" t="s">
        <v>28</v>
      </c>
      <c r="P1385" t="s">
        <v>28</v>
      </c>
      <c r="R1385" t="s">
        <v>28</v>
      </c>
      <c r="S1385" s="3">
        <v>95000000</v>
      </c>
      <c r="T1385" t="s">
        <v>28</v>
      </c>
      <c r="U1385" s="3" t="s">
        <v>28</v>
      </c>
    </row>
    <row r="1386" spans="1:21" hidden="1" x14ac:dyDescent="0.3">
      <c r="A1386">
        <v>277</v>
      </c>
      <c r="B1386" t="s">
        <v>224</v>
      </c>
      <c r="C1386" t="s">
        <v>35</v>
      </c>
      <c r="D1386" t="s">
        <v>36</v>
      </c>
      <c r="E1386" s="1">
        <v>3663851000</v>
      </c>
      <c r="F1386" s="2">
        <v>1321426000</v>
      </c>
      <c r="G1386" s="2">
        <v>310921000</v>
      </c>
      <c r="H1386" s="2" t="s">
        <v>24</v>
      </c>
      <c r="I1386" s="2" t="s">
        <v>24</v>
      </c>
      <c r="J1386" s="2" t="s">
        <v>25</v>
      </c>
      <c r="K1386" s="2">
        <v>1036178000</v>
      </c>
      <c r="L1386" t="s">
        <v>117</v>
      </c>
      <c r="M1386" t="s">
        <v>118</v>
      </c>
      <c r="N1386" t="s">
        <v>28</v>
      </c>
      <c r="O1386" t="s">
        <v>28</v>
      </c>
      <c r="P1386" t="s">
        <v>28</v>
      </c>
      <c r="R1386" t="s">
        <v>28</v>
      </c>
      <c r="S1386" s="3" t="s">
        <v>25</v>
      </c>
      <c r="T1386" t="s">
        <v>28</v>
      </c>
      <c r="U1386" s="3" t="s">
        <v>25</v>
      </c>
    </row>
    <row r="1387" spans="1:21" hidden="1" x14ac:dyDescent="0.3">
      <c r="A1387">
        <v>1421</v>
      </c>
      <c r="B1387" t="s">
        <v>669</v>
      </c>
      <c r="C1387" t="s">
        <v>35</v>
      </c>
      <c r="D1387" t="s">
        <v>121</v>
      </c>
      <c r="E1387" s="1">
        <v>3711800000</v>
      </c>
      <c r="F1387" s="2">
        <v>1803500000</v>
      </c>
      <c r="G1387" s="2">
        <v>1054100000</v>
      </c>
      <c r="H1387" s="2" t="s">
        <v>24</v>
      </c>
      <c r="I1387" s="2" t="s">
        <v>24</v>
      </c>
      <c r="J1387" s="2" t="s">
        <v>25</v>
      </c>
      <c r="K1387" s="2" t="s">
        <v>24</v>
      </c>
      <c r="L1387" t="s">
        <v>40</v>
      </c>
      <c r="M1387" t="s">
        <v>670</v>
      </c>
      <c r="N1387" t="s">
        <v>28</v>
      </c>
      <c r="O1387" t="s">
        <v>28</v>
      </c>
      <c r="P1387" t="s">
        <v>28</v>
      </c>
      <c r="R1387" t="s">
        <v>28</v>
      </c>
      <c r="S1387" s="3" t="s">
        <v>25</v>
      </c>
      <c r="T1387" t="s">
        <v>28</v>
      </c>
      <c r="U1387" s="3" t="s">
        <v>28</v>
      </c>
    </row>
    <row r="1388" spans="1:21" hidden="1" x14ac:dyDescent="0.3">
      <c r="A1388">
        <v>213</v>
      </c>
      <c r="B1388" t="s">
        <v>196</v>
      </c>
      <c r="C1388" t="s">
        <v>35</v>
      </c>
      <c r="D1388" t="s">
        <v>121</v>
      </c>
      <c r="E1388" s="1">
        <v>3714000000</v>
      </c>
      <c r="F1388" s="2">
        <v>1371700000</v>
      </c>
      <c r="G1388" s="2">
        <v>1101900000</v>
      </c>
      <c r="H1388" s="2">
        <v>292800000</v>
      </c>
      <c r="I1388" s="2">
        <v>292800000</v>
      </c>
      <c r="J1388" s="2">
        <v>292800000</v>
      </c>
      <c r="K1388" s="2" t="s">
        <v>24</v>
      </c>
      <c r="L1388" t="s">
        <v>61</v>
      </c>
      <c r="M1388" t="s">
        <v>76</v>
      </c>
      <c r="N1388" t="s">
        <v>28</v>
      </c>
      <c r="O1388" t="s">
        <v>28</v>
      </c>
      <c r="P1388" t="s">
        <v>28</v>
      </c>
      <c r="R1388" t="s">
        <v>28</v>
      </c>
      <c r="S1388" s="3">
        <v>292800000</v>
      </c>
      <c r="T1388" t="s">
        <v>28</v>
      </c>
      <c r="U1388" s="3">
        <v>292800000</v>
      </c>
    </row>
    <row r="1389" spans="1:21" hidden="1" x14ac:dyDescent="0.3">
      <c r="A1389">
        <v>1533</v>
      </c>
      <c r="B1389" t="s">
        <v>710</v>
      </c>
      <c r="C1389" t="s">
        <v>35</v>
      </c>
      <c r="D1389" t="s">
        <v>36</v>
      </c>
      <c r="E1389" s="1">
        <v>3766065000</v>
      </c>
      <c r="F1389" s="2">
        <v>2016212000</v>
      </c>
      <c r="G1389" s="2" t="s">
        <v>24</v>
      </c>
      <c r="H1389" s="2" t="s">
        <v>24</v>
      </c>
      <c r="I1389" s="2" t="s">
        <v>24</v>
      </c>
      <c r="J1389" s="2" t="s">
        <v>25</v>
      </c>
      <c r="K1389" s="2">
        <v>907024000</v>
      </c>
      <c r="L1389" t="s">
        <v>112</v>
      </c>
      <c r="M1389" t="s">
        <v>113</v>
      </c>
      <c r="N1389" t="s">
        <v>28</v>
      </c>
      <c r="O1389" t="s">
        <v>28</v>
      </c>
      <c r="P1389" t="s">
        <v>28</v>
      </c>
      <c r="R1389" t="s">
        <v>28</v>
      </c>
      <c r="S1389" s="3" t="s">
        <v>25</v>
      </c>
      <c r="T1389" t="s">
        <v>28</v>
      </c>
      <c r="U1389" s="3" t="s">
        <v>28</v>
      </c>
    </row>
    <row r="1390" spans="1:21" hidden="1" x14ac:dyDescent="0.3">
      <c r="A1390">
        <v>755</v>
      </c>
      <c r="B1390" t="s">
        <v>430</v>
      </c>
      <c r="C1390" t="s">
        <v>35</v>
      </c>
      <c r="D1390" t="s">
        <v>36</v>
      </c>
      <c r="E1390" s="1">
        <v>3775685000</v>
      </c>
      <c r="F1390" s="2">
        <v>1622257000</v>
      </c>
      <c r="G1390" s="2">
        <v>258342000</v>
      </c>
      <c r="H1390" s="2" t="s">
        <v>24</v>
      </c>
      <c r="I1390" s="2" t="s">
        <v>24</v>
      </c>
      <c r="J1390" s="2" t="s">
        <v>25</v>
      </c>
      <c r="K1390" s="2">
        <v>826240000</v>
      </c>
      <c r="L1390" t="s">
        <v>117</v>
      </c>
      <c r="M1390" t="s">
        <v>118</v>
      </c>
      <c r="N1390" t="s">
        <v>28</v>
      </c>
      <c r="O1390" t="s">
        <v>28</v>
      </c>
      <c r="P1390" t="s">
        <v>28</v>
      </c>
      <c r="R1390" t="s">
        <v>28</v>
      </c>
      <c r="S1390" s="3" t="s">
        <v>25</v>
      </c>
      <c r="T1390" t="s">
        <v>28</v>
      </c>
      <c r="U1390" s="3" t="s">
        <v>28</v>
      </c>
    </row>
    <row r="1391" spans="1:21" hidden="1" x14ac:dyDescent="0.3">
      <c r="A1391">
        <v>341</v>
      </c>
      <c r="B1391" t="s">
        <v>251</v>
      </c>
      <c r="C1391" t="s">
        <v>35</v>
      </c>
      <c r="D1391" t="s">
        <v>121</v>
      </c>
      <c r="E1391" s="1">
        <v>3904384000</v>
      </c>
      <c r="F1391" s="2">
        <v>3406170000</v>
      </c>
      <c r="G1391" s="2">
        <v>276240000</v>
      </c>
      <c r="H1391" s="2" t="s">
        <v>24</v>
      </c>
      <c r="I1391" s="2" t="s">
        <v>24</v>
      </c>
      <c r="J1391" s="2" t="s">
        <v>25</v>
      </c>
      <c r="K1391" s="2">
        <v>146368000</v>
      </c>
      <c r="L1391" t="s">
        <v>40</v>
      </c>
      <c r="M1391" t="s">
        <v>252</v>
      </c>
      <c r="N1391" t="s">
        <v>28</v>
      </c>
      <c r="O1391" t="s">
        <v>28</v>
      </c>
      <c r="P1391" t="s">
        <v>28</v>
      </c>
      <c r="R1391" t="s">
        <v>28</v>
      </c>
      <c r="S1391" s="3" t="s">
        <v>25</v>
      </c>
      <c r="T1391" t="s">
        <v>28</v>
      </c>
      <c r="U1391" s="3" t="s">
        <v>25</v>
      </c>
    </row>
    <row r="1392" spans="1:21" x14ac:dyDescent="0.3">
      <c r="A1392">
        <v>946</v>
      </c>
      <c r="B1392" t="s">
        <v>515</v>
      </c>
      <c r="C1392" t="s">
        <v>35</v>
      </c>
      <c r="D1392" t="s">
        <v>36</v>
      </c>
      <c r="E1392" s="1">
        <v>3917200000</v>
      </c>
      <c r="F1392" s="2">
        <v>2994000000</v>
      </c>
      <c r="G1392" s="2">
        <v>411800000</v>
      </c>
      <c r="H1392" s="2" t="s">
        <v>24</v>
      </c>
      <c r="I1392" s="2" t="s">
        <v>24</v>
      </c>
      <c r="J1392" s="2" t="s">
        <v>25</v>
      </c>
      <c r="K1392" s="2">
        <v>20800000</v>
      </c>
      <c r="L1392" t="s">
        <v>26</v>
      </c>
      <c r="M1392" t="s">
        <v>261</v>
      </c>
      <c r="N1392" t="s">
        <v>28</v>
      </c>
      <c r="O1392" t="s">
        <v>28</v>
      </c>
      <c r="P1392" t="s">
        <v>28</v>
      </c>
      <c r="R1392" t="s">
        <v>28</v>
      </c>
      <c r="S1392" s="3" t="s">
        <v>25</v>
      </c>
      <c r="T1392" t="s">
        <v>28</v>
      </c>
      <c r="U1392" s="3" t="s">
        <v>28</v>
      </c>
    </row>
    <row r="1393" spans="1:21" hidden="1" x14ac:dyDescent="0.3">
      <c r="A1393">
        <v>1593</v>
      </c>
      <c r="B1393" t="s">
        <v>726</v>
      </c>
      <c r="C1393" t="s">
        <v>35</v>
      </c>
      <c r="D1393" t="s">
        <v>105</v>
      </c>
      <c r="E1393" s="1">
        <v>3924116000</v>
      </c>
      <c r="F1393" s="2">
        <v>2539783000</v>
      </c>
      <c r="G1393" s="2">
        <v>863354000</v>
      </c>
      <c r="H1393" s="2" t="s">
        <v>24</v>
      </c>
      <c r="I1393" s="2" t="s">
        <v>24</v>
      </c>
      <c r="J1393" s="2" t="s">
        <v>25</v>
      </c>
      <c r="K1393" s="2" t="s">
        <v>24</v>
      </c>
      <c r="L1393" t="s">
        <v>40</v>
      </c>
      <c r="M1393" t="s">
        <v>149</v>
      </c>
      <c r="N1393" t="s">
        <v>28</v>
      </c>
      <c r="O1393" t="s">
        <v>28</v>
      </c>
      <c r="P1393" t="s">
        <v>28</v>
      </c>
      <c r="R1393" t="s">
        <v>28</v>
      </c>
      <c r="S1393" s="3" t="s">
        <v>25</v>
      </c>
      <c r="T1393" t="s">
        <v>28</v>
      </c>
      <c r="U1393" s="3" t="s">
        <v>28</v>
      </c>
    </row>
    <row r="1394" spans="1:21" x14ac:dyDescent="0.3">
      <c r="A1394">
        <v>615</v>
      </c>
      <c r="B1394" t="s">
        <v>380</v>
      </c>
      <c r="C1394" t="s">
        <v>35</v>
      </c>
      <c r="D1394" t="s">
        <v>121</v>
      </c>
      <c r="E1394" s="1">
        <v>3962036000</v>
      </c>
      <c r="F1394" s="2">
        <v>1997259000</v>
      </c>
      <c r="G1394" s="2">
        <v>1169470000</v>
      </c>
      <c r="H1394" s="2" t="s">
        <v>24</v>
      </c>
      <c r="I1394" s="2" t="s">
        <v>24</v>
      </c>
      <c r="J1394" s="2" t="s">
        <v>25</v>
      </c>
      <c r="K1394" s="2" t="s">
        <v>24</v>
      </c>
      <c r="L1394" t="s">
        <v>26</v>
      </c>
      <c r="M1394" t="s">
        <v>130</v>
      </c>
      <c r="N1394" t="s">
        <v>28</v>
      </c>
      <c r="O1394" t="s">
        <v>28</v>
      </c>
      <c r="P1394" t="s">
        <v>28</v>
      </c>
      <c r="R1394" t="s">
        <v>28</v>
      </c>
      <c r="S1394" s="3" t="s">
        <v>25</v>
      </c>
      <c r="T1394" t="s">
        <v>28</v>
      </c>
      <c r="U1394" s="3" t="s">
        <v>28</v>
      </c>
    </row>
    <row r="1395" spans="1:21" hidden="1" x14ac:dyDescent="0.3">
      <c r="A1395">
        <v>1573</v>
      </c>
      <c r="B1395" t="s">
        <v>722</v>
      </c>
      <c r="C1395" t="s">
        <v>35</v>
      </c>
      <c r="D1395" t="s">
        <v>36</v>
      </c>
      <c r="E1395" s="1">
        <v>3963313000</v>
      </c>
      <c r="F1395" s="2">
        <v>2057766000</v>
      </c>
      <c r="G1395" s="2">
        <v>1497000000</v>
      </c>
      <c r="H1395" s="2" t="s">
        <v>24</v>
      </c>
      <c r="I1395" s="2" t="s">
        <v>24</v>
      </c>
      <c r="J1395" s="2" t="s">
        <v>25</v>
      </c>
      <c r="K1395" s="2" t="s">
        <v>24</v>
      </c>
      <c r="L1395" t="s">
        <v>40</v>
      </c>
      <c r="M1395" t="s">
        <v>428</v>
      </c>
      <c r="N1395" t="s">
        <v>28</v>
      </c>
      <c r="O1395" t="s">
        <v>28</v>
      </c>
      <c r="P1395" t="s">
        <v>28</v>
      </c>
      <c r="R1395" t="s">
        <v>28</v>
      </c>
      <c r="S1395" s="3" t="s">
        <v>25</v>
      </c>
      <c r="T1395" t="s">
        <v>28</v>
      </c>
      <c r="U1395" s="3" t="s">
        <v>28</v>
      </c>
    </row>
    <row r="1396" spans="1:21" hidden="1" x14ac:dyDescent="0.3">
      <c r="A1396">
        <v>1577</v>
      </c>
      <c r="B1396" t="s">
        <v>723</v>
      </c>
      <c r="C1396" t="s">
        <v>35</v>
      </c>
      <c r="D1396" t="s">
        <v>36</v>
      </c>
      <c r="E1396" s="1">
        <v>3963313000</v>
      </c>
      <c r="F1396" s="2">
        <v>2057766000</v>
      </c>
      <c r="G1396" s="2">
        <v>1497000000</v>
      </c>
      <c r="H1396" s="2" t="s">
        <v>24</v>
      </c>
      <c r="I1396" s="2" t="s">
        <v>24</v>
      </c>
      <c r="J1396" s="2" t="s">
        <v>25</v>
      </c>
      <c r="K1396" s="2" t="s">
        <v>24</v>
      </c>
      <c r="L1396" t="s">
        <v>40</v>
      </c>
      <c r="M1396" t="s">
        <v>428</v>
      </c>
      <c r="N1396" t="s">
        <v>28</v>
      </c>
      <c r="O1396" t="s">
        <v>28</v>
      </c>
      <c r="P1396" t="s">
        <v>28</v>
      </c>
      <c r="R1396" t="s">
        <v>28</v>
      </c>
      <c r="S1396" s="3" t="s">
        <v>25</v>
      </c>
      <c r="T1396" t="s">
        <v>28</v>
      </c>
      <c r="U1396" s="3" t="s">
        <v>28</v>
      </c>
    </row>
    <row r="1397" spans="1:21" x14ac:dyDescent="0.3">
      <c r="A1397">
        <v>103</v>
      </c>
      <c r="B1397" t="s">
        <v>139</v>
      </c>
      <c r="C1397" t="s">
        <v>35</v>
      </c>
      <c r="D1397" t="s">
        <v>36</v>
      </c>
      <c r="E1397" s="1">
        <v>3974295000</v>
      </c>
      <c r="F1397" s="2">
        <v>2549280000</v>
      </c>
      <c r="G1397" s="2">
        <v>448592000</v>
      </c>
      <c r="H1397" s="2" t="s">
        <v>24</v>
      </c>
      <c r="I1397" s="2" t="s">
        <v>24</v>
      </c>
      <c r="J1397" s="2" t="s">
        <v>25</v>
      </c>
      <c r="K1397" s="2">
        <v>68707000</v>
      </c>
      <c r="L1397" t="s">
        <v>26</v>
      </c>
      <c r="M1397" t="s">
        <v>140</v>
      </c>
      <c r="N1397" t="s">
        <v>28</v>
      </c>
      <c r="O1397" t="s">
        <v>28</v>
      </c>
      <c r="P1397" t="s">
        <v>28</v>
      </c>
      <c r="R1397" t="s">
        <v>28</v>
      </c>
      <c r="S1397" s="3" t="s">
        <v>25</v>
      </c>
      <c r="T1397" t="s">
        <v>28</v>
      </c>
      <c r="U1397" s="3" t="s">
        <v>25</v>
      </c>
    </row>
    <row r="1398" spans="1:21" x14ac:dyDescent="0.3">
      <c r="A1398">
        <v>663</v>
      </c>
      <c r="B1398" t="s">
        <v>396</v>
      </c>
      <c r="C1398" t="s">
        <v>35</v>
      </c>
      <c r="D1398" t="s">
        <v>121</v>
      </c>
      <c r="E1398" s="1">
        <v>3991462000</v>
      </c>
      <c r="F1398" s="2">
        <v>2759908000</v>
      </c>
      <c r="G1398" s="2">
        <v>965322000</v>
      </c>
      <c r="H1398" s="2" t="s">
        <v>24</v>
      </c>
      <c r="I1398" s="2" t="s">
        <v>24</v>
      </c>
      <c r="J1398" s="2" t="s">
        <v>25</v>
      </c>
      <c r="K1398" s="2" t="s">
        <v>24</v>
      </c>
      <c r="L1398" t="s">
        <v>26</v>
      </c>
      <c r="M1398" t="s">
        <v>254</v>
      </c>
      <c r="N1398" t="s">
        <v>28</v>
      </c>
      <c r="O1398" t="s">
        <v>28</v>
      </c>
      <c r="P1398" t="s">
        <v>28</v>
      </c>
      <c r="R1398" t="s">
        <v>28</v>
      </c>
      <c r="S1398" s="3" t="s">
        <v>25</v>
      </c>
      <c r="T1398" t="s">
        <v>28</v>
      </c>
      <c r="U1398" s="3" t="s">
        <v>28</v>
      </c>
    </row>
    <row r="1399" spans="1:21" hidden="1" x14ac:dyDescent="0.3">
      <c r="A1399">
        <v>1062</v>
      </c>
      <c r="B1399" t="s">
        <v>553</v>
      </c>
      <c r="C1399" t="s">
        <v>35</v>
      </c>
      <c r="D1399" t="s">
        <v>36</v>
      </c>
      <c r="E1399" s="1">
        <v>4071300000</v>
      </c>
      <c r="F1399" s="2">
        <v>1455300000</v>
      </c>
      <c r="G1399" s="2">
        <v>1532400000</v>
      </c>
      <c r="H1399" s="2">
        <v>108400000</v>
      </c>
      <c r="I1399" s="2">
        <v>108400000</v>
      </c>
      <c r="J1399" s="2">
        <v>108400000</v>
      </c>
      <c r="K1399" s="2" t="s">
        <v>24</v>
      </c>
      <c r="L1399" t="s">
        <v>97</v>
      </c>
      <c r="M1399" t="s">
        <v>210</v>
      </c>
      <c r="N1399" t="s">
        <v>28</v>
      </c>
      <c r="O1399" t="s">
        <v>28</v>
      </c>
      <c r="P1399" t="s">
        <v>28</v>
      </c>
      <c r="R1399" t="s">
        <v>28</v>
      </c>
      <c r="S1399" s="3">
        <v>108400000</v>
      </c>
      <c r="T1399" t="s">
        <v>28</v>
      </c>
      <c r="U1399" s="3" t="s">
        <v>28</v>
      </c>
    </row>
    <row r="1400" spans="1:21" hidden="1" x14ac:dyDescent="0.3">
      <c r="A1400">
        <v>1728</v>
      </c>
      <c r="B1400" t="s">
        <v>760</v>
      </c>
      <c r="C1400" t="s">
        <v>35</v>
      </c>
      <c r="D1400" t="s">
        <v>36</v>
      </c>
      <c r="E1400" s="1">
        <v>4075883000</v>
      </c>
      <c r="F1400" s="2">
        <v>2530374000</v>
      </c>
      <c r="G1400" s="2">
        <v>475328000</v>
      </c>
      <c r="H1400" s="2" t="s">
        <v>24</v>
      </c>
      <c r="I1400" s="2" t="s">
        <v>24</v>
      </c>
      <c r="J1400" s="2" t="s">
        <v>25</v>
      </c>
      <c r="K1400" s="2">
        <v>322629000</v>
      </c>
      <c r="L1400" t="s">
        <v>40</v>
      </c>
      <c r="M1400" t="s">
        <v>761</v>
      </c>
      <c r="N1400" t="s">
        <v>28</v>
      </c>
      <c r="O1400" t="s">
        <v>28</v>
      </c>
      <c r="P1400" t="s">
        <v>28</v>
      </c>
      <c r="R1400" t="s">
        <v>28</v>
      </c>
      <c r="S1400" s="3" t="s">
        <v>25</v>
      </c>
      <c r="T1400" t="s">
        <v>28</v>
      </c>
      <c r="U1400" s="3" t="s">
        <v>28</v>
      </c>
    </row>
    <row r="1401" spans="1:21" hidden="1" x14ac:dyDescent="0.3">
      <c r="A1401">
        <v>1525</v>
      </c>
      <c r="B1401" t="s">
        <v>708</v>
      </c>
      <c r="C1401" t="s">
        <v>35</v>
      </c>
      <c r="D1401" t="s">
        <v>105</v>
      </c>
      <c r="E1401" s="1">
        <v>4104900000</v>
      </c>
      <c r="F1401" s="2">
        <v>1613600000</v>
      </c>
      <c r="G1401" s="2">
        <v>1731200000</v>
      </c>
      <c r="H1401" s="2" t="s">
        <v>24</v>
      </c>
      <c r="I1401" s="2" t="s">
        <v>24</v>
      </c>
      <c r="J1401" s="2" t="s">
        <v>25</v>
      </c>
      <c r="K1401" s="2" t="s">
        <v>24</v>
      </c>
      <c r="L1401" t="s">
        <v>40</v>
      </c>
      <c r="M1401" t="s">
        <v>428</v>
      </c>
      <c r="N1401" t="s">
        <v>28</v>
      </c>
      <c r="O1401" t="s">
        <v>28</v>
      </c>
      <c r="P1401" t="s">
        <v>28</v>
      </c>
      <c r="R1401" t="s">
        <v>28</v>
      </c>
      <c r="S1401" s="3" t="s">
        <v>25</v>
      </c>
      <c r="T1401" t="s">
        <v>28</v>
      </c>
      <c r="U1401" s="3" t="s">
        <v>28</v>
      </c>
    </row>
    <row r="1402" spans="1:21" hidden="1" x14ac:dyDescent="0.3">
      <c r="A1402">
        <v>293</v>
      </c>
      <c r="B1402" t="s">
        <v>234</v>
      </c>
      <c r="C1402" t="s">
        <v>35</v>
      </c>
      <c r="D1402" t="s">
        <v>36</v>
      </c>
      <c r="E1402" s="1">
        <v>4308300000</v>
      </c>
      <c r="F1402" s="2">
        <v>2761200000</v>
      </c>
      <c r="G1402" s="2">
        <v>319000000</v>
      </c>
      <c r="H1402" s="2" t="s">
        <v>24</v>
      </c>
      <c r="I1402" s="2" t="s">
        <v>24</v>
      </c>
      <c r="J1402" s="2" t="s">
        <v>25</v>
      </c>
      <c r="K1402" s="2" t="s">
        <v>24</v>
      </c>
      <c r="L1402" t="s">
        <v>125</v>
      </c>
      <c r="M1402" t="s">
        <v>235</v>
      </c>
      <c r="N1402" t="s">
        <v>28</v>
      </c>
      <c r="O1402" t="s">
        <v>28</v>
      </c>
      <c r="P1402" t="s">
        <v>28</v>
      </c>
      <c r="R1402" t="s">
        <v>28</v>
      </c>
      <c r="S1402" s="3" t="s">
        <v>25</v>
      </c>
      <c r="T1402" t="s">
        <v>28</v>
      </c>
      <c r="U1402" s="3" t="s">
        <v>25</v>
      </c>
    </row>
    <row r="1403" spans="1:21" hidden="1" x14ac:dyDescent="0.3">
      <c r="A1403">
        <v>1389</v>
      </c>
      <c r="B1403" t="s">
        <v>660</v>
      </c>
      <c r="C1403" t="s">
        <v>35</v>
      </c>
      <c r="D1403" t="s">
        <v>36</v>
      </c>
      <c r="E1403" s="1">
        <v>4380000000</v>
      </c>
      <c r="F1403" s="2">
        <v>2714000000</v>
      </c>
      <c r="G1403" s="2">
        <v>234000000</v>
      </c>
      <c r="H1403" s="2" t="s">
        <v>24</v>
      </c>
      <c r="I1403" s="2" t="s">
        <v>24</v>
      </c>
      <c r="J1403" s="2" t="s">
        <v>25</v>
      </c>
      <c r="K1403" s="2">
        <v>358000000</v>
      </c>
      <c r="L1403" t="s">
        <v>107</v>
      </c>
      <c r="M1403" t="s">
        <v>108</v>
      </c>
      <c r="N1403" t="s">
        <v>28</v>
      </c>
      <c r="O1403" t="s">
        <v>28</v>
      </c>
      <c r="P1403" t="s">
        <v>28</v>
      </c>
      <c r="R1403" t="s">
        <v>28</v>
      </c>
      <c r="S1403" s="3" t="s">
        <v>25</v>
      </c>
      <c r="T1403" t="s">
        <v>28</v>
      </c>
      <c r="U1403" s="3" t="s">
        <v>28</v>
      </c>
    </row>
    <row r="1404" spans="1:21" hidden="1" x14ac:dyDescent="0.3">
      <c r="A1404">
        <v>519</v>
      </c>
      <c r="B1404" t="s">
        <v>349</v>
      </c>
      <c r="C1404" t="s">
        <v>35</v>
      </c>
      <c r="D1404" t="s">
        <v>353</v>
      </c>
      <c r="E1404" s="1">
        <v>4396000000</v>
      </c>
      <c r="F1404" s="2">
        <v>1354000000</v>
      </c>
      <c r="G1404" s="2">
        <v>1028000000</v>
      </c>
      <c r="H1404" s="2">
        <v>1109000000</v>
      </c>
      <c r="I1404" s="2">
        <v>1109000000</v>
      </c>
      <c r="J1404" s="2">
        <v>1109000000</v>
      </c>
      <c r="K1404" s="2">
        <v>7000000</v>
      </c>
      <c r="L1404" t="s">
        <v>51</v>
      </c>
      <c r="M1404" t="s">
        <v>163</v>
      </c>
      <c r="N1404" t="s">
        <v>28</v>
      </c>
      <c r="O1404" t="s">
        <v>28</v>
      </c>
      <c r="P1404" t="s">
        <v>28</v>
      </c>
      <c r="R1404" t="s">
        <v>28</v>
      </c>
      <c r="S1404" s="3">
        <v>1109000000</v>
      </c>
      <c r="T1404" t="s">
        <v>28</v>
      </c>
      <c r="U1404" s="3" t="s">
        <v>28</v>
      </c>
    </row>
    <row r="1405" spans="1:21" hidden="1" x14ac:dyDescent="0.3">
      <c r="A1405">
        <v>1066</v>
      </c>
      <c r="B1405" t="s">
        <v>554</v>
      </c>
      <c r="C1405" t="s">
        <v>35</v>
      </c>
      <c r="D1405" t="s">
        <v>230</v>
      </c>
      <c r="E1405" s="1">
        <v>4411500000</v>
      </c>
      <c r="F1405" s="2">
        <v>2579800000</v>
      </c>
      <c r="G1405" s="2">
        <v>1175000000</v>
      </c>
      <c r="H1405" s="2" t="s">
        <v>24</v>
      </c>
      <c r="I1405" s="2" t="s">
        <v>24</v>
      </c>
      <c r="J1405" s="2" t="s">
        <v>25</v>
      </c>
      <c r="K1405" s="2" t="s">
        <v>24</v>
      </c>
      <c r="L1405" t="s">
        <v>97</v>
      </c>
      <c r="M1405" t="s">
        <v>210</v>
      </c>
      <c r="N1405" t="s">
        <v>28</v>
      </c>
      <c r="O1405" t="s">
        <v>28</v>
      </c>
      <c r="P1405" t="s">
        <v>28</v>
      </c>
      <c r="R1405" t="s">
        <v>28</v>
      </c>
      <c r="S1405" s="3" t="s">
        <v>25</v>
      </c>
      <c r="T1405" t="s">
        <v>28</v>
      </c>
      <c r="U1405" s="3" t="s">
        <v>28</v>
      </c>
    </row>
    <row r="1406" spans="1:21" hidden="1" x14ac:dyDescent="0.3">
      <c r="A1406">
        <v>739</v>
      </c>
      <c r="B1406" t="s">
        <v>421</v>
      </c>
      <c r="C1406" t="s">
        <v>35</v>
      </c>
      <c r="D1406" t="s">
        <v>425</v>
      </c>
      <c r="E1406" s="1">
        <v>4447509000</v>
      </c>
      <c r="F1406" s="2">
        <v>1677033000</v>
      </c>
      <c r="G1406" s="2">
        <v>1370183000</v>
      </c>
      <c r="H1406" s="2">
        <v>242944000</v>
      </c>
      <c r="I1406" s="2">
        <v>242944000</v>
      </c>
      <c r="J1406" s="2">
        <v>242944000</v>
      </c>
      <c r="K1406" s="2">
        <v>86171000</v>
      </c>
      <c r="L1406" t="s">
        <v>40</v>
      </c>
      <c r="M1406" t="s">
        <v>422</v>
      </c>
      <c r="N1406" t="s">
        <v>28</v>
      </c>
      <c r="O1406" t="s">
        <v>28</v>
      </c>
      <c r="P1406" t="s">
        <v>28</v>
      </c>
      <c r="R1406" t="s">
        <v>28</v>
      </c>
      <c r="S1406" s="3">
        <v>242944000</v>
      </c>
      <c r="T1406" t="s">
        <v>28</v>
      </c>
      <c r="U1406" s="3" t="s">
        <v>28</v>
      </c>
    </row>
    <row r="1407" spans="1:21" x14ac:dyDescent="0.3">
      <c r="A1407">
        <v>623</v>
      </c>
      <c r="B1407" t="s">
        <v>382</v>
      </c>
      <c r="C1407" t="s">
        <v>35</v>
      </c>
      <c r="D1407" t="s">
        <v>36</v>
      </c>
      <c r="E1407" s="1">
        <v>4579400000</v>
      </c>
      <c r="F1407" s="2">
        <v>2997500000</v>
      </c>
      <c r="G1407" s="2">
        <v>1047600000</v>
      </c>
      <c r="H1407" s="2" t="s">
        <v>24</v>
      </c>
      <c r="I1407" s="2" t="s">
        <v>24</v>
      </c>
      <c r="J1407" s="2" t="s">
        <v>25</v>
      </c>
      <c r="K1407" s="2">
        <v>21600000</v>
      </c>
      <c r="L1407" t="s">
        <v>26</v>
      </c>
      <c r="M1407" t="s">
        <v>130</v>
      </c>
      <c r="N1407" t="s">
        <v>28</v>
      </c>
      <c r="O1407" t="s">
        <v>28</v>
      </c>
      <c r="P1407" t="s">
        <v>28</v>
      </c>
      <c r="R1407" t="s">
        <v>28</v>
      </c>
      <c r="S1407" s="3" t="s">
        <v>25</v>
      </c>
      <c r="T1407" t="s">
        <v>28</v>
      </c>
      <c r="U1407" s="3" t="s">
        <v>28</v>
      </c>
    </row>
    <row r="1408" spans="1:21" hidden="1" x14ac:dyDescent="0.3">
      <c r="A1408">
        <v>159</v>
      </c>
      <c r="B1408" t="s">
        <v>162</v>
      </c>
      <c r="C1408" t="s">
        <v>35</v>
      </c>
      <c r="D1408" t="s">
        <v>36</v>
      </c>
      <c r="E1408" s="1">
        <v>4664000000</v>
      </c>
      <c r="F1408" s="2">
        <v>1585000000</v>
      </c>
      <c r="G1408" s="2">
        <v>1114000000</v>
      </c>
      <c r="H1408" s="2">
        <v>646000000</v>
      </c>
      <c r="I1408" s="2">
        <v>646000000</v>
      </c>
      <c r="J1408" s="2">
        <v>646000000</v>
      </c>
      <c r="K1408" s="2" t="s">
        <v>24</v>
      </c>
      <c r="L1408" t="s">
        <v>51</v>
      </c>
      <c r="M1408" t="s">
        <v>163</v>
      </c>
      <c r="N1408" t="s">
        <v>28</v>
      </c>
      <c r="O1408" t="s">
        <v>28</v>
      </c>
      <c r="P1408" t="s">
        <v>28</v>
      </c>
      <c r="R1408" t="s">
        <v>28</v>
      </c>
      <c r="S1408" s="3">
        <v>646000000</v>
      </c>
      <c r="T1408" t="s">
        <v>28</v>
      </c>
      <c r="U1408" s="3">
        <v>646000000</v>
      </c>
    </row>
    <row r="1409" spans="1:21" hidden="1" x14ac:dyDescent="0.3">
      <c r="A1409">
        <v>846</v>
      </c>
      <c r="B1409" t="s">
        <v>472</v>
      </c>
      <c r="C1409" t="s">
        <v>35</v>
      </c>
      <c r="D1409" t="s">
        <v>282</v>
      </c>
      <c r="E1409" s="1">
        <v>4694000000</v>
      </c>
      <c r="F1409" s="2">
        <v>730000000</v>
      </c>
      <c r="G1409" s="2">
        <v>1807000000</v>
      </c>
      <c r="H1409" s="2">
        <v>881000000</v>
      </c>
      <c r="I1409" s="2">
        <v>881000000</v>
      </c>
      <c r="J1409" s="2">
        <v>881000000</v>
      </c>
      <c r="K1409" s="2">
        <v>34000000</v>
      </c>
      <c r="L1409" t="s">
        <v>51</v>
      </c>
      <c r="M1409" t="s">
        <v>123</v>
      </c>
      <c r="N1409" t="s">
        <v>28</v>
      </c>
      <c r="O1409" t="s">
        <v>28</v>
      </c>
      <c r="P1409" t="s">
        <v>28</v>
      </c>
      <c r="R1409" t="s">
        <v>28</v>
      </c>
      <c r="S1409" s="3">
        <v>881000000</v>
      </c>
      <c r="T1409" t="s">
        <v>28</v>
      </c>
      <c r="U1409" s="3" t="s">
        <v>28</v>
      </c>
    </row>
    <row r="1410" spans="1:21" hidden="1" x14ac:dyDescent="0.3">
      <c r="A1410">
        <v>926</v>
      </c>
      <c r="B1410" t="s">
        <v>505</v>
      </c>
      <c r="C1410" t="s">
        <v>35</v>
      </c>
      <c r="D1410" t="s">
        <v>509</v>
      </c>
      <c r="E1410" s="1">
        <v>4712100000</v>
      </c>
      <c r="F1410" s="2">
        <v>1914900000</v>
      </c>
      <c r="G1410" s="2">
        <v>1428000000</v>
      </c>
      <c r="H1410" s="2" t="s">
        <v>24</v>
      </c>
      <c r="I1410" s="2" t="s">
        <v>24</v>
      </c>
      <c r="J1410" s="2" t="s">
        <v>25</v>
      </c>
      <c r="K1410" s="2">
        <v>183200000</v>
      </c>
      <c r="L1410" t="s">
        <v>40</v>
      </c>
      <c r="M1410" t="s">
        <v>428</v>
      </c>
      <c r="N1410" t="s">
        <v>28</v>
      </c>
      <c r="O1410" t="s">
        <v>28</v>
      </c>
      <c r="P1410" t="s">
        <v>28</v>
      </c>
      <c r="R1410" t="s">
        <v>28</v>
      </c>
      <c r="S1410" s="3" t="s">
        <v>25</v>
      </c>
      <c r="T1410" t="s">
        <v>28</v>
      </c>
      <c r="U1410" s="3" t="s">
        <v>28</v>
      </c>
    </row>
    <row r="1411" spans="1:21" hidden="1" x14ac:dyDescent="0.3">
      <c r="A1411">
        <v>119</v>
      </c>
      <c r="B1411" t="s">
        <v>144</v>
      </c>
      <c r="C1411" t="s">
        <v>35</v>
      </c>
      <c r="D1411" t="s">
        <v>36</v>
      </c>
      <c r="E1411" s="1">
        <v>4771516000</v>
      </c>
      <c r="F1411" s="2">
        <v>1308868000</v>
      </c>
      <c r="G1411" s="2">
        <v>564531000</v>
      </c>
      <c r="H1411" s="2" t="s">
        <v>24</v>
      </c>
      <c r="I1411" s="2" t="s">
        <v>24</v>
      </c>
      <c r="J1411" s="2" t="s">
        <v>25</v>
      </c>
      <c r="K1411" s="2">
        <v>1285328000</v>
      </c>
      <c r="L1411" t="s">
        <v>117</v>
      </c>
      <c r="M1411" t="s">
        <v>145</v>
      </c>
      <c r="N1411" t="s">
        <v>28</v>
      </c>
      <c r="O1411" t="s">
        <v>28</v>
      </c>
      <c r="P1411" t="s">
        <v>28</v>
      </c>
      <c r="R1411" t="s">
        <v>28</v>
      </c>
      <c r="S1411" s="3" t="s">
        <v>25</v>
      </c>
      <c r="T1411" t="s">
        <v>28</v>
      </c>
      <c r="U1411" s="3" t="s">
        <v>25</v>
      </c>
    </row>
    <row r="1412" spans="1:21" hidden="1" x14ac:dyDescent="0.3">
      <c r="A1412">
        <v>289</v>
      </c>
      <c r="B1412" t="s">
        <v>232</v>
      </c>
      <c r="C1412" t="s">
        <v>35</v>
      </c>
      <c r="D1412" t="s">
        <v>121</v>
      </c>
      <c r="E1412" s="1">
        <v>4796473000</v>
      </c>
      <c r="F1412" s="2">
        <v>779116000</v>
      </c>
      <c r="G1412" s="2">
        <v>2464380000</v>
      </c>
      <c r="H1412" s="2">
        <v>551418000</v>
      </c>
      <c r="I1412" s="2">
        <v>551418000</v>
      </c>
      <c r="J1412" s="2">
        <v>551418000</v>
      </c>
      <c r="K1412" s="2">
        <v>90546000</v>
      </c>
      <c r="L1412" t="s">
        <v>61</v>
      </c>
      <c r="M1412" t="s">
        <v>233</v>
      </c>
      <c r="N1412" t="s">
        <v>28</v>
      </c>
      <c r="O1412" t="s">
        <v>28</v>
      </c>
      <c r="P1412" t="s">
        <v>28</v>
      </c>
      <c r="R1412" t="s">
        <v>28</v>
      </c>
      <c r="S1412" s="3">
        <v>551418000</v>
      </c>
      <c r="T1412" t="s">
        <v>28</v>
      </c>
      <c r="U1412" s="3">
        <v>551418000</v>
      </c>
    </row>
    <row r="1413" spans="1:21" hidden="1" x14ac:dyDescent="0.3">
      <c r="A1413">
        <v>882</v>
      </c>
      <c r="B1413" t="s">
        <v>489</v>
      </c>
      <c r="C1413" t="s">
        <v>35</v>
      </c>
      <c r="D1413" t="s">
        <v>36</v>
      </c>
      <c r="E1413" s="1">
        <v>4857800000</v>
      </c>
      <c r="F1413" s="2">
        <v>1779200000</v>
      </c>
      <c r="G1413" s="2">
        <v>1172700000</v>
      </c>
      <c r="H1413" s="2">
        <v>994500000</v>
      </c>
      <c r="I1413" s="2">
        <v>994500000</v>
      </c>
      <c r="J1413" s="2">
        <v>994500000</v>
      </c>
      <c r="K1413" s="2" t="s">
        <v>24</v>
      </c>
      <c r="L1413" t="s">
        <v>51</v>
      </c>
      <c r="M1413" t="s">
        <v>286</v>
      </c>
      <c r="N1413" t="s">
        <v>28</v>
      </c>
      <c r="O1413" t="s">
        <v>28</v>
      </c>
      <c r="P1413" t="s">
        <v>28</v>
      </c>
      <c r="R1413" t="s">
        <v>28</v>
      </c>
      <c r="S1413" s="3">
        <v>994500000</v>
      </c>
      <c r="T1413" t="s">
        <v>28</v>
      </c>
      <c r="U1413" s="3" t="s">
        <v>28</v>
      </c>
    </row>
    <row r="1414" spans="1:21" hidden="1" x14ac:dyDescent="0.3">
      <c r="A1414">
        <v>1267</v>
      </c>
      <c r="B1414" t="s">
        <v>623</v>
      </c>
      <c r="C1414" t="s">
        <v>35</v>
      </c>
      <c r="D1414" t="s">
        <v>121</v>
      </c>
      <c r="E1414" s="1">
        <v>4860427000</v>
      </c>
      <c r="F1414" s="2">
        <v>299694000</v>
      </c>
      <c r="G1414" s="2">
        <v>1177697000</v>
      </c>
      <c r="H1414" s="2">
        <v>2052295000</v>
      </c>
      <c r="I1414" s="2">
        <v>2052295000</v>
      </c>
      <c r="J1414" s="2">
        <v>2052295000</v>
      </c>
      <c r="K1414" s="2" t="s">
        <v>24</v>
      </c>
      <c r="L1414" t="s">
        <v>97</v>
      </c>
      <c r="M1414" t="s">
        <v>274</v>
      </c>
      <c r="N1414" t="s">
        <v>28</v>
      </c>
      <c r="O1414" t="s">
        <v>28</v>
      </c>
      <c r="P1414" t="s">
        <v>28</v>
      </c>
      <c r="R1414" t="s">
        <v>28</v>
      </c>
      <c r="S1414" s="3">
        <v>2052295000</v>
      </c>
      <c r="T1414" t="s">
        <v>28</v>
      </c>
      <c r="U1414" s="3" t="s">
        <v>28</v>
      </c>
    </row>
    <row r="1415" spans="1:21" hidden="1" x14ac:dyDescent="0.3">
      <c r="A1415">
        <v>1349</v>
      </c>
      <c r="B1415" t="s">
        <v>648</v>
      </c>
      <c r="C1415" t="s">
        <v>35</v>
      </c>
      <c r="D1415" t="s">
        <v>121</v>
      </c>
      <c r="E1415" s="1">
        <v>4860427000</v>
      </c>
      <c r="F1415" s="2">
        <v>299694000</v>
      </c>
      <c r="G1415" s="2">
        <v>1177697000</v>
      </c>
      <c r="H1415" s="2">
        <v>2052295000</v>
      </c>
      <c r="I1415" s="2">
        <v>2052295000</v>
      </c>
      <c r="J1415" s="2">
        <v>2052295000</v>
      </c>
      <c r="K1415" s="2" t="s">
        <v>24</v>
      </c>
      <c r="L1415" t="s">
        <v>61</v>
      </c>
      <c r="M1415" t="s">
        <v>132</v>
      </c>
      <c r="N1415" t="s">
        <v>28</v>
      </c>
      <c r="O1415" t="s">
        <v>28</v>
      </c>
      <c r="P1415" t="s">
        <v>28</v>
      </c>
      <c r="R1415" t="s">
        <v>28</v>
      </c>
      <c r="S1415" s="3">
        <v>2052295000</v>
      </c>
      <c r="T1415" t="s">
        <v>28</v>
      </c>
      <c r="U1415" s="3" t="s">
        <v>28</v>
      </c>
    </row>
    <row r="1416" spans="1:21" hidden="1" x14ac:dyDescent="0.3">
      <c r="A1416">
        <v>1501</v>
      </c>
      <c r="B1416" t="s">
        <v>698</v>
      </c>
      <c r="C1416" t="s">
        <v>35</v>
      </c>
      <c r="D1416" t="s">
        <v>121</v>
      </c>
      <c r="E1416" s="1">
        <v>4885000000</v>
      </c>
      <c r="F1416" s="2">
        <v>3003100000</v>
      </c>
      <c r="G1416" s="2">
        <v>1597300000</v>
      </c>
      <c r="H1416" s="2" t="s">
        <v>24</v>
      </c>
      <c r="I1416" s="2" t="s">
        <v>24</v>
      </c>
      <c r="J1416" s="2" t="s">
        <v>25</v>
      </c>
      <c r="K1416" s="2" t="s">
        <v>24</v>
      </c>
      <c r="L1416" t="s">
        <v>97</v>
      </c>
      <c r="M1416" t="s">
        <v>699</v>
      </c>
      <c r="N1416" t="s">
        <v>28</v>
      </c>
      <c r="O1416" t="s">
        <v>28</v>
      </c>
      <c r="P1416" t="s">
        <v>28</v>
      </c>
      <c r="R1416" t="s">
        <v>28</v>
      </c>
      <c r="S1416" s="3" t="s">
        <v>25</v>
      </c>
      <c r="T1416" t="s">
        <v>28</v>
      </c>
      <c r="U1416" s="3" t="s">
        <v>28</v>
      </c>
    </row>
    <row r="1417" spans="1:21" hidden="1" x14ac:dyDescent="0.3">
      <c r="A1417">
        <v>1780</v>
      </c>
      <c r="B1417" t="s">
        <v>774</v>
      </c>
      <c r="C1417" t="s">
        <v>35</v>
      </c>
      <c r="D1417" t="s">
        <v>121</v>
      </c>
      <c r="E1417" s="1">
        <v>4888000000</v>
      </c>
      <c r="F1417" s="2">
        <v>1666000000</v>
      </c>
      <c r="G1417" s="2">
        <v>1364000000</v>
      </c>
      <c r="H1417" s="2">
        <v>376000000</v>
      </c>
      <c r="I1417" s="2">
        <v>376000000</v>
      </c>
      <c r="J1417" s="2">
        <v>376000000</v>
      </c>
      <c r="K1417" s="2">
        <v>85000000</v>
      </c>
      <c r="L1417" t="s">
        <v>61</v>
      </c>
      <c r="M1417" t="s">
        <v>62</v>
      </c>
      <c r="N1417" t="s">
        <v>28</v>
      </c>
      <c r="O1417" t="s">
        <v>28</v>
      </c>
      <c r="P1417" t="s">
        <v>28</v>
      </c>
      <c r="R1417" t="s">
        <v>28</v>
      </c>
      <c r="S1417" s="3">
        <v>376000000</v>
      </c>
      <c r="T1417" t="s">
        <v>28</v>
      </c>
      <c r="U1417" s="3" t="s">
        <v>28</v>
      </c>
    </row>
    <row r="1418" spans="1:21" x14ac:dyDescent="0.3">
      <c r="A1418">
        <v>403</v>
      </c>
      <c r="B1418" t="s">
        <v>299</v>
      </c>
      <c r="C1418" t="s">
        <v>35</v>
      </c>
      <c r="D1418" t="s">
        <v>303</v>
      </c>
      <c r="E1418" s="1">
        <v>4905458000</v>
      </c>
      <c r="F1418" s="2">
        <v>2775588000</v>
      </c>
      <c r="G1418" s="2">
        <v>1348122000</v>
      </c>
      <c r="H1418" s="2" t="s">
        <v>24</v>
      </c>
      <c r="I1418" s="2" t="s">
        <v>24</v>
      </c>
      <c r="J1418" s="2" t="s">
        <v>25</v>
      </c>
      <c r="K1418" s="2" t="s">
        <v>24</v>
      </c>
      <c r="L1418" t="s">
        <v>26</v>
      </c>
      <c r="M1418" t="s">
        <v>301</v>
      </c>
      <c r="N1418" t="s">
        <v>28</v>
      </c>
      <c r="O1418" t="s">
        <v>28</v>
      </c>
      <c r="P1418" t="s">
        <v>28</v>
      </c>
      <c r="R1418" t="s">
        <v>28</v>
      </c>
      <c r="S1418" s="3" t="s">
        <v>25</v>
      </c>
      <c r="T1418" t="s">
        <v>28</v>
      </c>
      <c r="U1418" s="3" t="s">
        <v>25</v>
      </c>
    </row>
    <row r="1419" spans="1:21" hidden="1" x14ac:dyDescent="0.3">
      <c r="A1419">
        <v>1764</v>
      </c>
      <c r="B1419" t="s">
        <v>770</v>
      </c>
      <c r="C1419" t="s">
        <v>35</v>
      </c>
      <c r="D1419" t="s">
        <v>36</v>
      </c>
      <c r="E1419" s="1">
        <v>4968301000</v>
      </c>
      <c r="F1419" s="2">
        <v>2077748000</v>
      </c>
      <c r="G1419" s="2">
        <v>1768522000</v>
      </c>
      <c r="H1419" s="2">
        <v>1177923000</v>
      </c>
      <c r="I1419" s="2">
        <v>1177923000</v>
      </c>
      <c r="J1419" s="2">
        <v>1177923000</v>
      </c>
      <c r="K1419" s="2">
        <v>79042000</v>
      </c>
      <c r="L1419" t="s">
        <v>51</v>
      </c>
      <c r="M1419" t="s">
        <v>123</v>
      </c>
      <c r="N1419" t="s">
        <v>28</v>
      </c>
      <c r="O1419" t="s">
        <v>28</v>
      </c>
      <c r="P1419" t="s">
        <v>28</v>
      </c>
      <c r="R1419" t="s">
        <v>28</v>
      </c>
      <c r="S1419" s="3">
        <v>1177923000</v>
      </c>
      <c r="T1419" t="s">
        <v>28</v>
      </c>
      <c r="U1419" s="3" t="s">
        <v>28</v>
      </c>
    </row>
    <row r="1420" spans="1:21" hidden="1" x14ac:dyDescent="0.3">
      <c r="A1420">
        <v>1114</v>
      </c>
      <c r="B1420" t="s">
        <v>570</v>
      </c>
      <c r="C1420" t="s">
        <v>35</v>
      </c>
      <c r="D1420" t="s">
        <v>36</v>
      </c>
      <c r="E1420" s="1">
        <v>4995881000</v>
      </c>
      <c r="F1420" s="2">
        <v>73814000</v>
      </c>
      <c r="G1420" s="2">
        <v>2796508000</v>
      </c>
      <c r="H1420" s="2" t="s">
        <v>24</v>
      </c>
      <c r="I1420" s="2" t="s">
        <v>24</v>
      </c>
      <c r="J1420" s="2" t="s">
        <v>25</v>
      </c>
      <c r="K1420" s="2">
        <v>196424000</v>
      </c>
      <c r="L1420" t="s">
        <v>112</v>
      </c>
      <c r="M1420" t="s">
        <v>183</v>
      </c>
      <c r="N1420" t="s">
        <v>28</v>
      </c>
      <c r="O1420" t="s">
        <v>28</v>
      </c>
      <c r="P1420" t="s">
        <v>28</v>
      </c>
      <c r="R1420" t="s">
        <v>28</v>
      </c>
      <c r="S1420" s="3" t="s">
        <v>25</v>
      </c>
      <c r="T1420" t="s">
        <v>28</v>
      </c>
      <c r="U1420" s="3" t="s">
        <v>28</v>
      </c>
    </row>
    <row r="1421" spans="1:21" hidden="1" x14ac:dyDescent="0.3">
      <c r="A1421">
        <v>1187</v>
      </c>
      <c r="B1421" t="s">
        <v>597</v>
      </c>
      <c r="C1421" t="s">
        <v>35</v>
      </c>
      <c r="D1421" t="s">
        <v>105</v>
      </c>
      <c r="E1421" s="1">
        <v>5010000000</v>
      </c>
      <c r="F1421" s="2">
        <v>2199000000</v>
      </c>
      <c r="G1421" s="2">
        <v>602000000</v>
      </c>
      <c r="H1421" s="2">
        <v>1331000000</v>
      </c>
      <c r="I1421" s="2">
        <v>1331000000</v>
      </c>
      <c r="J1421" s="2">
        <v>1331000000</v>
      </c>
      <c r="K1421" s="2" t="s">
        <v>24</v>
      </c>
      <c r="L1421" t="s">
        <v>51</v>
      </c>
      <c r="M1421" t="s">
        <v>92</v>
      </c>
      <c r="N1421" t="s">
        <v>28</v>
      </c>
      <c r="O1421" t="s">
        <v>28</v>
      </c>
      <c r="P1421" t="s">
        <v>28</v>
      </c>
      <c r="R1421" t="s">
        <v>28</v>
      </c>
      <c r="S1421" s="3">
        <v>1331000000</v>
      </c>
      <c r="T1421" t="s">
        <v>28</v>
      </c>
      <c r="U1421" s="3" t="s">
        <v>28</v>
      </c>
    </row>
    <row r="1422" spans="1:21" hidden="1" x14ac:dyDescent="0.3">
      <c r="A1422">
        <v>870</v>
      </c>
      <c r="B1422" t="s">
        <v>482</v>
      </c>
      <c r="C1422" t="s">
        <v>35</v>
      </c>
      <c r="D1422" t="s">
        <v>36</v>
      </c>
      <c r="E1422" s="1">
        <v>5122900000</v>
      </c>
      <c r="F1422" s="2" t="s">
        <v>24</v>
      </c>
      <c r="G1422" s="2">
        <v>3764500000</v>
      </c>
      <c r="H1422" s="2" t="s">
        <v>24</v>
      </c>
      <c r="I1422" s="2" t="s">
        <v>24</v>
      </c>
      <c r="J1422" s="2" t="s">
        <v>25</v>
      </c>
      <c r="K1422" s="2" t="s">
        <v>24</v>
      </c>
      <c r="L1422" t="s">
        <v>112</v>
      </c>
      <c r="M1422" t="s">
        <v>143</v>
      </c>
      <c r="N1422" t="s">
        <v>28</v>
      </c>
      <c r="O1422" t="s">
        <v>28</v>
      </c>
      <c r="P1422" t="s">
        <v>28</v>
      </c>
      <c r="R1422" t="s">
        <v>28</v>
      </c>
      <c r="S1422" s="3" t="s">
        <v>25</v>
      </c>
      <c r="T1422" t="s">
        <v>28</v>
      </c>
      <c r="U1422" s="3" t="s">
        <v>28</v>
      </c>
    </row>
    <row r="1423" spans="1:21" hidden="1" x14ac:dyDescent="0.3">
      <c r="A1423">
        <v>321</v>
      </c>
      <c r="B1423" t="s">
        <v>247</v>
      </c>
      <c r="C1423" t="s">
        <v>35</v>
      </c>
      <c r="D1423" t="s">
        <v>36</v>
      </c>
      <c r="E1423" s="1">
        <v>5142000000</v>
      </c>
      <c r="F1423" s="2">
        <v>4195000000</v>
      </c>
      <c r="G1423" s="2" t="s">
        <v>24</v>
      </c>
      <c r="H1423" s="2" t="s">
        <v>24</v>
      </c>
      <c r="I1423" s="2" t="s">
        <v>24</v>
      </c>
      <c r="J1423" s="2" t="s">
        <v>25</v>
      </c>
      <c r="K1423" s="2">
        <v>13000000</v>
      </c>
      <c r="L1423" t="s">
        <v>112</v>
      </c>
      <c r="M1423" t="s">
        <v>115</v>
      </c>
      <c r="N1423" t="s">
        <v>28</v>
      </c>
      <c r="O1423" t="s">
        <v>28</v>
      </c>
      <c r="P1423" t="s">
        <v>28</v>
      </c>
      <c r="R1423" t="s">
        <v>28</v>
      </c>
      <c r="S1423" s="3" t="s">
        <v>25</v>
      </c>
      <c r="T1423" t="s">
        <v>28</v>
      </c>
      <c r="U1423" s="3" t="s">
        <v>25</v>
      </c>
    </row>
    <row r="1424" spans="1:21" hidden="1" x14ac:dyDescent="0.3">
      <c r="A1424">
        <v>1397</v>
      </c>
      <c r="B1424" t="s">
        <v>661</v>
      </c>
      <c r="C1424" t="s">
        <v>35</v>
      </c>
      <c r="D1424" t="s">
        <v>36</v>
      </c>
      <c r="E1424" s="1">
        <v>5234000000</v>
      </c>
      <c r="F1424" s="2">
        <v>2335000000</v>
      </c>
      <c r="G1424" s="2">
        <v>353000000</v>
      </c>
      <c r="H1424" s="2" t="s">
        <v>24</v>
      </c>
      <c r="I1424" s="2" t="s">
        <v>24</v>
      </c>
      <c r="J1424" s="2" t="s">
        <v>25</v>
      </c>
      <c r="K1424" s="2">
        <v>764000000</v>
      </c>
      <c r="L1424" t="s">
        <v>153</v>
      </c>
      <c r="M1424" t="s">
        <v>499</v>
      </c>
      <c r="N1424" t="s">
        <v>28</v>
      </c>
      <c r="O1424" t="s">
        <v>28</v>
      </c>
      <c r="P1424" t="s">
        <v>28</v>
      </c>
      <c r="R1424" t="s">
        <v>28</v>
      </c>
      <c r="S1424" s="3" t="s">
        <v>25</v>
      </c>
      <c r="T1424" t="s">
        <v>28</v>
      </c>
      <c r="U1424" s="3" t="s">
        <v>28</v>
      </c>
    </row>
    <row r="1425" spans="1:21" x14ac:dyDescent="0.3">
      <c r="A1425">
        <v>1353</v>
      </c>
      <c r="B1425" t="s">
        <v>649</v>
      </c>
      <c r="C1425" t="s">
        <v>35</v>
      </c>
      <c r="D1425" t="s">
        <v>121</v>
      </c>
      <c r="E1425" s="1">
        <v>5250399000</v>
      </c>
      <c r="F1425" s="2">
        <v>3089723000</v>
      </c>
      <c r="G1425" s="2">
        <v>1606217000</v>
      </c>
      <c r="H1425" s="2" t="s">
        <v>24</v>
      </c>
      <c r="I1425" s="2" t="s">
        <v>24</v>
      </c>
      <c r="J1425" s="2" t="s">
        <v>25</v>
      </c>
      <c r="K1425" s="2">
        <v>1237000</v>
      </c>
      <c r="L1425" t="s">
        <v>26</v>
      </c>
      <c r="M1425" t="s">
        <v>650</v>
      </c>
      <c r="N1425" t="s">
        <v>28</v>
      </c>
      <c r="O1425" t="s">
        <v>28</v>
      </c>
      <c r="P1425" t="s">
        <v>28</v>
      </c>
      <c r="R1425" t="s">
        <v>28</v>
      </c>
      <c r="S1425" s="3" t="s">
        <v>25</v>
      </c>
      <c r="T1425" t="s">
        <v>28</v>
      </c>
      <c r="U1425" s="3" t="s">
        <v>28</v>
      </c>
    </row>
    <row r="1426" spans="1:21" hidden="1" x14ac:dyDescent="0.3">
      <c r="A1426">
        <v>647</v>
      </c>
      <c r="B1426" t="s">
        <v>389</v>
      </c>
      <c r="C1426" t="s">
        <v>35</v>
      </c>
      <c r="D1426" t="s">
        <v>36</v>
      </c>
      <c r="E1426" s="1">
        <v>5254000000</v>
      </c>
      <c r="F1426" s="2">
        <v>2909000000</v>
      </c>
      <c r="G1426" s="2">
        <v>1034000000</v>
      </c>
      <c r="H1426" s="2" t="s">
        <v>24</v>
      </c>
      <c r="I1426" s="2" t="s">
        <v>24</v>
      </c>
      <c r="J1426" s="2" t="s">
        <v>25</v>
      </c>
      <c r="K1426" s="2" t="s">
        <v>24</v>
      </c>
      <c r="L1426" t="s">
        <v>51</v>
      </c>
      <c r="M1426" t="s">
        <v>123</v>
      </c>
      <c r="N1426" t="s">
        <v>28</v>
      </c>
      <c r="O1426" t="s">
        <v>28</v>
      </c>
      <c r="P1426" t="s">
        <v>28</v>
      </c>
      <c r="R1426" t="s">
        <v>28</v>
      </c>
      <c r="S1426" s="3" t="s">
        <v>25</v>
      </c>
      <c r="T1426" t="s">
        <v>28</v>
      </c>
      <c r="U1426" s="3" t="s">
        <v>28</v>
      </c>
    </row>
    <row r="1427" spans="1:21" x14ac:dyDescent="0.3">
      <c r="A1427">
        <v>369</v>
      </c>
      <c r="B1427" t="s">
        <v>260</v>
      </c>
      <c r="C1427" t="s">
        <v>35</v>
      </c>
      <c r="D1427" t="s">
        <v>73</v>
      </c>
      <c r="E1427" s="1">
        <v>5259000000</v>
      </c>
      <c r="F1427" s="2">
        <v>3642000000</v>
      </c>
      <c r="G1427" s="2">
        <v>638000000</v>
      </c>
      <c r="H1427" s="2" t="s">
        <v>24</v>
      </c>
      <c r="I1427" s="2" t="s">
        <v>24</v>
      </c>
      <c r="J1427" s="2" t="s">
        <v>25</v>
      </c>
      <c r="K1427" s="2" t="s">
        <v>24</v>
      </c>
      <c r="L1427" t="s">
        <v>26</v>
      </c>
      <c r="M1427" t="s">
        <v>261</v>
      </c>
      <c r="N1427" t="s">
        <v>28</v>
      </c>
      <c r="O1427" t="s">
        <v>28</v>
      </c>
      <c r="P1427" t="s">
        <v>28</v>
      </c>
      <c r="R1427" t="s">
        <v>28</v>
      </c>
      <c r="S1427" s="3" t="s">
        <v>25</v>
      </c>
      <c r="T1427" t="s">
        <v>28</v>
      </c>
      <c r="U1427" s="3" t="s">
        <v>25</v>
      </c>
    </row>
    <row r="1428" spans="1:21" hidden="1" x14ac:dyDescent="0.3">
      <c r="A1428">
        <v>1433</v>
      </c>
      <c r="B1428" t="s">
        <v>673</v>
      </c>
      <c r="C1428" t="s">
        <v>35</v>
      </c>
      <c r="D1428" t="s">
        <v>36</v>
      </c>
      <c r="E1428" s="1">
        <v>5266103000</v>
      </c>
      <c r="F1428" s="2">
        <v>960192000</v>
      </c>
      <c r="G1428" s="2">
        <v>452835000</v>
      </c>
      <c r="H1428" s="2" t="s">
        <v>24</v>
      </c>
      <c r="I1428" s="2" t="s">
        <v>24</v>
      </c>
      <c r="J1428" s="2" t="s">
        <v>25</v>
      </c>
      <c r="K1428" s="2">
        <v>1177568000</v>
      </c>
      <c r="L1428" t="s">
        <v>117</v>
      </c>
      <c r="M1428" t="s">
        <v>118</v>
      </c>
      <c r="N1428" t="s">
        <v>28</v>
      </c>
      <c r="O1428" t="s">
        <v>28</v>
      </c>
      <c r="P1428" t="s">
        <v>28</v>
      </c>
      <c r="R1428" t="s">
        <v>28</v>
      </c>
      <c r="S1428" s="3" t="s">
        <v>25</v>
      </c>
      <c r="T1428" t="s">
        <v>28</v>
      </c>
      <c r="U1428" s="3" t="s">
        <v>28</v>
      </c>
    </row>
    <row r="1429" spans="1:21" hidden="1" x14ac:dyDescent="0.3">
      <c r="A1429">
        <v>297</v>
      </c>
      <c r="B1429" t="s">
        <v>236</v>
      </c>
      <c r="C1429" t="s">
        <v>35</v>
      </c>
      <c r="D1429" t="s">
        <v>36</v>
      </c>
      <c r="E1429" s="1">
        <v>5276000000</v>
      </c>
      <c r="F1429" s="2">
        <v>237000000</v>
      </c>
      <c r="G1429" s="2">
        <v>3113000000</v>
      </c>
      <c r="H1429" s="2" t="s">
        <v>24</v>
      </c>
      <c r="I1429" s="2" t="s">
        <v>24</v>
      </c>
      <c r="J1429" s="2" t="s">
        <v>25</v>
      </c>
      <c r="K1429" s="2">
        <v>448000000</v>
      </c>
      <c r="L1429" t="s">
        <v>112</v>
      </c>
      <c r="M1429" t="s">
        <v>237</v>
      </c>
      <c r="N1429" t="s">
        <v>28</v>
      </c>
      <c r="O1429" t="s">
        <v>28</v>
      </c>
      <c r="P1429" t="s">
        <v>28</v>
      </c>
      <c r="R1429" t="s">
        <v>28</v>
      </c>
      <c r="S1429" s="3" t="s">
        <v>25</v>
      </c>
      <c r="T1429" t="s">
        <v>28</v>
      </c>
      <c r="U1429" s="3" t="s">
        <v>25</v>
      </c>
    </row>
    <row r="1430" spans="1:21" hidden="1" x14ac:dyDescent="0.3">
      <c r="A1430">
        <v>1247</v>
      </c>
      <c r="B1430" t="s">
        <v>615</v>
      </c>
      <c r="C1430" t="s">
        <v>35</v>
      </c>
      <c r="D1430" t="s">
        <v>452</v>
      </c>
      <c r="E1430" s="1">
        <v>5386703000</v>
      </c>
      <c r="F1430" s="2">
        <v>4063955000</v>
      </c>
      <c r="G1430" s="2" t="s">
        <v>24</v>
      </c>
      <c r="H1430" s="2" t="s">
        <v>24</v>
      </c>
      <c r="I1430" s="2" t="s">
        <v>24</v>
      </c>
      <c r="J1430" s="2" t="s">
        <v>25</v>
      </c>
      <c r="K1430" s="2" t="s">
        <v>24</v>
      </c>
      <c r="L1430" t="s">
        <v>61</v>
      </c>
      <c r="M1430" t="s">
        <v>264</v>
      </c>
      <c r="N1430" t="s">
        <v>28</v>
      </c>
      <c r="O1430" t="s">
        <v>28</v>
      </c>
      <c r="P1430" t="s">
        <v>28</v>
      </c>
      <c r="R1430" t="s">
        <v>28</v>
      </c>
      <c r="S1430" s="3" t="s">
        <v>25</v>
      </c>
      <c r="T1430" t="s">
        <v>28</v>
      </c>
      <c r="U1430" s="3" t="s">
        <v>28</v>
      </c>
    </row>
    <row r="1431" spans="1:21" hidden="1" x14ac:dyDescent="0.3">
      <c r="A1431">
        <v>814</v>
      </c>
      <c r="B1431" t="s">
        <v>461</v>
      </c>
      <c r="C1431" t="s">
        <v>35</v>
      </c>
      <c r="D1431" t="s">
        <v>36</v>
      </c>
      <c r="E1431" s="1">
        <v>5387000000</v>
      </c>
      <c r="F1431" s="2">
        <v>2012000000</v>
      </c>
      <c r="G1431" s="2">
        <v>2011000000</v>
      </c>
      <c r="H1431" s="2" t="s">
        <v>24</v>
      </c>
      <c r="I1431" s="2" t="s">
        <v>24</v>
      </c>
      <c r="J1431" s="2" t="s">
        <v>25</v>
      </c>
      <c r="K1431" s="2">
        <v>716000000</v>
      </c>
      <c r="L1431" t="s">
        <v>117</v>
      </c>
      <c r="M1431" t="s">
        <v>118</v>
      </c>
      <c r="N1431" t="s">
        <v>28</v>
      </c>
      <c r="O1431" t="s">
        <v>28</v>
      </c>
      <c r="P1431" t="s">
        <v>28</v>
      </c>
      <c r="R1431" t="s">
        <v>28</v>
      </c>
      <c r="S1431" s="3" t="s">
        <v>25</v>
      </c>
      <c r="T1431" t="s">
        <v>28</v>
      </c>
      <c r="U1431" s="3" t="s">
        <v>28</v>
      </c>
    </row>
    <row r="1432" spans="1:21" hidden="1" x14ac:dyDescent="0.3">
      <c r="A1432">
        <v>1716</v>
      </c>
      <c r="B1432" t="s">
        <v>757</v>
      </c>
      <c r="C1432" t="s">
        <v>35</v>
      </c>
      <c r="D1432" t="s">
        <v>36</v>
      </c>
      <c r="E1432" s="1">
        <v>5483700000</v>
      </c>
      <c r="F1432" s="2">
        <v>3199400000</v>
      </c>
      <c r="G1432" s="2">
        <v>1174900000</v>
      </c>
      <c r="H1432" s="2" t="s">
        <v>24</v>
      </c>
      <c r="I1432" s="2" t="s">
        <v>24</v>
      </c>
      <c r="J1432" s="2" t="s">
        <v>25</v>
      </c>
      <c r="K1432" s="2" t="s">
        <v>24</v>
      </c>
      <c r="L1432" t="s">
        <v>51</v>
      </c>
      <c r="M1432" t="s">
        <v>123</v>
      </c>
      <c r="N1432" t="s">
        <v>28</v>
      </c>
      <c r="O1432" t="s">
        <v>28</v>
      </c>
      <c r="P1432" t="s">
        <v>28</v>
      </c>
      <c r="R1432" t="s">
        <v>28</v>
      </c>
      <c r="S1432" s="3" t="s">
        <v>25</v>
      </c>
      <c r="T1432" t="s">
        <v>28</v>
      </c>
      <c r="U1432" s="3" t="s">
        <v>28</v>
      </c>
    </row>
    <row r="1433" spans="1:21" hidden="1" x14ac:dyDescent="0.3">
      <c r="A1433">
        <v>1106</v>
      </c>
      <c r="B1433" t="s">
        <v>567</v>
      </c>
      <c r="C1433" t="s">
        <v>35</v>
      </c>
      <c r="D1433" t="s">
        <v>36</v>
      </c>
      <c r="E1433" s="1">
        <v>5522000000</v>
      </c>
      <c r="F1433" s="2">
        <v>1694000000</v>
      </c>
      <c r="G1433" s="2">
        <v>1831000000</v>
      </c>
      <c r="H1433" s="2" t="s">
        <v>24</v>
      </c>
      <c r="I1433" s="2" t="s">
        <v>24</v>
      </c>
      <c r="J1433" s="2" t="s">
        <v>25</v>
      </c>
      <c r="K1433" s="2">
        <v>2957000000</v>
      </c>
      <c r="L1433" t="s">
        <v>153</v>
      </c>
      <c r="M1433" t="s">
        <v>154</v>
      </c>
      <c r="N1433" t="s">
        <v>28</v>
      </c>
      <c r="O1433" t="s">
        <v>28</v>
      </c>
      <c r="P1433" t="s">
        <v>28</v>
      </c>
      <c r="R1433" t="s">
        <v>28</v>
      </c>
      <c r="S1433" s="3" t="s">
        <v>25</v>
      </c>
      <c r="T1433" t="s">
        <v>28</v>
      </c>
      <c r="U1433" s="3" t="s">
        <v>28</v>
      </c>
    </row>
    <row r="1434" spans="1:21" hidden="1" x14ac:dyDescent="0.3">
      <c r="A1434">
        <v>1724</v>
      </c>
      <c r="B1434" t="s">
        <v>759</v>
      </c>
      <c r="C1434" t="s">
        <v>35</v>
      </c>
      <c r="D1434" t="s">
        <v>36</v>
      </c>
      <c r="E1434" s="1">
        <v>5536000000</v>
      </c>
      <c r="F1434" s="2">
        <v>2700000000</v>
      </c>
      <c r="G1434" s="2">
        <v>1574000000</v>
      </c>
      <c r="H1434" s="2" t="s">
        <v>24</v>
      </c>
      <c r="I1434" s="2" t="s">
        <v>24</v>
      </c>
      <c r="J1434" s="2" t="s">
        <v>25</v>
      </c>
      <c r="K1434" s="2">
        <v>234000000</v>
      </c>
      <c r="L1434" t="s">
        <v>40</v>
      </c>
      <c r="M1434" t="s">
        <v>227</v>
      </c>
      <c r="N1434" t="s">
        <v>28</v>
      </c>
      <c r="O1434" t="s">
        <v>28</v>
      </c>
      <c r="P1434" t="s">
        <v>28</v>
      </c>
      <c r="R1434" t="s">
        <v>28</v>
      </c>
      <c r="S1434" s="3" t="s">
        <v>25</v>
      </c>
      <c r="T1434" t="s">
        <v>28</v>
      </c>
      <c r="U1434" s="3" t="s">
        <v>28</v>
      </c>
    </row>
    <row r="1435" spans="1:21" hidden="1" x14ac:dyDescent="0.3">
      <c r="A1435">
        <v>1175</v>
      </c>
      <c r="B1435" t="s">
        <v>590</v>
      </c>
      <c r="C1435" t="s">
        <v>35</v>
      </c>
      <c r="D1435" t="s">
        <v>594</v>
      </c>
      <c r="E1435" s="1">
        <v>5546000000</v>
      </c>
      <c r="F1435" s="2">
        <v>2173000000</v>
      </c>
      <c r="G1435" s="2">
        <v>2099000000</v>
      </c>
      <c r="H1435" s="2">
        <v>861000000</v>
      </c>
      <c r="I1435" s="2">
        <v>861000000</v>
      </c>
      <c r="J1435" s="2">
        <v>861000000</v>
      </c>
      <c r="K1435" s="2" t="s">
        <v>24</v>
      </c>
      <c r="L1435" t="s">
        <v>51</v>
      </c>
      <c r="M1435" t="s">
        <v>123</v>
      </c>
      <c r="N1435" t="s">
        <v>28</v>
      </c>
      <c r="O1435" t="s">
        <v>28</v>
      </c>
      <c r="P1435" t="s">
        <v>28</v>
      </c>
      <c r="R1435" t="s">
        <v>28</v>
      </c>
      <c r="S1435" s="3">
        <v>861000000</v>
      </c>
      <c r="T1435" t="s">
        <v>28</v>
      </c>
      <c r="U1435" s="3" t="s">
        <v>28</v>
      </c>
    </row>
    <row r="1436" spans="1:21" hidden="1" x14ac:dyDescent="0.3">
      <c r="A1436">
        <v>151</v>
      </c>
      <c r="B1436" t="s">
        <v>158</v>
      </c>
      <c r="C1436" t="s">
        <v>35</v>
      </c>
      <c r="D1436" t="s">
        <v>36</v>
      </c>
      <c r="E1436" s="1">
        <v>5568700000</v>
      </c>
      <c r="F1436" s="2">
        <v>3789200000</v>
      </c>
      <c r="G1436" s="2">
        <v>669100000</v>
      </c>
      <c r="H1436" s="2" t="s">
        <v>24</v>
      </c>
      <c r="I1436" s="2" t="s">
        <v>24</v>
      </c>
      <c r="J1436" s="2" t="s">
        <v>25</v>
      </c>
      <c r="K1436" s="2" t="s">
        <v>24</v>
      </c>
      <c r="L1436" t="s">
        <v>51</v>
      </c>
      <c r="M1436" t="s">
        <v>159</v>
      </c>
      <c r="N1436" t="s">
        <v>28</v>
      </c>
      <c r="O1436" t="s">
        <v>28</v>
      </c>
      <c r="P1436" t="s">
        <v>28</v>
      </c>
      <c r="R1436" t="s">
        <v>28</v>
      </c>
      <c r="S1436" s="3" t="s">
        <v>25</v>
      </c>
      <c r="T1436" t="s">
        <v>28</v>
      </c>
      <c r="U1436" s="3" t="s">
        <v>25</v>
      </c>
    </row>
    <row r="1437" spans="1:21" hidden="1" x14ac:dyDescent="0.3">
      <c r="A1437">
        <v>679</v>
      </c>
      <c r="B1437" t="s">
        <v>401</v>
      </c>
      <c r="C1437" t="s">
        <v>35</v>
      </c>
      <c r="D1437" t="s">
        <v>36</v>
      </c>
      <c r="E1437" s="1">
        <v>5576000000</v>
      </c>
      <c r="F1437" s="2" t="s">
        <v>24</v>
      </c>
      <c r="G1437" s="2">
        <v>3275000000</v>
      </c>
      <c r="H1437" s="2" t="s">
        <v>24</v>
      </c>
      <c r="I1437" s="2" t="s">
        <v>24</v>
      </c>
      <c r="J1437" s="2" t="s">
        <v>25</v>
      </c>
      <c r="K1437" s="2">
        <v>1320000000</v>
      </c>
      <c r="L1437" t="s">
        <v>305</v>
      </c>
      <c r="M1437" t="s">
        <v>306</v>
      </c>
      <c r="N1437" t="s">
        <v>28</v>
      </c>
      <c r="O1437" t="s">
        <v>28</v>
      </c>
      <c r="P1437" t="s">
        <v>28</v>
      </c>
      <c r="R1437" t="s">
        <v>28</v>
      </c>
      <c r="S1437" s="3" t="s">
        <v>25</v>
      </c>
      <c r="T1437" t="s">
        <v>28</v>
      </c>
      <c r="U1437" s="3" t="s">
        <v>28</v>
      </c>
    </row>
    <row r="1438" spans="1:21" x14ac:dyDescent="0.3">
      <c r="A1438">
        <v>83</v>
      </c>
      <c r="B1438" t="s">
        <v>127</v>
      </c>
      <c r="C1438" t="s">
        <v>35</v>
      </c>
      <c r="D1438" t="s">
        <v>36</v>
      </c>
      <c r="E1438" s="1">
        <v>5598000000</v>
      </c>
      <c r="F1438" s="2">
        <v>1935000000</v>
      </c>
      <c r="G1438" s="2">
        <v>2013000000</v>
      </c>
      <c r="H1438" s="2" t="s">
        <v>24</v>
      </c>
      <c r="I1438" s="2" t="s">
        <v>24</v>
      </c>
      <c r="J1438" s="2" t="s">
        <v>25</v>
      </c>
      <c r="K1438" s="2">
        <v>320000000</v>
      </c>
      <c r="L1438" t="s">
        <v>26</v>
      </c>
      <c r="M1438" t="s">
        <v>27</v>
      </c>
      <c r="N1438" t="s">
        <v>28</v>
      </c>
      <c r="O1438" t="s">
        <v>28</v>
      </c>
      <c r="P1438" t="s">
        <v>28</v>
      </c>
      <c r="R1438" t="s">
        <v>28</v>
      </c>
      <c r="S1438" s="3" t="s">
        <v>25</v>
      </c>
      <c r="T1438" t="s">
        <v>28</v>
      </c>
      <c r="U1438" s="3" t="s">
        <v>25</v>
      </c>
    </row>
    <row r="1439" spans="1:21" hidden="1" x14ac:dyDescent="0.3">
      <c r="A1439">
        <v>1030</v>
      </c>
      <c r="B1439" t="s">
        <v>543</v>
      </c>
      <c r="C1439" t="s">
        <v>35</v>
      </c>
      <c r="D1439" t="s">
        <v>36</v>
      </c>
      <c r="E1439" s="1">
        <v>5702613000</v>
      </c>
      <c r="F1439" s="2">
        <v>2896255000</v>
      </c>
      <c r="G1439" s="2">
        <v>2265436000</v>
      </c>
      <c r="H1439" s="2" t="s">
        <v>24</v>
      </c>
      <c r="I1439" s="2" t="s">
        <v>24</v>
      </c>
      <c r="J1439" s="2" t="s">
        <v>25</v>
      </c>
      <c r="K1439" s="2" t="s">
        <v>24</v>
      </c>
      <c r="L1439" t="s">
        <v>40</v>
      </c>
      <c r="M1439" t="s">
        <v>422</v>
      </c>
      <c r="N1439" t="s">
        <v>28</v>
      </c>
      <c r="O1439" t="s">
        <v>28</v>
      </c>
      <c r="P1439" t="s">
        <v>28</v>
      </c>
      <c r="R1439" t="s">
        <v>28</v>
      </c>
      <c r="S1439" s="3" t="s">
        <v>25</v>
      </c>
      <c r="T1439" t="s">
        <v>28</v>
      </c>
      <c r="U1439" s="3" t="s">
        <v>28</v>
      </c>
    </row>
    <row r="1440" spans="1:21" hidden="1" x14ac:dyDescent="0.3">
      <c r="A1440">
        <v>329</v>
      </c>
      <c r="B1440" t="s">
        <v>249</v>
      </c>
      <c r="C1440" t="s">
        <v>35</v>
      </c>
      <c r="D1440" t="s">
        <v>218</v>
      </c>
      <c r="E1440" s="1">
        <v>5761000000</v>
      </c>
      <c r="F1440" s="2">
        <v>3163000000</v>
      </c>
      <c r="G1440" s="2">
        <v>1393000000</v>
      </c>
      <c r="H1440" s="2">
        <v>141000000</v>
      </c>
      <c r="I1440" s="2">
        <v>141000000</v>
      </c>
      <c r="J1440" s="2">
        <v>141000000</v>
      </c>
      <c r="K1440" s="2" t="s">
        <v>24</v>
      </c>
      <c r="L1440" t="s">
        <v>97</v>
      </c>
      <c r="M1440" t="s">
        <v>239</v>
      </c>
      <c r="N1440" t="s">
        <v>28</v>
      </c>
      <c r="O1440" t="s">
        <v>28</v>
      </c>
      <c r="P1440" t="s">
        <v>28</v>
      </c>
      <c r="R1440" t="s">
        <v>28</v>
      </c>
      <c r="S1440" s="3">
        <v>141000000</v>
      </c>
      <c r="T1440" t="s">
        <v>28</v>
      </c>
      <c r="U1440" s="3">
        <v>141000000</v>
      </c>
    </row>
    <row r="1441" spans="1:21" hidden="1" x14ac:dyDescent="0.3">
      <c r="A1441">
        <v>27</v>
      </c>
      <c r="B1441" t="s">
        <v>80</v>
      </c>
      <c r="C1441" t="s">
        <v>35</v>
      </c>
      <c r="D1441" t="s">
        <v>88</v>
      </c>
      <c r="E1441" s="1">
        <v>5854430000</v>
      </c>
      <c r="F1441" s="2">
        <v>819908000</v>
      </c>
      <c r="G1441" s="2">
        <v>2487907000</v>
      </c>
      <c r="H1441" s="2">
        <v>975987000</v>
      </c>
      <c r="I1441" s="2">
        <v>975987000</v>
      </c>
      <c r="J1441" s="2">
        <v>975987000</v>
      </c>
      <c r="K1441" s="2">
        <v>78534000</v>
      </c>
      <c r="L1441" t="s">
        <v>51</v>
      </c>
      <c r="M1441" t="s">
        <v>82</v>
      </c>
      <c r="N1441" t="s">
        <v>28</v>
      </c>
      <c r="O1441" t="s">
        <v>28</v>
      </c>
      <c r="P1441" t="s">
        <v>89</v>
      </c>
      <c r="R1441" t="s">
        <v>28</v>
      </c>
      <c r="S1441" s="3">
        <v>975987000</v>
      </c>
      <c r="T1441" t="s">
        <v>28</v>
      </c>
      <c r="U1441" s="3">
        <v>975987000</v>
      </c>
    </row>
    <row r="1442" spans="1:21" x14ac:dyDescent="0.3">
      <c r="A1442">
        <v>1365</v>
      </c>
      <c r="B1442" t="s">
        <v>653</v>
      </c>
      <c r="C1442" t="s">
        <v>35</v>
      </c>
      <c r="D1442" t="s">
        <v>73</v>
      </c>
      <c r="E1442" s="1">
        <v>5879500000</v>
      </c>
      <c r="F1442" s="2">
        <v>3404000000</v>
      </c>
      <c r="G1442" s="2">
        <v>1467400000</v>
      </c>
      <c r="H1442" s="2" t="s">
        <v>24</v>
      </c>
      <c r="I1442" s="2" t="s">
        <v>24</v>
      </c>
      <c r="J1442" s="2" t="s">
        <v>25</v>
      </c>
      <c r="K1442" s="2" t="s">
        <v>24</v>
      </c>
      <c r="L1442" t="s">
        <v>26</v>
      </c>
      <c r="M1442" t="s">
        <v>261</v>
      </c>
      <c r="N1442" t="s">
        <v>28</v>
      </c>
      <c r="O1442" t="s">
        <v>28</v>
      </c>
      <c r="P1442" t="s">
        <v>28</v>
      </c>
      <c r="R1442" t="s">
        <v>28</v>
      </c>
      <c r="S1442" s="3" t="s">
        <v>25</v>
      </c>
      <c r="T1442" t="s">
        <v>28</v>
      </c>
      <c r="U1442" s="3" t="s">
        <v>28</v>
      </c>
    </row>
    <row r="1443" spans="1:21" hidden="1" x14ac:dyDescent="0.3">
      <c r="A1443">
        <v>986</v>
      </c>
      <c r="B1443" t="s">
        <v>529</v>
      </c>
      <c r="C1443" t="s">
        <v>35</v>
      </c>
      <c r="D1443" t="s">
        <v>530</v>
      </c>
      <c r="E1443" s="1">
        <v>5885893000</v>
      </c>
      <c r="F1443" s="2">
        <v>3266971000</v>
      </c>
      <c r="G1443" s="2">
        <v>630954000</v>
      </c>
      <c r="H1443" s="2">
        <v>913712000</v>
      </c>
      <c r="I1443" s="2">
        <v>913712000</v>
      </c>
      <c r="J1443" s="2">
        <v>913712000</v>
      </c>
      <c r="K1443" s="2" t="s">
        <v>24</v>
      </c>
      <c r="L1443" t="s">
        <v>51</v>
      </c>
      <c r="M1443" t="s">
        <v>135</v>
      </c>
      <c r="N1443" t="s">
        <v>28</v>
      </c>
      <c r="O1443" t="s">
        <v>28</v>
      </c>
      <c r="P1443" t="s">
        <v>28</v>
      </c>
      <c r="R1443" t="s">
        <v>28</v>
      </c>
      <c r="S1443" s="3">
        <v>913712000</v>
      </c>
      <c r="T1443" t="s">
        <v>28</v>
      </c>
      <c r="U1443" s="3" t="s">
        <v>28</v>
      </c>
    </row>
    <row r="1444" spans="1:21" hidden="1" x14ac:dyDescent="0.3">
      <c r="A1444">
        <v>1191</v>
      </c>
      <c r="B1444" t="s">
        <v>601</v>
      </c>
      <c r="C1444" t="s">
        <v>35</v>
      </c>
      <c r="D1444" t="s">
        <v>36</v>
      </c>
      <c r="E1444" s="1">
        <v>5915700000</v>
      </c>
      <c r="F1444" s="2">
        <v>3611100000</v>
      </c>
      <c r="G1444" s="2">
        <v>1626000000</v>
      </c>
      <c r="H1444" s="2" t="s">
        <v>24</v>
      </c>
      <c r="I1444" s="2" t="s">
        <v>24</v>
      </c>
      <c r="J1444" s="2" t="s">
        <v>25</v>
      </c>
      <c r="K1444" s="2" t="s">
        <v>24</v>
      </c>
      <c r="L1444" t="s">
        <v>40</v>
      </c>
      <c r="M1444" t="s">
        <v>602</v>
      </c>
      <c r="N1444" t="s">
        <v>28</v>
      </c>
      <c r="O1444" t="s">
        <v>28</v>
      </c>
      <c r="P1444" t="s">
        <v>28</v>
      </c>
      <c r="R1444" t="s">
        <v>28</v>
      </c>
      <c r="S1444" s="3" t="s">
        <v>25</v>
      </c>
      <c r="T1444" t="s">
        <v>28</v>
      </c>
      <c r="U1444" s="3" t="s">
        <v>28</v>
      </c>
    </row>
    <row r="1445" spans="1:21" hidden="1" x14ac:dyDescent="0.3">
      <c r="A1445">
        <v>1681</v>
      </c>
      <c r="B1445" t="s">
        <v>748</v>
      </c>
      <c r="C1445" t="s">
        <v>35</v>
      </c>
      <c r="D1445" t="s">
        <v>36</v>
      </c>
      <c r="E1445" s="1">
        <v>5926100000</v>
      </c>
      <c r="F1445" s="2">
        <v>3949400000</v>
      </c>
      <c r="G1445" s="2">
        <v>164400000</v>
      </c>
      <c r="H1445" s="2" t="s">
        <v>24</v>
      </c>
      <c r="I1445" s="2" t="s">
        <v>24</v>
      </c>
      <c r="J1445" s="2" t="s">
        <v>25</v>
      </c>
      <c r="K1445" s="2">
        <v>561800000</v>
      </c>
      <c r="L1445" t="s">
        <v>107</v>
      </c>
      <c r="M1445" t="s">
        <v>110</v>
      </c>
      <c r="N1445" t="s">
        <v>28</v>
      </c>
      <c r="O1445" t="s">
        <v>28</v>
      </c>
      <c r="P1445" t="s">
        <v>28</v>
      </c>
      <c r="R1445" t="s">
        <v>28</v>
      </c>
      <c r="S1445" s="3" t="s">
        <v>25</v>
      </c>
      <c r="T1445" t="s">
        <v>28</v>
      </c>
      <c r="U1445" s="3" t="s">
        <v>28</v>
      </c>
    </row>
    <row r="1446" spans="1:21" hidden="1" x14ac:dyDescent="0.3">
      <c r="A1446">
        <v>169</v>
      </c>
      <c r="B1446" t="s">
        <v>166</v>
      </c>
      <c r="C1446" t="s">
        <v>35</v>
      </c>
      <c r="D1446" t="s">
        <v>47</v>
      </c>
      <c r="E1446" s="1">
        <v>5966900000</v>
      </c>
      <c r="F1446" s="2">
        <v>4321100000</v>
      </c>
      <c r="G1446" s="2">
        <v>1108100000</v>
      </c>
      <c r="H1446" s="2" t="s">
        <v>24</v>
      </c>
      <c r="I1446" s="2" t="s">
        <v>24</v>
      </c>
      <c r="J1446" s="2" t="s">
        <v>25</v>
      </c>
      <c r="K1446" s="2" t="s">
        <v>24</v>
      </c>
      <c r="L1446" t="s">
        <v>125</v>
      </c>
      <c r="M1446" t="s">
        <v>167</v>
      </c>
      <c r="N1446" t="s">
        <v>28</v>
      </c>
      <c r="O1446" t="s">
        <v>28</v>
      </c>
      <c r="P1446" t="s">
        <v>28</v>
      </c>
      <c r="R1446" t="s">
        <v>28</v>
      </c>
      <c r="S1446" s="3" t="s">
        <v>25</v>
      </c>
      <c r="T1446" t="s">
        <v>28</v>
      </c>
      <c r="U1446" s="3" t="s">
        <v>25</v>
      </c>
    </row>
    <row r="1447" spans="1:21" hidden="1" x14ac:dyDescent="0.3">
      <c r="A1447">
        <v>775</v>
      </c>
      <c r="B1447" t="s">
        <v>439</v>
      </c>
      <c r="C1447" t="s">
        <v>35</v>
      </c>
      <c r="D1447" t="s">
        <v>36</v>
      </c>
      <c r="E1447" s="1">
        <v>5995402000</v>
      </c>
      <c r="F1447" s="2">
        <v>3619612000</v>
      </c>
      <c r="G1447" s="2">
        <v>1220095000</v>
      </c>
      <c r="H1447" s="2" t="s">
        <v>24</v>
      </c>
      <c r="I1447" s="2" t="s">
        <v>24</v>
      </c>
      <c r="J1447" s="2" t="s">
        <v>25</v>
      </c>
      <c r="K1447" s="2" t="s">
        <v>24</v>
      </c>
      <c r="L1447" t="s">
        <v>40</v>
      </c>
      <c r="M1447" t="s">
        <v>440</v>
      </c>
      <c r="N1447" t="s">
        <v>28</v>
      </c>
      <c r="O1447" t="s">
        <v>28</v>
      </c>
      <c r="P1447" t="s">
        <v>28</v>
      </c>
      <c r="R1447" t="s">
        <v>28</v>
      </c>
      <c r="S1447" s="3" t="s">
        <v>25</v>
      </c>
      <c r="T1447" t="s">
        <v>28</v>
      </c>
      <c r="U1447" s="3" t="s">
        <v>28</v>
      </c>
    </row>
    <row r="1448" spans="1:21" hidden="1" x14ac:dyDescent="0.3">
      <c r="A1448">
        <v>1772</v>
      </c>
      <c r="B1448" t="s">
        <v>772</v>
      </c>
      <c r="C1448" t="s">
        <v>35</v>
      </c>
      <c r="D1448" t="s">
        <v>36</v>
      </c>
      <c r="E1448" s="1">
        <v>5997800000</v>
      </c>
      <c r="F1448" s="2">
        <v>1800600000</v>
      </c>
      <c r="G1448" s="2">
        <v>2291900000</v>
      </c>
      <c r="H1448" s="2">
        <v>268800000</v>
      </c>
      <c r="I1448" s="2">
        <v>268800000</v>
      </c>
      <c r="J1448" s="2">
        <v>268800000</v>
      </c>
      <c r="K1448" s="2">
        <v>337400000</v>
      </c>
      <c r="L1448" t="s">
        <v>61</v>
      </c>
      <c r="M1448" t="s">
        <v>76</v>
      </c>
      <c r="N1448" t="s">
        <v>28</v>
      </c>
      <c r="O1448" t="s">
        <v>28</v>
      </c>
      <c r="P1448" t="s">
        <v>28</v>
      </c>
      <c r="R1448" t="s">
        <v>28</v>
      </c>
      <c r="S1448" s="3">
        <v>268800000</v>
      </c>
      <c r="T1448" t="s">
        <v>28</v>
      </c>
      <c r="U1448" s="3" t="s">
        <v>28</v>
      </c>
    </row>
    <row r="1449" spans="1:21" hidden="1" x14ac:dyDescent="0.3">
      <c r="A1449">
        <v>747</v>
      </c>
      <c r="B1449" t="s">
        <v>427</v>
      </c>
      <c r="C1449" t="s">
        <v>35</v>
      </c>
      <c r="D1449" t="s">
        <v>121</v>
      </c>
      <c r="E1449" s="1">
        <v>6028199000</v>
      </c>
      <c r="F1449" s="2">
        <v>3752151000</v>
      </c>
      <c r="G1449" s="2">
        <v>1500399000</v>
      </c>
      <c r="H1449" s="2" t="s">
        <v>24</v>
      </c>
      <c r="I1449" s="2" t="s">
        <v>24</v>
      </c>
      <c r="J1449" s="2" t="s">
        <v>25</v>
      </c>
      <c r="K1449" s="2" t="s">
        <v>24</v>
      </c>
      <c r="L1449" t="s">
        <v>40</v>
      </c>
      <c r="M1449" t="s">
        <v>428</v>
      </c>
      <c r="N1449" t="s">
        <v>28</v>
      </c>
      <c r="O1449" t="s">
        <v>28</v>
      </c>
      <c r="P1449" t="s">
        <v>28</v>
      </c>
      <c r="R1449" t="s">
        <v>28</v>
      </c>
      <c r="S1449" s="3" t="s">
        <v>25</v>
      </c>
      <c r="T1449" t="s">
        <v>28</v>
      </c>
      <c r="U1449" s="3" t="s">
        <v>28</v>
      </c>
    </row>
    <row r="1450" spans="1:21" hidden="1" x14ac:dyDescent="0.3">
      <c r="A1450">
        <v>47</v>
      </c>
      <c r="B1450" t="s">
        <v>106</v>
      </c>
      <c r="C1450" t="s">
        <v>35</v>
      </c>
      <c r="D1450" t="s">
        <v>36</v>
      </c>
      <c r="E1450" s="1">
        <v>6098000000</v>
      </c>
      <c r="F1450" s="2">
        <v>3501000000</v>
      </c>
      <c r="G1450" s="2">
        <v>542000000</v>
      </c>
      <c r="H1450" s="2" t="s">
        <v>24</v>
      </c>
      <c r="I1450" s="2" t="s">
        <v>24</v>
      </c>
      <c r="J1450" s="2" t="s">
        <v>25</v>
      </c>
      <c r="K1450" s="2">
        <v>796000000</v>
      </c>
      <c r="L1450" t="s">
        <v>107</v>
      </c>
      <c r="M1450" t="s">
        <v>108</v>
      </c>
      <c r="N1450" t="s">
        <v>28</v>
      </c>
      <c r="O1450" t="s">
        <v>28</v>
      </c>
      <c r="P1450" t="s">
        <v>28</v>
      </c>
      <c r="R1450" t="s">
        <v>28</v>
      </c>
      <c r="S1450" s="3" t="s">
        <v>25</v>
      </c>
      <c r="T1450" t="s">
        <v>28</v>
      </c>
      <c r="U1450" s="3" t="s">
        <v>25</v>
      </c>
    </row>
    <row r="1451" spans="1:21" x14ac:dyDescent="0.3">
      <c r="A1451">
        <v>874</v>
      </c>
      <c r="B1451" t="s">
        <v>483</v>
      </c>
      <c r="C1451" t="s">
        <v>35</v>
      </c>
      <c r="D1451" t="s">
        <v>36</v>
      </c>
      <c r="E1451" s="1">
        <v>6187646000</v>
      </c>
      <c r="F1451" s="2">
        <v>3665578000</v>
      </c>
      <c r="G1451" s="2">
        <v>1466761000</v>
      </c>
      <c r="H1451" s="2" t="s">
        <v>24</v>
      </c>
      <c r="I1451" s="2" t="s">
        <v>24</v>
      </c>
      <c r="J1451" s="2" t="s">
        <v>25</v>
      </c>
      <c r="K1451" s="2">
        <v>339613000</v>
      </c>
      <c r="L1451" t="s">
        <v>26</v>
      </c>
      <c r="M1451" t="s">
        <v>484</v>
      </c>
      <c r="N1451" t="s">
        <v>28</v>
      </c>
      <c r="O1451" t="s">
        <v>28</v>
      </c>
      <c r="P1451" t="s">
        <v>28</v>
      </c>
      <c r="R1451" t="s">
        <v>28</v>
      </c>
      <c r="S1451" s="3" t="s">
        <v>25</v>
      </c>
      <c r="T1451" t="s">
        <v>28</v>
      </c>
      <c r="U1451" s="3" t="s">
        <v>28</v>
      </c>
    </row>
    <row r="1452" spans="1:21" hidden="1" x14ac:dyDescent="0.3">
      <c r="A1452">
        <v>1549</v>
      </c>
      <c r="B1452" t="s">
        <v>714</v>
      </c>
      <c r="C1452" t="s">
        <v>35</v>
      </c>
      <c r="D1452" t="s">
        <v>414</v>
      </c>
      <c r="E1452" s="1">
        <v>6226507000</v>
      </c>
      <c r="F1452" s="2">
        <v>4083333000</v>
      </c>
      <c r="G1452" s="2">
        <v>1369097000</v>
      </c>
      <c r="H1452" s="2" t="s">
        <v>24</v>
      </c>
      <c r="I1452" s="2" t="s">
        <v>24</v>
      </c>
      <c r="J1452" s="2" t="s">
        <v>25</v>
      </c>
      <c r="K1452" s="2">
        <v>123569000</v>
      </c>
      <c r="L1452" t="s">
        <v>40</v>
      </c>
      <c r="M1452" t="s">
        <v>715</v>
      </c>
      <c r="N1452" t="s">
        <v>28</v>
      </c>
      <c r="O1452" t="s">
        <v>28</v>
      </c>
      <c r="P1452" t="s">
        <v>28</v>
      </c>
      <c r="R1452" t="s">
        <v>28</v>
      </c>
      <c r="S1452" s="3" t="s">
        <v>25</v>
      </c>
      <c r="T1452" t="s">
        <v>28</v>
      </c>
      <c r="U1452" s="3" t="s">
        <v>28</v>
      </c>
    </row>
    <row r="1453" spans="1:21" x14ac:dyDescent="0.3">
      <c r="A1453">
        <v>1163</v>
      </c>
      <c r="B1453" t="s">
        <v>587</v>
      </c>
      <c r="C1453" t="s">
        <v>35</v>
      </c>
      <c r="D1453" t="s">
        <v>121</v>
      </c>
      <c r="E1453" s="1">
        <v>6309000000</v>
      </c>
      <c r="F1453" s="2">
        <v>2607000000</v>
      </c>
      <c r="G1453" s="2">
        <v>1851000000</v>
      </c>
      <c r="H1453" s="2" t="s">
        <v>24</v>
      </c>
      <c r="I1453" s="2" t="s">
        <v>24</v>
      </c>
      <c r="J1453" s="2" t="s">
        <v>25</v>
      </c>
      <c r="K1453" s="2">
        <v>603000000</v>
      </c>
      <c r="L1453" t="s">
        <v>26</v>
      </c>
      <c r="M1453" t="s">
        <v>341</v>
      </c>
      <c r="N1453" t="s">
        <v>28</v>
      </c>
      <c r="O1453" t="s">
        <v>28</v>
      </c>
      <c r="P1453" t="s">
        <v>28</v>
      </c>
      <c r="R1453" t="s">
        <v>28</v>
      </c>
      <c r="S1453" s="3" t="s">
        <v>25</v>
      </c>
      <c r="T1453" t="s">
        <v>28</v>
      </c>
      <c r="U1453" s="3" t="s">
        <v>28</v>
      </c>
    </row>
    <row r="1454" spans="1:21" hidden="1" x14ac:dyDescent="0.3">
      <c r="A1454">
        <v>139</v>
      </c>
      <c r="B1454" t="s">
        <v>152</v>
      </c>
      <c r="C1454" t="s">
        <v>35</v>
      </c>
      <c r="D1454" t="s">
        <v>36</v>
      </c>
      <c r="E1454" s="1">
        <v>6383000000</v>
      </c>
      <c r="F1454" s="2">
        <v>2065000000</v>
      </c>
      <c r="G1454" s="2">
        <v>791000000</v>
      </c>
      <c r="H1454" s="2" t="s">
        <v>24</v>
      </c>
      <c r="I1454" s="2" t="s">
        <v>24</v>
      </c>
      <c r="J1454" s="2" t="s">
        <v>25</v>
      </c>
      <c r="K1454" s="2">
        <v>29372000000</v>
      </c>
      <c r="L1454" t="s">
        <v>153</v>
      </c>
      <c r="M1454" t="s">
        <v>154</v>
      </c>
      <c r="N1454" t="s">
        <v>28</v>
      </c>
      <c r="O1454" t="s">
        <v>28</v>
      </c>
      <c r="P1454" t="s">
        <v>28</v>
      </c>
      <c r="R1454" t="s">
        <v>28</v>
      </c>
      <c r="S1454" s="3" t="s">
        <v>25</v>
      </c>
      <c r="T1454" t="s">
        <v>28</v>
      </c>
      <c r="U1454" s="3" t="s">
        <v>25</v>
      </c>
    </row>
    <row r="1455" spans="1:21" hidden="1" x14ac:dyDescent="0.3">
      <c r="A1455">
        <v>349</v>
      </c>
      <c r="B1455" t="s">
        <v>255</v>
      </c>
      <c r="C1455" t="s">
        <v>35</v>
      </c>
      <c r="D1455" t="s">
        <v>121</v>
      </c>
      <c r="E1455" s="1">
        <v>6399000000</v>
      </c>
      <c r="F1455" s="2">
        <v>4010000000</v>
      </c>
      <c r="G1455" s="2">
        <v>281000000</v>
      </c>
      <c r="H1455" s="2" t="s">
        <v>24</v>
      </c>
      <c r="I1455" s="2" t="s">
        <v>24</v>
      </c>
      <c r="J1455" s="2" t="s">
        <v>25</v>
      </c>
      <c r="K1455" s="2">
        <v>811000000</v>
      </c>
      <c r="L1455" t="s">
        <v>107</v>
      </c>
      <c r="M1455" t="s">
        <v>108</v>
      </c>
      <c r="N1455" t="s">
        <v>28</v>
      </c>
      <c r="O1455" t="s">
        <v>28</v>
      </c>
      <c r="P1455" t="s">
        <v>28</v>
      </c>
      <c r="R1455" t="s">
        <v>28</v>
      </c>
      <c r="S1455" s="3" t="s">
        <v>25</v>
      </c>
      <c r="T1455" t="s">
        <v>28</v>
      </c>
      <c r="U1455" s="3" t="s">
        <v>25</v>
      </c>
    </row>
    <row r="1456" spans="1:21" hidden="1" x14ac:dyDescent="0.3">
      <c r="A1456">
        <v>39</v>
      </c>
      <c r="B1456" t="s">
        <v>99</v>
      </c>
      <c r="C1456" t="s">
        <v>35</v>
      </c>
      <c r="D1456" t="s">
        <v>36</v>
      </c>
      <c r="E1456" s="1">
        <v>6439746000</v>
      </c>
      <c r="F1456" s="2">
        <v>4482700000</v>
      </c>
      <c r="G1456" s="2">
        <v>203046000</v>
      </c>
      <c r="H1456" s="2" t="s">
        <v>24</v>
      </c>
      <c r="I1456" s="2" t="s">
        <v>24</v>
      </c>
      <c r="J1456" s="2" t="s">
        <v>25</v>
      </c>
      <c r="K1456" s="2">
        <v>492140000</v>
      </c>
      <c r="L1456" t="s">
        <v>51</v>
      </c>
      <c r="M1456" t="s">
        <v>100</v>
      </c>
      <c r="N1456" t="s">
        <v>28</v>
      </c>
      <c r="O1456" t="s">
        <v>28</v>
      </c>
      <c r="P1456" t="s">
        <v>28</v>
      </c>
      <c r="R1456" t="s">
        <v>28</v>
      </c>
      <c r="S1456" s="3" t="s">
        <v>25</v>
      </c>
      <c r="T1456" t="s">
        <v>28</v>
      </c>
      <c r="U1456" s="3" t="s">
        <v>25</v>
      </c>
    </row>
    <row r="1457" spans="1:21" hidden="1" x14ac:dyDescent="0.3">
      <c r="A1457">
        <v>499</v>
      </c>
      <c r="B1457" t="s">
        <v>343</v>
      </c>
      <c r="C1457" t="s">
        <v>35</v>
      </c>
      <c r="D1457" t="s">
        <v>121</v>
      </c>
      <c r="E1457" s="1">
        <v>6440000000</v>
      </c>
      <c r="F1457" s="2">
        <v>2582000000</v>
      </c>
      <c r="G1457" s="2">
        <v>2326000000</v>
      </c>
      <c r="H1457" s="2" t="s">
        <v>24</v>
      </c>
      <c r="I1457" s="2" t="s">
        <v>24</v>
      </c>
      <c r="J1457" s="2" t="s">
        <v>25</v>
      </c>
      <c r="K1457" s="2">
        <v>99000000</v>
      </c>
      <c r="L1457" t="s">
        <v>97</v>
      </c>
      <c r="M1457" t="s">
        <v>344</v>
      </c>
      <c r="N1457" t="s">
        <v>28</v>
      </c>
      <c r="O1457" t="s">
        <v>28</v>
      </c>
      <c r="P1457" t="s">
        <v>28</v>
      </c>
      <c r="R1457" t="s">
        <v>28</v>
      </c>
      <c r="S1457" s="3" t="s">
        <v>25</v>
      </c>
      <c r="T1457" t="s">
        <v>28</v>
      </c>
      <c r="U1457" s="3" t="s">
        <v>28</v>
      </c>
    </row>
    <row r="1458" spans="1:21" x14ac:dyDescent="0.3">
      <c r="A1458">
        <v>1295</v>
      </c>
      <c r="B1458" t="s">
        <v>631</v>
      </c>
      <c r="C1458" t="s">
        <v>35</v>
      </c>
      <c r="D1458" t="s">
        <v>36</v>
      </c>
      <c r="E1458" s="1">
        <v>6449000000</v>
      </c>
      <c r="F1458" s="2">
        <v>4263200000</v>
      </c>
      <c r="G1458" s="2">
        <v>1334300000</v>
      </c>
      <c r="H1458" s="2">
        <v>119600000</v>
      </c>
      <c r="I1458" s="2">
        <v>119600000</v>
      </c>
      <c r="J1458" s="2">
        <v>119600000</v>
      </c>
      <c r="K1458" s="2" t="s">
        <v>24</v>
      </c>
      <c r="L1458" t="s">
        <v>26</v>
      </c>
      <c r="M1458" t="s">
        <v>254</v>
      </c>
      <c r="N1458" t="s">
        <v>28</v>
      </c>
      <c r="O1458" t="s">
        <v>28</v>
      </c>
      <c r="P1458" t="s">
        <v>28</v>
      </c>
      <c r="R1458" t="s">
        <v>28</v>
      </c>
      <c r="S1458" s="3">
        <v>119600000</v>
      </c>
      <c r="T1458" t="s">
        <v>28</v>
      </c>
      <c r="U1458" s="3" t="s">
        <v>28</v>
      </c>
    </row>
    <row r="1459" spans="1:21" hidden="1" x14ac:dyDescent="0.3">
      <c r="A1459">
        <v>471</v>
      </c>
      <c r="B1459" t="s">
        <v>334</v>
      </c>
      <c r="C1459" t="s">
        <v>35</v>
      </c>
      <c r="D1459" t="s">
        <v>121</v>
      </c>
      <c r="E1459" s="1">
        <v>6497000000</v>
      </c>
      <c r="F1459" s="2">
        <v>2432000000</v>
      </c>
      <c r="G1459" s="2">
        <v>1690000000</v>
      </c>
      <c r="H1459" s="2" t="s">
        <v>24</v>
      </c>
      <c r="I1459" s="2" t="s">
        <v>24</v>
      </c>
      <c r="J1459" s="2" t="s">
        <v>25</v>
      </c>
      <c r="K1459" s="2">
        <v>322000000</v>
      </c>
      <c r="L1459" t="s">
        <v>40</v>
      </c>
      <c r="M1459" t="s">
        <v>245</v>
      </c>
      <c r="N1459" t="s">
        <v>28</v>
      </c>
      <c r="O1459" t="s">
        <v>28</v>
      </c>
      <c r="P1459" t="s">
        <v>28</v>
      </c>
      <c r="R1459" t="s">
        <v>28</v>
      </c>
      <c r="S1459" s="3" t="s">
        <v>25</v>
      </c>
      <c r="T1459" t="s">
        <v>28</v>
      </c>
      <c r="U1459" s="3" t="s">
        <v>25</v>
      </c>
    </row>
    <row r="1460" spans="1:21" hidden="1" x14ac:dyDescent="0.3">
      <c r="A1460">
        <v>475</v>
      </c>
      <c r="B1460" t="s">
        <v>335</v>
      </c>
      <c r="C1460" t="s">
        <v>35</v>
      </c>
      <c r="D1460" t="s">
        <v>121</v>
      </c>
      <c r="E1460" s="1">
        <v>6497000000</v>
      </c>
      <c r="F1460" s="2">
        <v>2432000000</v>
      </c>
      <c r="G1460" s="2">
        <v>1690000000</v>
      </c>
      <c r="H1460" s="2" t="s">
        <v>24</v>
      </c>
      <c r="I1460" s="2" t="s">
        <v>24</v>
      </c>
      <c r="J1460" s="2" t="s">
        <v>25</v>
      </c>
      <c r="K1460" s="2">
        <v>322000000</v>
      </c>
      <c r="L1460" t="s">
        <v>40</v>
      </c>
      <c r="M1460" t="s">
        <v>245</v>
      </c>
      <c r="N1460" t="s">
        <v>28</v>
      </c>
      <c r="O1460" t="s">
        <v>28</v>
      </c>
      <c r="P1460" t="s">
        <v>28</v>
      </c>
      <c r="R1460" t="s">
        <v>28</v>
      </c>
      <c r="S1460" s="3" t="s">
        <v>25</v>
      </c>
      <c r="T1460" t="s">
        <v>28</v>
      </c>
      <c r="U1460" s="3" t="s">
        <v>28</v>
      </c>
    </row>
    <row r="1461" spans="1:21" hidden="1" x14ac:dyDescent="0.3">
      <c r="A1461">
        <v>1465</v>
      </c>
      <c r="B1461" t="s">
        <v>680</v>
      </c>
      <c r="C1461" t="s">
        <v>35</v>
      </c>
      <c r="D1461" t="s">
        <v>503</v>
      </c>
      <c r="E1461" s="1">
        <v>6548400000</v>
      </c>
      <c r="F1461" s="2">
        <v>3606100000</v>
      </c>
      <c r="G1461" s="2">
        <v>1177200000</v>
      </c>
      <c r="H1461" s="2" t="s">
        <v>24</v>
      </c>
      <c r="I1461" s="2" t="s">
        <v>24</v>
      </c>
      <c r="J1461" s="2" t="s">
        <v>25</v>
      </c>
      <c r="K1461" s="2" t="s">
        <v>24</v>
      </c>
      <c r="L1461" t="s">
        <v>97</v>
      </c>
      <c r="M1461" t="s">
        <v>681</v>
      </c>
      <c r="N1461" t="s">
        <v>28</v>
      </c>
      <c r="O1461" t="s">
        <v>28</v>
      </c>
      <c r="P1461" t="s">
        <v>28</v>
      </c>
      <c r="R1461" t="s">
        <v>28</v>
      </c>
      <c r="S1461" s="3" t="s">
        <v>25</v>
      </c>
      <c r="T1461" t="s">
        <v>28</v>
      </c>
      <c r="U1461" s="3" t="s">
        <v>28</v>
      </c>
    </row>
    <row r="1462" spans="1:21" hidden="1" x14ac:dyDescent="0.3">
      <c r="A1462">
        <v>1409</v>
      </c>
      <c r="B1462" t="s">
        <v>664</v>
      </c>
      <c r="C1462" t="s">
        <v>35</v>
      </c>
      <c r="D1462" t="s">
        <v>195</v>
      </c>
      <c r="E1462" s="1">
        <v>6550200000</v>
      </c>
      <c r="F1462" s="2">
        <v>4109800000</v>
      </c>
      <c r="G1462" s="2">
        <v>1736700000</v>
      </c>
      <c r="H1462" s="2" t="s">
        <v>24</v>
      </c>
      <c r="I1462" s="2" t="s">
        <v>24</v>
      </c>
      <c r="J1462" s="2" t="s">
        <v>25</v>
      </c>
      <c r="K1462" s="2" t="s">
        <v>24</v>
      </c>
      <c r="L1462" t="s">
        <v>40</v>
      </c>
      <c r="M1462" t="s">
        <v>149</v>
      </c>
      <c r="N1462" t="s">
        <v>28</v>
      </c>
      <c r="O1462" t="s">
        <v>28</v>
      </c>
      <c r="P1462" t="s">
        <v>28</v>
      </c>
      <c r="R1462" t="s">
        <v>28</v>
      </c>
      <c r="S1462" s="3" t="s">
        <v>25</v>
      </c>
      <c r="T1462" t="s">
        <v>28</v>
      </c>
      <c r="U1462" s="3" t="s">
        <v>28</v>
      </c>
    </row>
    <row r="1463" spans="1:21" hidden="1" x14ac:dyDescent="0.3">
      <c r="A1463">
        <v>643</v>
      </c>
      <c r="B1463" t="s">
        <v>388</v>
      </c>
      <c r="C1463" t="s">
        <v>35</v>
      </c>
      <c r="D1463" t="s">
        <v>36</v>
      </c>
      <c r="E1463" s="1">
        <v>6595200000</v>
      </c>
      <c r="F1463" s="2">
        <v>4393200000</v>
      </c>
      <c r="G1463" s="2">
        <v>1102800000</v>
      </c>
      <c r="H1463" s="2" t="s">
        <v>24</v>
      </c>
      <c r="I1463" s="2" t="s">
        <v>24</v>
      </c>
      <c r="J1463" s="2" t="s">
        <v>25</v>
      </c>
      <c r="K1463" s="2" t="s">
        <v>24</v>
      </c>
      <c r="L1463" t="s">
        <v>51</v>
      </c>
      <c r="M1463" t="s">
        <v>123</v>
      </c>
      <c r="N1463" t="s">
        <v>28</v>
      </c>
      <c r="O1463" t="s">
        <v>28</v>
      </c>
      <c r="P1463" t="s">
        <v>28</v>
      </c>
      <c r="R1463" t="s">
        <v>28</v>
      </c>
      <c r="S1463" s="3" t="s">
        <v>25</v>
      </c>
      <c r="T1463" t="s">
        <v>28</v>
      </c>
      <c r="U1463" s="3" t="s">
        <v>28</v>
      </c>
    </row>
    <row r="1464" spans="1:21" x14ac:dyDescent="0.3">
      <c r="A1464">
        <v>599</v>
      </c>
      <c r="B1464" t="s">
        <v>375</v>
      </c>
      <c r="C1464" t="s">
        <v>35</v>
      </c>
      <c r="D1464" t="s">
        <v>36</v>
      </c>
      <c r="E1464" s="1">
        <v>6616632000</v>
      </c>
      <c r="F1464" s="2">
        <v>4428855000</v>
      </c>
      <c r="G1464" s="2">
        <v>1420281000</v>
      </c>
      <c r="H1464" s="2" t="s">
        <v>24</v>
      </c>
      <c r="I1464" s="2" t="s">
        <v>24</v>
      </c>
      <c r="J1464" s="2" t="s">
        <v>25</v>
      </c>
      <c r="K1464" s="2">
        <v>46012000</v>
      </c>
      <c r="L1464" t="s">
        <v>26</v>
      </c>
      <c r="M1464" t="s">
        <v>243</v>
      </c>
      <c r="N1464" t="s">
        <v>28</v>
      </c>
      <c r="O1464" t="s">
        <v>28</v>
      </c>
      <c r="P1464" t="s">
        <v>28</v>
      </c>
      <c r="R1464" t="s">
        <v>28</v>
      </c>
      <c r="S1464" s="3" t="s">
        <v>25</v>
      </c>
      <c r="T1464" t="s">
        <v>28</v>
      </c>
      <c r="U1464" s="3" t="s">
        <v>28</v>
      </c>
    </row>
    <row r="1465" spans="1:21" hidden="1" x14ac:dyDescent="0.3">
      <c r="A1465">
        <v>767</v>
      </c>
      <c r="B1465" t="s">
        <v>437</v>
      </c>
      <c r="C1465" t="s">
        <v>35</v>
      </c>
      <c r="D1465" t="s">
        <v>36</v>
      </c>
      <c r="E1465" s="1">
        <v>6636000000</v>
      </c>
      <c r="F1465" s="2">
        <v>3323000000</v>
      </c>
      <c r="G1465" s="2">
        <v>703000000</v>
      </c>
      <c r="H1465" s="2" t="s">
        <v>24</v>
      </c>
      <c r="I1465" s="2" t="s">
        <v>24</v>
      </c>
      <c r="J1465" s="2" t="s">
        <v>25</v>
      </c>
      <c r="K1465" s="2">
        <v>3955000000</v>
      </c>
      <c r="L1465" t="s">
        <v>153</v>
      </c>
      <c r="M1465" t="s">
        <v>241</v>
      </c>
      <c r="N1465" t="s">
        <v>28</v>
      </c>
      <c r="O1465" t="s">
        <v>28</v>
      </c>
      <c r="P1465" t="s">
        <v>28</v>
      </c>
      <c r="R1465" t="s">
        <v>28</v>
      </c>
      <c r="S1465" s="3" t="s">
        <v>25</v>
      </c>
      <c r="T1465" t="s">
        <v>28</v>
      </c>
      <c r="U1465" s="3" t="s">
        <v>28</v>
      </c>
    </row>
    <row r="1466" spans="1:21" hidden="1" x14ac:dyDescent="0.3">
      <c r="A1466">
        <v>389</v>
      </c>
      <c r="B1466" t="s">
        <v>283</v>
      </c>
      <c r="C1466" t="s">
        <v>35</v>
      </c>
      <c r="D1466" t="s">
        <v>105</v>
      </c>
      <c r="E1466" s="1">
        <v>6667216000</v>
      </c>
      <c r="F1466" s="2">
        <v>1654548000</v>
      </c>
      <c r="G1466" s="2">
        <v>3951445000</v>
      </c>
      <c r="H1466" s="2">
        <v>946300000</v>
      </c>
      <c r="I1466" s="2">
        <v>946300000</v>
      </c>
      <c r="J1466" s="2">
        <v>946300000</v>
      </c>
      <c r="K1466" s="2" t="s">
        <v>24</v>
      </c>
      <c r="L1466" t="s">
        <v>51</v>
      </c>
      <c r="M1466" t="s">
        <v>123</v>
      </c>
      <c r="N1466" t="s">
        <v>28</v>
      </c>
      <c r="O1466" t="s">
        <v>28</v>
      </c>
      <c r="P1466" t="s">
        <v>28</v>
      </c>
      <c r="R1466" t="s">
        <v>28</v>
      </c>
      <c r="S1466" s="3">
        <v>946300000</v>
      </c>
      <c r="T1466" t="s">
        <v>28</v>
      </c>
      <c r="U1466" s="3">
        <v>946300000</v>
      </c>
    </row>
    <row r="1467" spans="1:21" hidden="1" x14ac:dyDescent="0.3">
      <c r="A1467">
        <v>1401</v>
      </c>
      <c r="B1467" t="s">
        <v>662</v>
      </c>
      <c r="C1467" t="s">
        <v>35</v>
      </c>
      <c r="D1467" t="s">
        <v>121</v>
      </c>
      <c r="E1467" s="1">
        <v>6778300000</v>
      </c>
      <c r="F1467" s="2">
        <v>4246700000</v>
      </c>
      <c r="G1467" s="2">
        <v>1604400000</v>
      </c>
      <c r="H1467" s="2" t="s">
        <v>24</v>
      </c>
      <c r="I1467" s="2" t="s">
        <v>24</v>
      </c>
      <c r="J1467" s="2" t="s">
        <v>25</v>
      </c>
      <c r="K1467" s="2">
        <v>94900000</v>
      </c>
      <c r="L1467" t="s">
        <v>125</v>
      </c>
      <c r="M1467" t="s">
        <v>167</v>
      </c>
      <c r="N1467" t="s">
        <v>28</v>
      </c>
      <c r="O1467" t="s">
        <v>28</v>
      </c>
      <c r="P1467" t="s">
        <v>28</v>
      </c>
      <c r="R1467" t="s">
        <v>28</v>
      </c>
      <c r="S1467" s="3" t="s">
        <v>25</v>
      </c>
      <c r="T1467" t="s">
        <v>28</v>
      </c>
      <c r="U1467" s="3" t="s">
        <v>28</v>
      </c>
    </row>
    <row r="1468" spans="1:21" x14ac:dyDescent="0.3">
      <c r="A1468">
        <v>1341</v>
      </c>
      <c r="B1468" t="s">
        <v>646</v>
      </c>
      <c r="C1468" t="s">
        <v>35</v>
      </c>
      <c r="D1468" t="s">
        <v>121</v>
      </c>
      <c r="E1468" s="1">
        <v>6786984000</v>
      </c>
      <c r="F1468" s="2">
        <v>5285568000</v>
      </c>
      <c r="G1468" s="2">
        <v>956158000</v>
      </c>
      <c r="H1468" s="2" t="s">
        <v>24</v>
      </c>
      <c r="I1468" s="2" t="s">
        <v>24</v>
      </c>
      <c r="J1468" s="2" t="s">
        <v>25</v>
      </c>
      <c r="K1468" s="2" t="s">
        <v>24</v>
      </c>
      <c r="L1468" t="s">
        <v>26</v>
      </c>
      <c r="M1468" t="s">
        <v>261</v>
      </c>
      <c r="N1468" t="s">
        <v>28</v>
      </c>
      <c r="O1468" t="s">
        <v>28</v>
      </c>
      <c r="P1468" t="s">
        <v>28</v>
      </c>
      <c r="R1468" t="s">
        <v>28</v>
      </c>
      <c r="S1468" s="3" t="s">
        <v>25</v>
      </c>
      <c r="T1468" t="s">
        <v>28</v>
      </c>
      <c r="U1468" s="3" t="s">
        <v>28</v>
      </c>
    </row>
    <row r="1469" spans="1:21" x14ac:dyDescent="0.3">
      <c r="A1469">
        <v>495</v>
      </c>
      <c r="B1469" t="s">
        <v>342</v>
      </c>
      <c r="C1469" t="s">
        <v>35</v>
      </c>
      <c r="D1469" t="s">
        <v>121</v>
      </c>
      <c r="E1469" s="1">
        <v>6794342000</v>
      </c>
      <c r="F1469" s="2">
        <v>4322373000</v>
      </c>
      <c r="G1469" s="2">
        <v>1757523000</v>
      </c>
      <c r="H1469" s="2" t="s">
        <v>24</v>
      </c>
      <c r="I1469" s="2" t="s">
        <v>24</v>
      </c>
      <c r="J1469" s="2" t="s">
        <v>25</v>
      </c>
      <c r="K1469" s="2" t="s">
        <v>24</v>
      </c>
      <c r="L1469" t="s">
        <v>26</v>
      </c>
      <c r="M1469" t="s">
        <v>254</v>
      </c>
      <c r="N1469" t="s">
        <v>28</v>
      </c>
      <c r="O1469" t="s">
        <v>28</v>
      </c>
      <c r="P1469" t="s">
        <v>28</v>
      </c>
      <c r="R1469" t="s">
        <v>28</v>
      </c>
      <c r="S1469" s="3" t="s">
        <v>25</v>
      </c>
      <c r="T1469" t="s">
        <v>28</v>
      </c>
      <c r="U1469" s="3" t="s">
        <v>28</v>
      </c>
    </row>
    <row r="1470" spans="1:21" hidden="1" x14ac:dyDescent="0.3">
      <c r="A1470">
        <v>735</v>
      </c>
      <c r="B1470" t="s">
        <v>420</v>
      </c>
      <c r="C1470" t="s">
        <v>35</v>
      </c>
      <c r="D1470" t="s">
        <v>218</v>
      </c>
      <c r="E1470" s="1">
        <v>6911676000</v>
      </c>
      <c r="F1470" s="2">
        <v>4818585000</v>
      </c>
      <c r="G1470" s="2">
        <v>1513064000</v>
      </c>
      <c r="H1470" s="2" t="s">
        <v>24</v>
      </c>
      <c r="I1470" s="2" t="s">
        <v>24</v>
      </c>
      <c r="J1470" s="2" t="s">
        <v>25</v>
      </c>
      <c r="K1470" s="2" t="s">
        <v>24</v>
      </c>
      <c r="L1470" t="s">
        <v>40</v>
      </c>
      <c r="M1470" t="s">
        <v>412</v>
      </c>
      <c r="N1470" t="s">
        <v>28</v>
      </c>
      <c r="O1470" t="s">
        <v>28</v>
      </c>
      <c r="P1470" t="s">
        <v>28</v>
      </c>
      <c r="R1470" t="s">
        <v>28</v>
      </c>
      <c r="S1470" s="3" t="s">
        <v>25</v>
      </c>
      <c r="T1470" t="s">
        <v>28</v>
      </c>
      <c r="U1470" s="3" t="s">
        <v>28</v>
      </c>
    </row>
    <row r="1471" spans="1:21" hidden="1" x14ac:dyDescent="0.3">
      <c r="A1471">
        <v>503</v>
      </c>
      <c r="B1471" t="s">
        <v>345</v>
      </c>
      <c r="C1471" t="s">
        <v>35</v>
      </c>
      <c r="D1471" t="s">
        <v>213</v>
      </c>
      <c r="E1471" s="1">
        <v>6933500000</v>
      </c>
      <c r="F1471" s="2">
        <v>5392400000</v>
      </c>
      <c r="G1471" s="2">
        <v>622900000</v>
      </c>
      <c r="H1471" s="2" t="s">
        <v>24</v>
      </c>
      <c r="I1471" s="2" t="s">
        <v>24</v>
      </c>
      <c r="J1471" s="2" t="s">
        <v>25</v>
      </c>
      <c r="K1471" s="2">
        <v>290200000</v>
      </c>
      <c r="L1471" t="s">
        <v>40</v>
      </c>
      <c r="M1471" t="s">
        <v>252</v>
      </c>
      <c r="N1471" t="s">
        <v>28</v>
      </c>
      <c r="O1471" t="s">
        <v>28</v>
      </c>
      <c r="P1471" t="s">
        <v>28</v>
      </c>
      <c r="R1471" t="s">
        <v>28</v>
      </c>
      <c r="S1471" s="3" t="s">
        <v>25</v>
      </c>
      <c r="T1471" t="s">
        <v>28</v>
      </c>
      <c r="U1471" s="3" t="s">
        <v>28</v>
      </c>
    </row>
    <row r="1472" spans="1:21" hidden="1" x14ac:dyDescent="0.3">
      <c r="A1472">
        <v>1720</v>
      </c>
      <c r="B1472" t="s">
        <v>758</v>
      </c>
      <c r="C1472" t="s">
        <v>35</v>
      </c>
      <c r="D1472" t="s">
        <v>36</v>
      </c>
      <c r="E1472" s="1">
        <v>7082000000</v>
      </c>
      <c r="F1472" s="2">
        <v>5694000000</v>
      </c>
      <c r="G1472" s="2">
        <v>420000000</v>
      </c>
      <c r="H1472" s="2">
        <v>24000000</v>
      </c>
      <c r="I1472" s="2">
        <v>24000000</v>
      </c>
      <c r="J1472" s="2">
        <v>24000000</v>
      </c>
      <c r="K1472" s="2" t="s">
        <v>24</v>
      </c>
      <c r="L1472" t="s">
        <v>117</v>
      </c>
      <c r="M1472" t="s">
        <v>118</v>
      </c>
      <c r="N1472" t="s">
        <v>28</v>
      </c>
      <c r="O1472" t="s">
        <v>28</v>
      </c>
      <c r="P1472" t="s">
        <v>28</v>
      </c>
      <c r="R1472" t="s">
        <v>28</v>
      </c>
      <c r="S1472" s="3">
        <v>24000000</v>
      </c>
      <c r="T1472" t="s">
        <v>28</v>
      </c>
      <c r="U1472" s="3" t="s">
        <v>28</v>
      </c>
    </row>
    <row r="1473" spans="1:21" hidden="1" x14ac:dyDescent="0.3">
      <c r="A1473">
        <v>1094</v>
      </c>
      <c r="B1473" t="s">
        <v>564</v>
      </c>
      <c r="C1473" t="s">
        <v>35</v>
      </c>
      <c r="D1473" t="s">
        <v>121</v>
      </c>
      <c r="E1473" s="1">
        <v>7162800000</v>
      </c>
      <c r="F1473" s="2">
        <v>6352800000</v>
      </c>
      <c r="G1473" s="2">
        <v>491000000</v>
      </c>
      <c r="H1473" s="2" t="s">
        <v>24</v>
      </c>
      <c r="I1473" s="2" t="s">
        <v>24</v>
      </c>
      <c r="J1473" s="2" t="s">
        <v>25</v>
      </c>
      <c r="K1473" s="2" t="s">
        <v>24</v>
      </c>
      <c r="L1473" t="s">
        <v>125</v>
      </c>
      <c r="M1473" t="s">
        <v>235</v>
      </c>
      <c r="N1473" t="s">
        <v>28</v>
      </c>
      <c r="O1473" t="s">
        <v>28</v>
      </c>
      <c r="P1473" t="s">
        <v>28</v>
      </c>
      <c r="R1473" t="s">
        <v>28</v>
      </c>
      <c r="S1473" s="3" t="s">
        <v>25</v>
      </c>
      <c r="T1473" t="s">
        <v>28</v>
      </c>
      <c r="U1473" s="3" t="s">
        <v>28</v>
      </c>
    </row>
    <row r="1474" spans="1:21" hidden="1" x14ac:dyDescent="0.3">
      <c r="A1474">
        <v>958</v>
      </c>
      <c r="B1474" t="s">
        <v>518</v>
      </c>
      <c r="C1474" t="s">
        <v>35</v>
      </c>
      <c r="D1474" t="s">
        <v>36</v>
      </c>
      <c r="E1474" s="1">
        <v>7192633000</v>
      </c>
      <c r="F1474" s="2">
        <v>4359104000</v>
      </c>
      <c r="G1474" s="2">
        <v>1987271000</v>
      </c>
      <c r="H1474" s="2" t="s">
        <v>24</v>
      </c>
      <c r="I1474" s="2" t="s">
        <v>24</v>
      </c>
      <c r="J1474" s="2" t="s">
        <v>25</v>
      </c>
      <c r="K1474" s="2">
        <v>122120000</v>
      </c>
      <c r="L1474" t="s">
        <v>40</v>
      </c>
      <c r="M1474" t="s">
        <v>519</v>
      </c>
      <c r="N1474" t="s">
        <v>28</v>
      </c>
      <c r="O1474" t="s">
        <v>28</v>
      </c>
      <c r="P1474" t="s">
        <v>28</v>
      </c>
      <c r="R1474" t="s">
        <v>28</v>
      </c>
      <c r="S1474" s="3" t="s">
        <v>25</v>
      </c>
      <c r="T1474" t="s">
        <v>28</v>
      </c>
      <c r="U1474" s="3" t="s">
        <v>28</v>
      </c>
    </row>
    <row r="1475" spans="1:21" x14ac:dyDescent="0.3">
      <c r="A1475">
        <v>1026</v>
      </c>
      <c r="B1475" t="s">
        <v>542</v>
      </c>
      <c r="C1475" t="s">
        <v>35</v>
      </c>
      <c r="D1475" t="s">
        <v>121</v>
      </c>
      <c r="E1475" s="1">
        <v>7357000000</v>
      </c>
      <c r="F1475" s="2">
        <v>4901000000</v>
      </c>
      <c r="G1475" s="2">
        <v>1403000000</v>
      </c>
      <c r="H1475" s="2" t="s">
        <v>24</v>
      </c>
      <c r="I1475" s="2" t="s">
        <v>24</v>
      </c>
      <c r="J1475" s="2" t="s">
        <v>25</v>
      </c>
      <c r="K1475" s="2" t="s">
        <v>24</v>
      </c>
      <c r="L1475" t="s">
        <v>26</v>
      </c>
      <c r="M1475" t="s">
        <v>130</v>
      </c>
      <c r="N1475" t="s">
        <v>28</v>
      </c>
      <c r="O1475" t="s">
        <v>28</v>
      </c>
      <c r="P1475" t="s">
        <v>28</v>
      </c>
      <c r="R1475" t="s">
        <v>28</v>
      </c>
      <c r="S1475" s="3" t="s">
        <v>25</v>
      </c>
      <c r="T1475" t="s">
        <v>28</v>
      </c>
      <c r="U1475" s="3" t="s">
        <v>28</v>
      </c>
    </row>
    <row r="1476" spans="1:21" hidden="1" x14ac:dyDescent="0.3">
      <c r="A1476">
        <v>1705</v>
      </c>
      <c r="B1476" t="s">
        <v>754</v>
      </c>
      <c r="C1476" t="s">
        <v>35</v>
      </c>
      <c r="D1476" t="s">
        <v>36</v>
      </c>
      <c r="E1476" s="1">
        <v>7360000000</v>
      </c>
      <c r="F1476" s="2">
        <v>3434000000</v>
      </c>
      <c r="G1476" s="2">
        <v>864000000</v>
      </c>
      <c r="H1476" s="2" t="s">
        <v>24</v>
      </c>
      <c r="I1476" s="2" t="s">
        <v>24</v>
      </c>
      <c r="J1476" s="2" t="s">
        <v>25</v>
      </c>
      <c r="K1476" s="2">
        <v>1738000000</v>
      </c>
      <c r="L1476" t="s">
        <v>153</v>
      </c>
      <c r="M1476" t="s">
        <v>154</v>
      </c>
      <c r="N1476" t="s">
        <v>28</v>
      </c>
      <c r="O1476" t="s">
        <v>28</v>
      </c>
      <c r="P1476" t="s">
        <v>28</v>
      </c>
      <c r="R1476" t="s">
        <v>28</v>
      </c>
      <c r="S1476" s="3" t="s">
        <v>25</v>
      </c>
      <c r="T1476" t="s">
        <v>28</v>
      </c>
      <c r="U1476" s="3" t="s">
        <v>28</v>
      </c>
    </row>
    <row r="1477" spans="1:21" hidden="1" x14ac:dyDescent="0.3">
      <c r="A1477">
        <v>357</v>
      </c>
      <c r="B1477" t="s">
        <v>257</v>
      </c>
      <c r="C1477" t="s">
        <v>35</v>
      </c>
      <c r="D1477" t="s">
        <v>36</v>
      </c>
      <c r="E1477" s="1">
        <v>7386000000</v>
      </c>
      <c r="F1477" s="2">
        <v>5109000000</v>
      </c>
      <c r="G1477" s="2">
        <v>374000000</v>
      </c>
      <c r="H1477" s="2" t="s">
        <v>24</v>
      </c>
      <c r="I1477" s="2" t="s">
        <v>24</v>
      </c>
      <c r="J1477" s="2" t="s">
        <v>25</v>
      </c>
      <c r="K1477" s="2">
        <v>970000000</v>
      </c>
      <c r="L1477" t="s">
        <v>107</v>
      </c>
      <c r="M1477" t="s">
        <v>108</v>
      </c>
      <c r="N1477" t="s">
        <v>28</v>
      </c>
      <c r="O1477" t="s">
        <v>28</v>
      </c>
      <c r="P1477" t="s">
        <v>28</v>
      </c>
      <c r="R1477" t="s">
        <v>28</v>
      </c>
      <c r="S1477" s="3" t="s">
        <v>25</v>
      </c>
      <c r="T1477" t="s">
        <v>28</v>
      </c>
      <c r="U1477" s="3" t="s">
        <v>25</v>
      </c>
    </row>
    <row r="1478" spans="1:21" hidden="1" x14ac:dyDescent="0.3">
      <c r="A1478">
        <v>818</v>
      </c>
      <c r="B1478" t="s">
        <v>462</v>
      </c>
      <c r="C1478" t="s">
        <v>35</v>
      </c>
      <c r="D1478" t="s">
        <v>36</v>
      </c>
      <c r="E1478" s="1">
        <v>7386626000</v>
      </c>
      <c r="F1478" s="2">
        <v>4003951000</v>
      </c>
      <c r="G1478" s="2">
        <v>1969308000</v>
      </c>
      <c r="H1478" s="2" t="s">
        <v>24</v>
      </c>
      <c r="I1478" s="2" t="s">
        <v>24</v>
      </c>
      <c r="J1478" s="2" t="s">
        <v>25</v>
      </c>
      <c r="K1478" s="2" t="s">
        <v>24</v>
      </c>
      <c r="L1478" t="s">
        <v>97</v>
      </c>
      <c r="M1478" t="s">
        <v>210</v>
      </c>
      <c r="N1478" t="s">
        <v>28</v>
      </c>
      <c r="O1478" t="s">
        <v>28</v>
      </c>
      <c r="P1478" t="s">
        <v>28</v>
      </c>
      <c r="R1478" t="s">
        <v>28</v>
      </c>
      <c r="S1478" s="3" t="s">
        <v>25</v>
      </c>
      <c r="T1478" t="s">
        <v>28</v>
      </c>
      <c r="U1478" s="3" t="s">
        <v>28</v>
      </c>
    </row>
    <row r="1479" spans="1:21" hidden="1" x14ac:dyDescent="0.3">
      <c r="A1479">
        <v>1361</v>
      </c>
      <c r="B1479" t="s">
        <v>652</v>
      </c>
      <c r="C1479" t="s">
        <v>35</v>
      </c>
      <c r="D1479" t="s">
        <v>509</v>
      </c>
      <c r="E1479" s="1">
        <v>7405000000</v>
      </c>
      <c r="F1479" s="2">
        <v>3218000000</v>
      </c>
      <c r="G1479" s="2">
        <v>3389000000</v>
      </c>
      <c r="H1479" s="2" t="s">
        <v>24</v>
      </c>
      <c r="I1479" s="2" t="s">
        <v>24</v>
      </c>
      <c r="J1479" s="2" t="s">
        <v>25</v>
      </c>
      <c r="K1479" s="2">
        <v>24000000</v>
      </c>
      <c r="L1479" t="s">
        <v>40</v>
      </c>
      <c r="M1479" t="s">
        <v>428</v>
      </c>
      <c r="N1479" t="s">
        <v>28</v>
      </c>
      <c r="O1479" t="s">
        <v>28</v>
      </c>
      <c r="P1479" t="s">
        <v>28</v>
      </c>
      <c r="R1479" t="s">
        <v>28</v>
      </c>
      <c r="S1479" s="3" t="s">
        <v>25</v>
      </c>
      <c r="T1479" t="s">
        <v>28</v>
      </c>
      <c r="U1479" s="3" t="s">
        <v>28</v>
      </c>
    </row>
    <row r="1480" spans="1:21" hidden="1" x14ac:dyDescent="0.3">
      <c r="A1480">
        <v>651</v>
      </c>
      <c r="B1480" t="s">
        <v>390</v>
      </c>
      <c r="C1480" t="s">
        <v>35</v>
      </c>
      <c r="D1480" t="s">
        <v>195</v>
      </c>
      <c r="E1480" s="1">
        <v>7412000000</v>
      </c>
      <c r="F1480" s="2">
        <v>4907000000</v>
      </c>
      <c r="G1480" s="2">
        <v>1415000000</v>
      </c>
      <c r="H1480" s="2" t="s">
        <v>24</v>
      </c>
      <c r="I1480" s="2" t="s">
        <v>24</v>
      </c>
      <c r="J1480" s="2" t="s">
        <v>25</v>
      </c>
      <c r="K1480" s="2">
        <v>148000000</v>
      </c>
      <c r="L1480" t="s">
        <v>40</v>
      </c>
      <c r="M1480" t="s">
        <v>391</v>
      </c>
      <c r="N1480" t="s">
        <v>28</v>
      </c>
      <c r="O1480" t="s">
        <v>28</v>
      </c>
      <c r="P1480" t="s">
        <v>28</v>
      </c>
      <c r="R1480" t="s">
        <v>28</v>
      </c>
      <c r="S1480" s="3" t="s">
        <v>25</v>
      </c>
      <c r="T1480" t="s">
        <v>28</v>
      </c>
      <c r="U1480" s="3" t="s">
        <v>28</v>
      </c>
    </row>
    <row r="1481" spans="1:21" hidden="1" x14ac:dyDescent="0.3">
      <c r="A1481">
        <v>806</v>
      </c>
      <c r="B1481" t="s">
        <v>454</v>
      </c>
      <c r="C1481" t="s">
        <v>35</v>
      </c>
      <c r="D1481" t="s">
        <v>459</v>
      </c>
      <c r="E1481" s="1">
        <v>7467000000</v>
      </c>
      <c r="F1481" s="2">
        <v>5132000000</v>
      </c>
      <c r="G1481" s="2">
        <v>1186000000</v>
      </c>
      <c r="H1481" s="2" t="s">
        <v>24</v>
      </c>
      <c r="I1481" s="2" t="s">
        <v>24</v>
      </c>
      <c r="J1481" s="2" t="s">
        <v>25</v>
      </c>
      <c r="K1481" s="2" t="s">
        <v>24</v>
      </c>
      <c r="L1481" t="s">
        <v>51</v>
      </c>
      <c r="M1481" t="s">
        <v>456</v>
      </c>
      <c r="N1481" t="s">
        <v>28</v>
      </c>
      <c r="O1481" t="s">
        <v>28</v>
      </c>
      <c r="P1481" t="s">
        <v>28</v>
      </c>
      <c r="R1481" t="s">
        <v>28</v>
      </c>
      <c r="S1481" s="3" t="s">
        <v>25</v>
      </c>
      <c r="T1481" t="s">
        <v>28</v>
      </c>
      <c r="U1481" s="3" t="s">
        <v>28</v>
      </c>
    </row>
    <row r="1482" spans="1:21" hidden="1" x14ac:dyDescent="0.3">
      <c r="A1482">
        <v>241</v>
      </c>
      <c r="B1482" t="s">
        <v>204</v>
      </c>
      <c r="C1482" t="s">
        <v>35</v>
      </c>
      <c r="D1482" t="s">
        <v>36</v>
      </c>
      <c r="E1482" s="1">
        <v>7477000000</v>
      </c>
      <c r="F1482" s="2">
        <v>2173000000</v>
      </c>
      <c r="G1482" s="2">
        <v>2996000000</v>
      </c>
      <c r="H1482" s="2">
        <v>876000000</v>
      </c>
      <c r="I1482" s="2">
        <v>876000000</v>
      </c>
      <c r="J1482" s="2">
        <v>876000000</v>
      </c>
      <c r="K1482" s="2">
        <v>495000000</v>
      </c>
      <c r="L1482" t="s">
        <v>61</v>
      </c>
      <c r="M1482" t="s">
        <v>76</v>
      </c>
      <c r="N1482" t="s">
        <v>28</v>
      </c>
      <c r="O1482" t="s">
        <v>28</v>
      </c>
      <c r="P1482" t="s">
        <v>28</v>
      </c>
      <c r="R1482" t="s">
        <v>28</v>
      </c>
      <c r="S1482" s="3">
        <v>876000000</v>
      </c>
      <c r="T1482" t="s">
        <v>28</v>
      </c>
      <c r="U1482" s="3">
        <v>876000000</v>
      </c>
    </row>
    <row r="1483" spans="1:21" hidden="1" x14ac:dyDescent="0.3">
      <c r="A1483">
        <v>455</v>
      </c>
      <c r="B1483" t="s">
        <v>325</v>
      </c>
      <c r="C1483" t="s">
        <v>35</v>
      </c>
      <c r="D1483" t="s">
        <v>36</v>
      </c>
      <c r="E1483" s="1">
        <v>7493000000</v>
      </c>
      <c r="F1483" s="2">
        <v>4657000000</v>
      </c>
      <c r="G1483" s="2">
        <v>1356000000</v>
      </c>
      <c r="H1483" s="2" t="s">
        <v>24</v>
      </c>
      <c r="I1483" s="2" t="s">
        <v>24</v>
      </c>
      <c r="J1483" s="2" t="s">
        <v>25</v>
      </c>
      <c r="K1483" s="2">
        <v>81000000</v>
      </c>
      <c r="L1483" t="s">
        <v>61</v>
      </c>
      <c r="M1483" t="s">
        <v>326</v>
      </c>
      <c r="N1483" t="s">
        <v>28</v>
      </c>
      <c r="O1483" t="s">
        <v>28</v>
      </c>
      <c r="P1483" t="s">
        <v>28</v>
      </c>
      <c r="R1483" t="s">
        <v>28</v>
      </c>
      <c r="S1483" s="3" t="s">
        <v>25</v>
      </c>
      <c r="T1483" t="s">
        <v>28</v>
      </c>
      <c r="U1483" s="3" t="s">
        <v>25</v>
      </c>
    </row>
    <row r="1484" spans="1:21" hidden="1" x14ac:dyDescent="0.3">
      <c r="A1484">
        <v>67</v>
      </c>
      <c r="B1484" t="s">
        <v>119</v>
      </c>
      <c r="C1484" t="s">
        <v>35</v>
      </c>
      <c r="D1484" t="s">
        <v>121</v>
      </c>
      <c r="E1484" s="1">
        <v>7531780000</v>
      </c>
      <c r="F1484" s="2">
        <v>5251228000</v>
      </c>
      <c r="G1484" s="2" t="s">
        <v>24</v>
      </c>
      <c r="H1484" s="2" t="s">
        <v>24</v>
      </c>
      <c r="I1484" s="2" t="s">
        <v>24</v>
      </c>
      <c r="J1484" s="2" t="s">
        <v>25</v>
      </c>
      <c r="K1484" s="2">
        <v>1351314000</v>
      </c>
      <c r="L1484" t="s">
        <v>112</v>
      </c>
      <c r="M1484" t="s">
        <v>120</v>
      </c>
      <c r="N1484" t="s">
        <v>28</v>
      </c>
      <c r="O1484" t="s">
        <v>28</v>
      </c>
      <c r="P1484" t="s">
        <v>28</v>
      </c>
      <c r="R1484" t="s">
        <v>28</v>
      </c>
      <c r="S1484" s="3" t="s">
        <v>25</v>
      </c>
      <c r="T1484" t="s">
        <v>28</v>
      </c>
      <c r="U1484" s="3" t="s">
        <v>25</v>
      </c>
    </row>
    <row r="1485" spans="1:21" x14ac:dyDescent="0.3">
      <c r="A1485">
        <v>1323</v>
      </c>
      <c r="B1485" t="s">
        <v>638</v>
      </c>
      <c r="C1485" t="s">
        <v>35</v>
      </c>
      <c r="D1485" t="s">
        <v>36</v>
      </c>
      <c r="E1485" s="1">
        <v>7572436000</v>
      </c>
      <c r="F1485" s="2">
        <v>6648771000</v>
      </c>
      <c r="G1485" s="2">
        <v>592863000</v>
      </c>
      <c r="H1485" s="2" t="s">
        <v>24</v>
      </c>
      <c r="I1485" s="2" t="s">
        <v>24</v>
      </c>
      <c r="J1485" s="2" t="s">
        <v>25</v>
      </c>
      <c r="K1485" s="2">
        <v>34848000</v>
      </c>
      <c r="L1485" t="s">
        <v>26</v>
      </c>
      <c r="M1485" t="s">
        <v>261</v>
      </c>
      <c r="N1485" t="s">
        <v>28</v>
      </c>
      <c r="O1485" t="s">
        <v>28</v>
      </c>
      <c r="P1485" t="s">
        <v>28</v>
      </c>
      <c r="R1485" t="s">
        <v>28</v>
      </c>
      <c r="S1485" s="3" t="s">
        <v>25</v>
      </c>
      <c r="T1485" t="s">
        <v>28</v>
      </c>
      <c r="U1485" s="3" t="s">
        <v>28</v>
      </c>
    </row>
    <row r="1486" spans="1:21" hidden="1" x14ac:dyDescent="0.3">
      <c r="A1486">
        <v>854</v>
      </c>
      <c r="B1486" t="s">
        <v>477</v>
      </c>
      <c r="C1486" t="s">
        <v>35</v>
      </c>
      <c r="D1486" t="s">
        <v>36</v>
      </c>
      <c r="E1486" s="1">
        <v>7613800000</v>
      </c>
      <c r="F1486" s="2" t="s">
        <v>24</v>
      </c>
      <c r="G1486" s="2">
        <v>6742700000</v>
      </c>
      <c r="H1486" s="2" t="s">
        <v>24</v>
      </c>
      <c r="I1486" s="2" t="s">
        <v>24</v>
      </c>
      <c r="J1486" s="2" t="s">
        <v>25</v>
      </c>
      <c r="K1486" s="2" t="s">
        <v>24</v>
      </c>
      <c r="L1486" t="s">
        <v>40</v>
      </c>
      <c r="M1486" t="s">
        <v>478</v>
      </c>
      <c r="N1486" t="s">
        <v>28</v>
      </c>
      <c r="O1486" t="s">
        <v>28</v>
      </c>
      <c r="P1486" t="s">
        <v>28</v>
      </c>
      <c r="R1486" t="s">
        <v>28</v>
      </c>
      <c r="S1486" s="3" t="s">
        <v>25</v>
      </c>
      <c r="T1486" t="s">
        <v>28</v>
      </c>
      <c r="U1486" s="3" t="s">
        <v>28</v>
      </c>
    </row>
    <row r="1487" spans="1:21" hidden="1" x14ac:dyDescent="0.3">
      <c r="A1487">
        <v>1279</v>
      </c>
      <c r="B1487" t="s">
        <v>626</v>
      </c>
      <c r="C1487" t="s">
        <v>35</v>
      </c>
      <c r="D1487" t="s">
        <v>121</v>
      </c>
      <c r="E1487" s="1">
        <v>7668476000</v>
      </c>
      <c r="F1487" s="2">
        <v>5728662000</v>
      </c>
      <c r="G1487" s="2">
        <v>957150000</v>
      </c>
      <c r="H1487" s="2" t="s">
        <v>24</v>
      </c>
      <c r="I1487" s="2" t="s">
        <v>24</v>
      </c>
      <c r="J1487" s="2" t="s">
        <v>25</v>
      </c>
      <c r="K1487" s="2" t="s">
        <v>24</v>
      </c>
      <c r="L1487" t="s">
        <v>40</v>
      </c>
      <c r="M1487" t="s">
        <v>328</v>
      </c>
      <c r="N1487" t="s">
        <v>28</v>
      </c>
      <c r="O1487" t="s">
        <v>28</v>
      </c>
      <c r="P1487" t="s">
        <v>28</v>
      </c>
      <c r="R1487" t="s">
        <v>28</v>
      </c>
      <c r="S1487" s="3" t="s">
        <v>25</v>
      </c>
      <c r="T1487" t="s">
        <v>28</v>
      </c>
      <c r="U1487" s="3" t="s">
        <v>28</v>
      </c>
    </row>
    <row r="1488" spans="1:21" hidden="1" x14ac:dyDescent="0.3">
      <c r="A1488">
        <v>1307</v>
      </c>
      <c r="B1488" t="s">
        <v>634</v>
      </c>
      <c r="C1488" t="s">
        <v>35</v>
      </c>
      <c r="D1488" t="s">
        <v>36</v>
      </c>
      <c r="E1488" s="1">
        <v>7669000000</v>
      </c>
      <c r="F1488" s="2">
        <v>1718000000</v>
      </c>
      <c r="G1488" s="2">
        <v>2237000000</v>
      </c>
      <c r="H1488" s="2" t="s">
        <v>24</v>
      </c>
      <c r="I1488" s="2" t="s">
        <v>24</v>
      </c>
      <c r="J1488" s="2" t="s">
        <v>25</v>
      </c>
      <c r="K1488" s="2">
        <v>883000000</v>
      </c>
      <c r="L1488" t="s">
        <v>107</v>
      </c>
      <c r="M1488" t="s">
        <v>110</v>
      </c>
      <c r="N1488" t="s">
        <v>28</v>
      </c>
      <c r="O1488" t="s">
        <v>28</v>
      </c>
      <c r="P1488" t="s">
        <v>28</v>
      </c>
      <c r="R1488" t="s">
        <v>28</v>
      </c>
      <c r="S1488" s="3" t="s">
        <v>25</v>
      </c>
      <c r="T1488" t="s">
        <v>28</v>
      </c>
      <c r="U1488" s="3" t="s">
        <v>28</v>
      </c>
    </row>
    <row r="1489" spans="1:21" hidden="1" x14ac:dyDescent="0.3">
      <c r="A1489">
        <v>1147</v>
      </c>
      <c r="B1489" t="s">
        <v>582</v>
      </c>
      <c r="C1489" t="s">
        <v>35</v>
      </c>
      <c r="D1489" t="s">
        <v>36</v>
      </c>
      <c r="E1489" s="1">
        <v>7729000000</v>
      </c>
      <c r="F1489" s="2">
        <v>4312000000</v>
      </c>
      <c r="G1489" s="2">
        <v>670000000</v>
      </c>
      <c r="H1489" s="2">
        <v>289000000</v>
      </c>
      <c r="I1489" s="2">
        <v>289000000</v>
      </c>
      <c r="J1489" s="2">
        <v>289000000</v>
      </c>
      <c r="K1489" s="2">
        <v>1239000000</v>
      </c>
      <c r="L1489" t="s">
        <v>125</v>
      </c>
      <c r="M1489" t="s">
        <v>583</v>
      </c>
      <c r="N1489" t="s">
        <v>28</v>
      </c>
      <c r="O1489" t="s">
        <v>28</v>
      </c>
      <c r="P1489" t="s">
        <v>28</v>
      </c>
      <c r="R1489" t="s">
        <v>28</v>
      </c>
      <c r="S1489" s="3">
        <v>289000000</v>
      </c>
      <c r="T1489" t="s">
        <v>28</v>
      </c>
      <c r="U1489" s="3" t="s">
        <v>28</v>
      </c>
    </row>
    <row r="1490" spans="1:21" hidden="1" x14ac:dyDescent="0.3">
      <c r="A1490">
        <v>1207</v>
      </c>
      <c r="B1490" t="s">
        <v>604</v>
      </c>
      <c r="C1490" t="s">
        <v>35</v>
      </c>
      <c r="D1490" t="s">
        <v>36</v>
      </c>
      <c r="E1490" s="1">
        <v>7763206000</v>
      </c>
      <c r="F1490" s="2">
        <v>5641052000</v>
      </c>
      <c r="G1490" s="2">
        <v>693331000</v>
      </c>
      <c r="H1490" s="2" t="s">
        <v>24</v>
      </c>
      <c r="I1490" s="2" t="s">
        <v>24</v>
      </c>
      <c r="J1490" s="2" t="s">
        <v>25</v>
      </c>
      <c r="K1490" s="2">
        <v>354620000</v>
      </c>
      <c r="L1490" t="s">
        <v>153</v>
      </c>
      <c r="M1490" t="s">
        <v>154</v>
      </c>
      <c r="N1490" t="s">
        <v>28</v>
      </c>
      <c r="O1490" t="s">
        <v>28</v>
      </c>
      <c r="P1490" t="s">
        <v>28</v>
      </c>
      <c r="R1490" t="s">
        <v>28</v>
      </c>
      <c r="S1490" s="3" t="s">
        <v>25</v>
      </c>
      <c r="T1490" t="s">
        <v>28</v>
      </c>
      <c r="U1490" s="3" t="s">
        <v>28</v>
      </c>
    </row>
    <row r="1491" spans="1:21" hidden="1" x14ac:dyDescent="0.3">
      <c r="A1491">
        <v>1413</v>
      </c>
      <c r="B1491" t="s">
        <v>666</v>
      </c>
      <c r="C1491" t="s">
        <v>35</v>
      </c>
      <c r="D1491" t="s">
        <v>452</v>
      </c>
      <c r="E1491" s="1">
        <v>7811200000</v>
      </c>
      <c r="F1491" s="2">
        <v>4843400000</v>
      </c>
      <c r="G1491" s="2">
        <v>1614100000</v>
      </c>
      <c r="H1491" s="2" t="s">
        <v>24</v>
      </c>
      <c r="I1491" s="2" t="s">
        <v>24</v>
      </c>
      <c r="J1491" s="2" t="s">
        <v>25</v>
      </c>
      <c r="K1491" s="2">
        <v>208400000</v>
      </c>
      <c r="L1491" t="s">
        <v>97</v>
      </c>
      <c r="M1491" t="s">
        <v>210</v>
      </c>
      <c r="N1491" t="s">
        <v>28</v>
      </c>
      <c r="O1491" t="s">
        <v>28</v>
      </c>
      <c r="P1491" t="s">
        <v>28</v>
      </c>
      <c r="R1491" t="s">
        <v>28</v>
      </c>
      <c r="S1491" s="3" t="s">
        <v>25</v>
      </c>
      <c r="T1491" t="s">
        <v>28</v>
      </c>
      <c r="U1491" s="3" t="s">
        <v>28</v>
      </c>
    </row>
    <row r="1492" spans="1:21" hidden="1" x14ac:dyDescent="0.3">
      <c r="A1492">
        <v>143</v>
      </c>
      <c r="B1492" t="s">
        <v>155</v>
      </c>
      <c r="C1492" t="s">
        <v>35</v>
      </c>
      <c r="D1492" t="s">
        <v>121</v>
      </c>
      <c r="E1492" s="1">
        <v>7869000000</v>
      </c>
      <c r="F1492" s="2">
        <v>2900000000</v>
      </c>
      <c r="G1492" s="2">
        <v>2094000000</v>
      </c>
      <c r="H1492" s="2" t="s">
        <v>24</v>
      </c>
      <c r="I1492" s="2" t="s">
        <v>24</v>
      </c>
      <c r="J1492" s="2" t="s">
        <v>25</v>
      </c>
      <c r="K1492" s="2">
        <v>4301000000</v>
      </c>
      <c r="L1492" t="s">
        <v>153</v>
      </c>
      <c r="M1492" t="s">
        <v>154</v>
      </c>
      <c r="N1492" t="s">
        <v>28</v>
      </c>
      <c r="O1492" t="s">
        <v>28</v>
      </c>
      <c r="P1492" t="s">
        <v>28</v>
      </c>
      <c r="R1492" t="s">
        <v>28</v>
      </c>
      <c r="S1492" s="3" t="s">
        <v>25</v>
      </c>
      <c r="T1492" t="s">
        <v>28</v>
      </c>
      <c r="U1492" s="3" t="s">
        <v>25</v>
      </c>
    </row>
    <row r="1493" spans="1:21" hidden="1" x14ac:dyDescent="0.3">
      <c r="A1493">
        <v>571</v>
      </c>
      <c r="B1493" t="s">
        <v>366</v>
      </c>
      <c r="C1493" t="s">
        <v>35</v>
      </c>
      <c r="D1493" t="s">
        <v>36</v>
      </c>
      <c r="E1493" s="1">
        <v>7954827000</v>
      </c>
      <c r="F1493" s="2">
        <v>4416194000</v>
      </c>
      <c r="G1493" s="2">
        <v>1086274000</v>
      </c>
      <c r="H1493" s="2" t="s">
        <v>24</v>
      </c>
      <c r="I1493" s="2" t="s">
        <v>24</v>
      </c>
      <c r="J1493" s="2" t="s">
        <v>25</v>
      </c>
      <c r="K1493" s="2">
        <v>688195000</v>
      </c>
      <c r="L1493" t="s">
        <v>107</v>
      </c>
      <c r="M1493" t="s">
        <v>108</v>
      </c>
      <c r="N1493" t="s">
        <v>28</v>
      </c>
      <c r="O1493" t="s">
        <v>28</v>
      </c>
      <c r="P1493" t="s">
        <v>28</v>
      </c>
      <c r="R1493" t="s">
        <v>28</v>
      </c>
      <c r="S1493" s="3" t="s">
        <v>25</v>
      </c>
      <c r="T1493" t="s">
        <v>28</v>
      </c>
      <c r="U1493" s="3" t="s">
        <v>28</v>
      </c>
    </row>
    <row r="1494" spans="1:21" hidden="1" x14ac:dyDescent="0.3">
      <c r="A1494">
        <v>385</v>
      </c>
      <c r="B1494" t="s">
        <v>278</v>
      </c>
      <c r="C1494" t="s">
        <v>35</v>
      </c>
      <c r="D1494" t="s">
        <v>282</v>
      </c>
      <c r="E1494" s="1">
        <v>7961000000</v>
      </c>
      <c r="F1494" s="2">
        <v>5181000000</v>
      </c>
      <c r="G1494" s="2">
        <v>1665000000</v>
      </c>
      <c r="H1494" s="2">
        <v>124000000</v>
      </c>
      <c r="I1494" s="2">
        <v>124000000</v>
      </c>
      <c r="J1494" s="2">
        <v>124000000</v>
      </c>
      <c r="K1494" s="2" t="s">
        <v>24</v>
      </c>
      <c r="L1494" t="s">
        <v>97</v>
      </c>
      <c r="M1494" t="s">
        <v>210</v>
      </c>
      <c r="N1494" t="s">
        <v>28</v>
      </c>
      <c r="O1494" t="s">
        <v>28</v>
      </c>
      <c r="P1494" t="s">
        <v>28</v>
      </c>
      <c r="R1494" t="s">
        <v>28</v>
      </c>
      <c r="S1494" s="3">
        <v>124000000</v>
      </c>
      <c r="T1494" t="s">
        <v>28</v>
      </c>
      <c r="U1494" s="3">
        <v>124000000</v>
      </c>
    </row>
    <row r="1495" spans="1:21" hidden="1" x14ac:dyDescent="0.3">
      <c r="A1495">
        <v>1215</v>
      </c>
      <c r="B1495" t="s">
        <v>606</v>
      </c>
      <c r="C1495" t="s">
        <v>35</v>
      </c>
      <c r="D1495" t="s">
        <v>36</v>
      </c>
      <c r="E1495" s="1">
        <v>7966674000</v>
      </c>
      <c r="F1495" s="2">
        <v>3804031000</v>
      </c>
      <c r="G1495" s="2">
        <v>2648622000</v>
      </c>
      <c r="H1495" s="2" t="s">
        <v>24</v>
      </c>
      <c r="I1495" s="2" t="s">
        <v>24</v>
      </c>
      <c r="J1495" s="2" t="s">
        <v>25</v>
      </c>
      <c r="K1495" s="2" t="s">
        <v>24</v>
      </c>
      <c r="L1495" t="s">
        <v>40</v>
      </c>
      <c r="M1495" t="s">
        <v>149</v>
      </c>
      <c r="N1495" t="s">
        <v>28</v>
      </c>
      <c r="O1495" t="s">
        <v>28</v>
      </c>
      <c r="P1495" t="s">
        <v>28</v>
      </c>
      <c r="R1495" t="s">
        <v>28</v>
      </c>
      <c r="S1495" s="3" t="s">
        <v>25</v>
      </c>
      <c r="T1495" t="s">
        <v>28</v>
      </c>
      <c r="U1495" s="3" t="s">
        <v>28</v>
      </c>
    </row>
    <row r="1496" spans="1:21" hidden="1" x14ac:dyDescent="0.3">
      <c r="A1496">
        <v>233</v>
      </c>
      <c r="B1496" t="s">
        <v>201</v>
      </c>
      <c r="C1496" t="s">
        <v>35</v>
      </c>
      <c r="D1496" t="s">
        <v>36</v>
      </c>
      <c r="E1496" s="1">
        <v>7997000000</v>
      </c>
      <c r="F1496" s="2">
        <v>6460300000</v>
      </c>
      <c r="G1496" s="2">
        <v>646000000</v>
      </c>
      <c r="H1496" s="2" t="s">
        <v>24</v>
      </c>
      <c r="I1496" s="2" t="s">
        <v>24</v>
      </c>
      <c r="J1496" s="2" t="s">
        <v>25</v>
      </c>
      <c r="K1496" s="2">
        <v>285500000</v>
      </c>
      <c r="L1496" t="s">
        <v>125</v>
      </c>
      <c r="M1496" t="s">
        <v>202</v>
      </c>
      <c r="N1496" t="s">
        <v>28</v>
      </c>
      <c r="O1496" t="s">
        <v>28</v>
      </c>
      <c r="P1496" t="s">
        <v>28</v>
      </c>
      <c r="R1496" t="s">
        <v>28</v>
      </c>
      <c r="S1496" s="3" t="s">
        <v>25</v>
      </c>
      <c r="T1496" t="s">
        <v>28</v>
      </c>
      <c r="U1496" s="3" t="s">
        <v>25</v>
      </c>
    </row>
    <row r="1497" spans="1:21" hidden="1" x14ac:dyDescent="0.3">
      <c r="A1497">
        <v>1319</v>
      </c>
      <c r="B1497" t="s">
        <v>637</v>
      </c>
      <c r="C1497" t="s">
        <v>35</v>
      </c>
      <c r="D1497" t="s">
        <v>105</v>
      </c>
      <c r="E1497" s="1">
        <v>8020300000</v>
      </c>
      <c r="F1497" s="2">
        <v>3858700000</v>
      </c>
      <c r="G1497" s="2">
        <v>3417700000</v>
      </c>
      <c r="H1497" s="2" t="s">
        <v>24</v>
      </c>
      <c r="I1497" s="2" t="s">
        <v>24</v>
      </c>
      <c r="J1497" s="2" t="s">
        <v>25</v>
      </c>
      <c r="K1497" s="2" t="s">
        <v>24</v>
      </c>
      <c r="L1497" t="s">
        <v>40</v>
      </c>
      <c r="M1497" t="s">
        <v>428</v>
      </c>
      <c r="N1497" t="s">
        <v>28</v>
      </c>
      <c r="O1497" t="s">
        <v>28</v>
      </c>
      <c r="P1497" t="s">
        <v>28</v>
      </c>
      <c r="R1497" t="s">
        <v>28</v>
      </c>
      <c r="S1497" s="3" t="s">
        <v>25</v>
      </c>
      <c r="T1497" t="s">
        <v>28</v>
      </c>
      <c r="U1497" s="3" t="s">
        <v>28</v>
      </c>
    </row>
    <row r="1498" spans="1:21" hidden="1" x14ac:dyDescent="0.3">
      <c r="A1498">
        <v>1058</v>
      </c>
      <c r="B1498" t="s">
        <v>551</v>
      </c>
      <c r="C1498" t="s">
        <v>35</v>
      </c>
      <c r="D1498" t="s">
        <v>36</v>
      </c>
      <c r="E1498" s="1">
        <v>8071563000</v>
      </c>
      <c r="F1498" s="2">
        <v>5660877000</v>
      </c>
      <c r="G1498" s="2">
        <v>1573120000</v>
      </c>
      <c r="H1498" s="2" t="s">
        <v>24</v>
      </c>
      <c r="I1498" s="2" t="s">
        <v>24</v>
      </c>
      <c r="J1498" s="2" t="s">
        <v>25</v>
      </c>
      <c r="K1498" s="2" t="s">
        <v>24</v>
      </c>
      <c r="L1498" t="s">
        <v>40</v>
      </c>
      <c r="M1498" t="s">
        <v>552</v>
      </c>
      <c r="N1498" t="s">
        <v>28</v>
      </c>
      <c r="O1498" t="s">
        <v>28</v>
      </c>
      <c r="P1498" t="s">
        <v>28</v>
      </c>
      <c r="R1498" t="s">
        <v>28</v>
      </c>
      <c r="S1498" s="3" t="s">
        <v>25</v>
      </c>
      <c r="T1498" t="s">
        <v>28</v>
      </c>
      <c r="U1498" s="3" t="s">
        <v>28</v>
      </c>
    </row>
    <row r="1499" spans="1:21" hidden="1" x14ac:dyDescent="0.3">
      <c r="A1499">
        <v>998</v>
      </c>
      <c r="B1499" t="s">
        <v>534</v>
      </c>
      <c r="C1499" t="s">
        <v>35</v>
      </c>
      <c r="D1499" t="s">
        <v>36</v>
      </c>
      <c r="E1499" s="1">
        <v>8229000000</v>
      </c>
      <c r="F1499" s="2">
        <v>4265000000</v>
      </c>
      <c r="G1499" s="2">
        <v>1467000000</v>
      </c>
      <c r="H1499" s="2" t="s">
        <v>24</v>
      </c>
      <c r="I1499" s="2" t="s">
        <v>24</v>
      </c>
      <c r="J1499" s="2" t="s">
        <v>25</v>
      </c>
      <c r="K1499" s="2">
        <v>1166000000</v>
      </c>
      <c r="L1499" t="s">
        <v>305</v>
      </c>
      <c r="M1499" t="s">
        <v>535</v>
      </c>
      <c r="N1499" t="s">
        <v>28</v>
      </c>
      <c r="O1499" t="s">
        <v>28</v>
      </c>
      <c r="P1499" t="s">
        <v>28</v>
      </c>
      <c r="R1499" t="s">
        <v>28</v>
      </c>
      <c r="S1499" s="3" t="s">
        <v>25</v>
      </c>
      <c r="T1499" t="s">
        <v>28</v>
      </c>
      <c r="U1499" s="3" t="s">
        <v>28</v>
      </c>
    </row>
    <row r="1500" spans="1:21" hidden="1" x14ac:dyDescent="0.3">
      <c r="A1500">
        <v>1345</v>
      </c>
      <c r="B1500" t="s">
        <v>647</v>
      </c>
      <c r="C1500" t="s">
        <v>35</v>
      </c>
      <c r="D1500" t="s">
        <v>36</v>
      </c>
      <c r="E1500" s="1">
        <v>8299074000</v>
      </c>
      <c r="F1500" s="2">
        <v>5099393000</v>
      </c>
      <c r="G1500" s="2">
        <v>1086504000</v>
      </c>
      <c r="H1500" s="2" t="s">
        <v>24</v>
      </c>
      <c r="I1500" s="2" t="s">
        <v>24</v>
      </c>
      <c r="J1500" s="2" t="s">
        <v>25</v>
      </c>
      <c r="K1500" s="2">
        <v>827008000</v>
      </c>
      <c r="L1500" t="s">
        <v>40</v>
      </c>
      <c r="M1500" t="s">
        <v>227</v>
      </c>
      <c r="N1500" t="s">
        <v>28</v>
      </c>
      <c r="O1500" t="s">
        <v>28</v>
      </c>
      <c r="P1500" t="s">
        <v>28</v>
      </c>
      <c r="R1500" t="s">
        <v>28</v>
      </c>
      <c r="S1500" s="3" t="s">
        <v>25</v>
      </c>
      <c r="T1500" t="s">
        <v>28</v>
      </c>
      <c r="U1500" s="3" t="s">
        <v>28</v>
      </c>
    </row>
    <row r="1501" spans="1:21" hidden="1" x14ac:dyDescent="0.3">
      <c r="A1501">
        <v>1453</v>
      </c>
      <c r="B1501" t="s">
        <v>677</v>
      </c>
      <c r="C1501" t="s">
        <v>35</v>
      </c>
      <c r="D1501" t="s">
        <v>36</v>
      </c>
      <c r="E1501" s="1">
        <v>8533000000</v>
      </c>
      <c r="F1501" s="2">
        <v>219000000</v>
      </c>
      <c r="G1501" s="2">
        <v>5120000000</v>
      </c>
      <c r="H1501" s="2" t="s">
        <v>24</v>
      </c>
      <c r="I1501" s="2" t="s">
        <v>24</v>
      </c>
      <c r="J1501" s="2" t="s">
        <v>25</v>
      </c>
      <c r="K1501" s="2">
        <v>205000000</v>
      </c>
      <c r="L1501" t="s">
        <v>112</v>
      </c>
      <c r="M1501" t="s">
        <v>183</v>
      </c>
      <c r="N1501" t="s">
        <v>28</v>
      </c>
      <c r="O1501" t="s">
        <v>28</v>
      </c>
      <c r="P1501" t="s">
        <v>28</v>
      </c>
      <c r="R1501" t="s">
        <v>28</v>
      </c>
      <c r="S1501" s="3" t="s">
        <v>25</v>
      </c>
      <c r="T1501" t="s">
        <v>28</v>
      </c>
      <c r="U1501" s="3" t="s">
        <v>28</v>
      </c>
    </row>
    <row r="1502" spans="1:21" hidden="1" x14ac:dyDescent="0.3">
      <c r="A1502">
        <v>954</v>
      </c>
      <c r="B1502" t="s">
        <v>517</v>
      </c>
      <c r="C1502" t="s">
        <v>35</v>
      </c>
      <c r="D1502" t="s">
        <v>36</v>
      </c>
      <c r="E1502" s="1">
        <v>8680100000</v>
      </c>
      <c r="F1502" s="2">
        <v>5776800000</v>
      </c>
      <c r="G1502" s="2">
        <v>1622000000</v>
      </c>
      <c r="H1502" s="2" t="s">
        <v>24</v>
      </c>
      <c r="I1502" s="2" t="s">
        <v>24</v>
      </c>
      <c r="J1502" s="2" t="s">
        <v>25</v>
      </c>
      <c r="K1502" s="2">
        <v>164500000</v>
      </c>
      <c r="L1502" t="s">
        <v>61</v>
      </c>
      <c r="M1502" t="s">
        <v>326</v>
      </c>
      <c r="N1502" t="s">
        <v>28</v>
      </c>
      <c r="O1502" t="s">
        <v>28</v>
      </c>
      <c r="P1502" t="s">
        <v>28</v>
      </c>
      <c r="R1502" t="s">
        <v>28</v>
      </c>
      <c r="S1502" s="3" t="s">
        <v>25</v>
      </c>
      <c r="T1502" t="s">
        <v>28</v>
      </c>
      <c r="U1502" s="3" t="s">
        <v>28</v>
      </c>
    </row>
    <row r="1503" spans="1:21" hidden="1" x14ac:dyDescent="0.3">
      <c r="A1503">
        <v>555</v>
      </c>
      <c r="B1503" t="s">
        <v>362</v>
      </c>
      <c r="C1503" t="s">
        <v>35</v>
      </c>
      <c r="D1503" t="s">
        <v>36</v>
      </c>
      <c r="E1503" s="1">
        <v>8757428000</v>
      </c>
      <c r="F1503" s="2">
        <v>2177757000</v>
      </c>
      <c r="G1503" s="2">
        <v>3174320000</v>
      </c>
      <c r="H1503" s="2" t="s">
        <v>24</v>
      </c>
      <c r="I1503" s="2" t="s">
        <v>24</v>
      </c>
      <c r="J1503" s="2" t="s">
        <v>25</v>
      </c>
      <c r="K1503" s="2">
        <v>3313644000</v>
      </c>
      <c r="L1503" t="s">
        <v>153</v>
      </c>
      <c r="M1503" t="s">
        <v>154</v>
      </c>
      <c r="N1503" t="s">
        <v>28</v>
      </c>
      <c r="O1503" t="s">
        <v>28</v>
      </c>
      <c r="P1503" t="s">
        <v>28</v>
      </c>
      <c r="R1503" t="s">
        <v>28</v>
      </c>
      <c r="S1503" s="3" t="s">
        <v>25</v>
      </c>
      <c r="T1503" t="s">
        <v>28</v>
      </c>
      <c r="U1503" s="3" t="s">
        <v>28</v>
      </c>
    </row>
    <row r="1504" spans="1:21" hidden="1" x14ac:dyDescent="0.3">
      <c r="A1504">
        <v>603</v>
      </c>
      <c r="B1504" t="s">
        <v>376</v>
      </c>
      <c r="C1504" t="s">
        <v>35</v>
      </c>
      <c r="D1504" t="s">
        <v>121</v>
      </c>
      <c r="E1504" s="1">
        <v>8773564000</v>
      </c>
      <c r="F1504" s="2">
        <v>1596698000</v>
      </c>
      <c r="G1504" s="2">
        <v>6280728000</v>
      </c>
      <c r="H1504" s="2" t="s">
        <v>24</v>
      </c>
      <c r="I1504" s="2" t="s">
        <v>24</v>
      </c>
      <c r="J1504" s="2" t="s">
        <v>25</v>
      </c>
      <c r="K1504" s="2">
        <v>317141000</v>
      </c>
      <c r="L1504" t="s">
        <v>40</v>
      </c>
      <c r="M1504" t="s">
        <v>147</v>
      </c>
      <c r="N1504" t="s">
        <v>28</v>
      </c>
      <c r="O1504" t="s">
        <v>28</v>
      </c>
      <c r="P1504" t="s">
        <v>28</v>
      </c>
      <c r="R1504" t="s">
        <v>28</v>
      </c>
      <c r="S1504" s="3" t="s">
        <v>25</v>
      </c>
      <c r="T1504" t="s">
        <v>28</v>
      </c>
      <c r="U1504" s="3" t="s">
        <v>28</v>
      </c>
    </row>
    <row r="1505" spans="1:21" hidden="1" x14ac:dyDescent="0.3">
      <c r="A1505">
        <v>1151</v>
      </c>
      <c r="B1505" t="s">
        <v>584</v>
      </c>
      <c r="C1505" t="s">
        <v>35</v>
      </c>
      <c r="D1505" t="s">
        <v>121</v>
      </c>
      <c r="E1505" s="1">
        <v>8830669000</v>
      </c>
      <c r="F1505" s="2">
        <v>6029901000</v>
      </c>
      <c r="G1505" s="2">
        <v>1568877000</v>
      </c>
      <c r="H1505" s="2">
        <v>852098000</v>
      </c>
      <c r="I1505" s="2">
        <v>852098000</v>
      </c>
      <c r="J1505" s="2">
        <v>852098000</v>
      </c>
      <c r="K1505" s="2" t="s">
        <v>24</v>
      </c>
      <c r="L1505" t="s">
        <v>51</v>
      </c>
      <c r="M1505" t="s">
        <v>123</v>
      </c>
      <c r="N1505" t="s">
        <v>28</v>
      </c>
      <c r="O1505" t="s">
        <v>28</v>
      </c>
      <c r="P1505" t="s">
        <v>28</v>
      </c>
      <c r="R1505" t="s">
        <v>28</v>
      </c>
      <c r="S1505" s="3">
        <v>852098000</v>
      </c>
      <c r="T1505" t="s">
        <v>28</v>
      </c>
      <c r="U1505" s="3" t="s">
        <v>28</v>
      </c>
    </row>
    <row r="1506" spans="1:21" hidden="1" x14ac:dyDescent="0.3">
      <c r="A1506">
        <v>523</v>
      </c>
      <c r="B1506" t="s">
        <v>354</v>
      </c>
      <c r="C1506" t="s">
        <v>35</v>
      </c>
      <c r="D1506" t="s">
        <v>121</v>
      </c>
      <c r="E1506" s="1">
        <v>8979000000</v>
      </c>
      <c r="F1506" s="2">
        <v>2007000000</v>
      </c>
      <c r="G1506" s="2">
        <v>3499000000</v>
      </c>
      <c r="H1506" s="2">
        <v>1114000000</v>
      </c>
      <c r="I1506" s="2">
        <v>1114000000</v>
      </c>
      <c r="J1506" s="2">
        <v>1114000000</v>
      </c>
      <c r="K1506" s="2">
        <v>34000000</v>
      </c>
      <c r="L1506" t="s">
        <v>51</v>
      </c>
      <c r="M1506" t="s">
        <v>123</v>
      </c>
      <c r="N1506" t="s">
        <v>28</v>
      </c>
      <c r="O1506" t="s">
        <v>28</v>
      </c>
      <c r="P1506" t="s">
        <v>28</v>
      </c>
      <c r="R1506" t="s">
        <v>28</v>
      </c>
      <c r="S1506" s="3">
        <v>1114000000</v>
      </c>
      <c r="T1506" t="s">
        <v>28</v>
      </c>
      <c r="U1506" s="3" t="s">
        <v>28</v>
      </c>
    </row>
    <row r="1507" spans="1:21" hidden="1" x14ac:dyDescent="0.3">
      <c r="A1507">
        <v>245</v>
      </c>
      <c r="B1507" t="s">
        <v>205</v>
      </c>
      <c r="C1507" t="s">
        <v>35</v>
      </c>
      <c r="D1507" t="s">
        <v>121</v>
      </c>
      <c r="E1507" s="1">
        <v>9071000000</v>
      </c>
      <c r="F1507" s="2">
        <v>7137900000</v>
      </c>
      <c r="G1507" s="2">
        <v>1707200000</v>
      </c>
      <c r="H1507" s="2" t="s">
        <v>24</v>
      </c>
      <c r="I1507" s="2" t="s">
        <v>24</v>
      </c>
      <c r="J1507" s="2" t="s">
        <v>25</v>
      </c>
      <c r="K1507" s="2" t="s">
        <v>24</v>
      </c>
      <c r="L1507" t="s">
        <v>40</v>
      </c>
      <c r="M1507" t="s">
        <v>206</v>
      </c>
      <c r="N1507" t="s">
        <v>28</v>
      </c>
      <c r="O1507" t="s">
        <v>28</v>
      </c>
      <c r="P1507" t="s">
        <v>28</v>
      </c>
      <c r="R1507" t="s">
        <v>28</v>
      </c>
      <c r="S1507" s="3" t="s">
        <v>25</v>
      </c>
      <c r="T1507" t="s">
        <v>28</v>
      </c>
      <c r="U1507" s="3" t="s">
        <v>25</v>
      </c>
    </row>
    <row r="1508" spans="1:21" hidden="1" x14ac:dyDescent="0.3">
      <c r="A1508">
        <v>1243</v>
      </c>
      <c r="B1508" t="s">
        <v>614</v>
      </c>
      <c r="C1508" t="s">
        <v>35</v>
      </c>
      <c r="D1508" t="s">
        <v>36</v>
      </c>
      <c r="E1508" s="1">
        <v>9223987000</v>
      </c>
      <c r="F1508" s="2">
        <v>632180000</v>
      </c>
      <c r="G1508" s="2">
        <v>5060406000</v>
      </c>
      <c r="H1508" s="2" t="s">
        <v>24</v>
      </c>
      <c r="I1508" s="2" t="s">
        <v>24</v>
      </c>
      <c r="J1508" s="2" t="s">
        <v>25</v>
      </c>
      <c r="K1508" s="2">
        <v>272494000</v>
      </c>
      <c r="L1508" t="s">
        <v>40</v>
      </c>
      <c r="M1508" t="s">
        <v>147</v>
      </c>
      <c r="N1508" t="s">
        <v>28</v>
      </c>
      <c r="O1508" t="s">
        <v>28</v>
      </c>
      <c r="P1508" t="s">
        <v>28</v>
      </c>
      <c r="R1508" t="s">
        <v>28</v>
      </c>
      <c r="S1508" s="3" t="s">
        <v>25</v>
      </c>
      <c r="T1508" t="s">
        <v>28</v>
      </c>
      <c r="U1508" s="3" t="s">
        <v>28</v>
      </c>
    </row>
    <row r="1509" spans="1:21" hidden="1" x14ac:dyDescent="0.3">
      <c r="A1509">
        <v>1740</v>
      </c>
      <c r="B1509" t="s">
        <v>764</v>
      </c>
      <c r="C1509" t="s">
        <v>35</v>
      </c>
      <c r="D1509" t="s">
        <v>36</v>
      </c>
      <c r="E1509" s="1">
        <v>9308926000</v>
      </c>
      <c r="F1509" s="2">
        <v>6199645000</v>
      </c>
      <c r="G1509" s="2" t="s">
        <v>24</v>
      </c>
      <c r="H1509" s="2" t="s">
        <v>24</v>
      </c>
      <c r="I1509" s="2" t="s">
        <v>24</v>
      </c>
      <c r="J1509" s="2" t="s">
        <v>25</v>
      </c>
      <c r="K1509" s="2">
        <v>1966939000</v>
      </c>
      <c r="L1509" t="s">
        <v>112</v>
      </c>
      <c r="M1509" t="s">
        <v>115</v>
      </c>
      <c r="N1509" t="s">
        <v>28</v>
      </c>
      <c r="O1509" t="s">
        <v>28</v>
      </c>
      <c r="P1509" t="s">
        <v>28</v>
      </c>
      <c r="R1509" t="s">
        <v>28</v>
      </c>
      <c r="S1509" s="3" t="s">
        <v>25</v>
      </c>
      <c r="T1509" t="s">
        <v>28</v>
      </c>
      <c r="U1509" s="3" t="s">
        <v>28</v>
      </c>
    </row>
    <row r="1510" spans="1:21" x14ac:dyDescent="0.3">
      <c r="A1510">
        <v>1381</v>
      </c>
      <c r="B1510" t="s">
        <v>657</v>
      </c>
      <c r="C1510" t="s">
        <v>35</v>
      </c>
      <c r="D1510" t="s">
        <v>121</v>
      </c>
      <c r="E1510" s="1">
        <v>9387700000</v>
      </c>
      <c r="F1510" s="2">
        <v>5764000000</v>
      </c>
      <c r="G1510" s="2">
        <v>1054500000</v>
      </c>
      <c r="H1510" s="2" t="s">
        <v>24</v>
      </c>
      <c r="I1510" s="2" t="s">
        <v>24</v>
      </c>
      <c r="J1510" s="2" t="s">
        <v>25</v>
      </c>
      <c r="K1510" s="2">
        <v>991100000</v>
      </c>
      <c r="L1510" t="s">
        <v>26</v>
      </c>
      <c r="M1510" t="s">
        <v>261</v>
      </c>
      <c r="N1510" t="s">
        <v>28</v>
      </c>
      <c r="O1510" t="s">
        <v>28</v>
      </c>
      <c r="P1510" t="s">
        <v>28</v>
      </c>
      <c r="R1510" t="s">
        <v>28</v>
      </c>
      <c r="S1510" s="3" t="s">
        <v>25</v>
      </c>
      <c r="T1510" t="s">
        <v>28</v>
      </c>
      <c r="U1510" s="3" t="s">
        <v>28</v>
      </c>
    </row>
    <row r="1511" spans="1:21" hidden="1" x14ac:dyDescent="0.3">
      <c r="A1511">
        <v>699</v>
      </c>
      <c r="B1511" t="s">
        <v>406</v>
      </c>
      <c r="C1511" t="s">
        <v>35</v>
      </c>
      <c r="D1511" t="s">
        <v>121</v>
      </c>
      <c r="E1511" s="1">
        <v>9390000000</v>
      </c>
      <c r="F1511" s="2">
        <v>5644000000</v>
      </c>
      <c r="G1511" s="2">
        <v>1472000000</v>
      </c>
      <c r="H1511" s="2">
        <v>742000000</v>
      </c>
      <c r="I1511" s="2">
        <v>742000000</v>
      </c>
      <c r="J1511" s="2">
        <v>742000000</v>
      </c>
      <c r="K1511" s="2">
        <v>64000000</v>
      </c>
      <c r="L1511" t="s">
        <v>51</v>
      </c>
      <c r="M1511" t="s">
        <v>159</v>
      </c>
      <c r="N1511" t="s">
        <v>28</v>
      </c>
      <c r="O1511" t="s">
        <v>28</v>
      </c>
      <c r="P1511" t="s">
        <v>28</v>
      </c>
      <c r="R1511" t="s">
        <v>28</v>
      </c>
      <c r="S1511" s="3">
        <v>742000000</v>
      </c>
      <c r="T1511" t="s">
        <v>28</v>
      </c>
      <c r="U1511" s="3" t="s">
        <v>28</v>
      </c>
    </row>
    <row r="1512" spans="1:21" hidden="1" x14ac:dyDescent="0.3">
      <c r="A1512">
        <v>802</v>
      </c>
      <c r="B1512" t="s">
        <v>453</v>
      </c>
      <c r="C1512" t="s">
        <v>35</v>
      </c>
      <c r="D1512" t="s">
        <v>138</v>
      </c>
      <c r="E1512" s="1">
        <v>9523224000</v>
      </c>
      <c r="F1512" s="2">
        <v>7365049000</v>
      </c>
      <c r="G1512" s="2">
        <v>871974000</v>
      </c>
      <c r="H1512" s="2" t="s">
        <v>24</v>
      </c>
      <c r="I1512" s="2" t="s">
        <v>24</v>
      </c>
      <c r="J1512" s="2" t="s">
        <v>25</v>
      </c>
      <c r="K1512" s="2" t="s">
        <v>24</v>
      </c>
      <c r="L1512" t="s">
        <v>97</v>
      </c>
      <c r="M1512" t="s">
        <v>210</v>
      </c>
      <c r="N1512" t="s">
        <v>28</v>
      </c>
      <c r="O1512" t="s">
        <v>28</v>
      </c>
      <c r="P1512" t="s">
        <v>28</v>
      </c>
      <c r="R1512" t="s">
        <v>28</v>
      </c>
      <c r="S1512" s="3" t="s">
        <v>25</v>
      </c>
      <c r="T1512" t="s">
        <v>28</v>
      </c>
      <c r="U1512" s="3" t="s">
        <v>28</v>
      </c>
    </row>
    <row r="1513" spans="1:21" hidden="1" x14ac:dyDescent="0.3">
      <c r="A1513">
        <v>147</v>
      </c>
      <c r="B1513" t="s">
        <v>156</v>
      </c>
      <c r="C1513" t="s">
        <v>35</v>
      </c>
      <c r="D1513" t="s">
        <v>73</v>
      </c>
      <c r="E1513" s="1">
        <v>9524400000</v>
      </c>
      <c r="F1513" s="2">
        <v>6402700000</v>
      </c>
      <c r="G1513" s="2">
        <v>797600000</v>
      </c>
      <c r="H1513" s="2">
        <v>132000000</v>
      </c>
      <c r="I1513" s="2">
        <v>132000000</v>
      </c>
      <c r="J1513" s="2">
        <v>132000000</v>
      </c>
      <c r="K1513" s="2" t="s">
        <v>24</v>
      </c>
      <c r="L1513" t="s">
        <v>125</v>
      </c>
      <c r="M1513" t="s">
        <v>157</v>
      </c>
      <c r="N1513" t="s">
        <v>28</v>
      </c>
      <c r="O1513" t="s">
        <v>28</v>
      </c>
      <c r="P1513" t="s">
        <v>28</v>
      </c>
      <c r="R1513" t="s">
        <v>28</v>
      </c>
      <c r="S1513" s="3">
        <v>132000000</v>
      </c>
      <c r="T1513" t="s">
        <v>28</v>
      </c>
      <c r="U1513" s="3">
        <v>132000000</v>
      </c>
    </row>
    <row r="1514" spans="1:21" hidden="1" x14ac:dyDescent="0.3">
      <c r="A1514">
        <v>547</v>
      </c>
      <c r="B1514" t="s">
        <v>360</v>
      </c>
      <c r="C1514" t="s">
        <v>35</v>
      </c>
      <c r="D1514" t="s">
        <v>36</v>
      </c>
      <c r="E1514" s="1">
        <v>9648000000</v>
      </c>
      <c r="F1514" s="2">
        <v>7068000000</v>
      </c>
      <c r="G1514" s="2">
        <v>762000000</v>
      </c>
      <c r="H1514" s="2">
        <v>251000000</v>
      </c>
      <c r="I1514" s="2">
        <v>251000000</v>
      </c>
      <c r="J1514" s="2">
        <v>251000000</v>
      </c>
      <c r="K1514" s="2" t="s">
        <v>24</v>
      </c>
      <c r="L1514" t="s">
        <v>125</v>
      </c>
      <c r="M1514" t="s">
        <v>316</v>
      </c>
      <c r="N1514" t="s">
        <v>28</v>
      </c>
      <c r="O1514" t="s">
        <v>28</v>
      </c>
      <c r="P1514" t="s">
        <v>28</v>
      </c>
      <c r="R1514" t="s">
        <v>28</v>
      </c>
      <c r="S1514" s="3">
        <v>251000000</v>
      </c>
      <c r="T1514" t="s">
        <v>28</v>
      </c>
      <c r="U1514" s="3" t="s">
        <v>28</v>
      </c>
    </row>
    <row r="1515" spans="1:21" hidden="1" x14ac:dyDescent="0.3">
      <c r="A1515">
        <v>7</v>
      </c>
      <c r="B1515" t="s">
        <v>38</v>
      </c>
      <c r="C1515" t="s">
        <v>35</v>
      </c>
      <c r="D1515" t="s">
        <v>47</v>
      </c>
      <c r="E1515" s="1">
        <v>9737018000</v>
      </c>
      <c r="F1515" s="2">
        <v>5314246000</v>
      </c>
      <c r="G1515" s="2">
        <v>3596992000</v>
      </c>
      <c r="H1515" s="2" t="s">
        <v>24</v>
      </c>
      <c r="I1515" s="2" t="s">
        <v>24</v>
      </c>
      <c r="J1515" s="2" t="s">
        <v>25</v>
      </c>
      <c r="K1515" s="2" t="s">
        <v>24</v>
      </c>
      <c r="L1515" t="s">
        <v>40</v>
      </c>
      <c r="M1515" t="s">
        <v>41</v>
      </c>
      <c r="N1515" t="s">
        <v>28</v>
      </c>
      <c r="O1515" t="s">
        <v>28</v>
      </c>
      <c r="P1515" t="s">
        <v>48</v>
      </c>
      <c r="Q1515">
        <v>5176091062</v>
      </c>
      <c r="R1515" t="s">
        <v>28</v>
      </c>
      <c r="S1515" s="3" t="s">
        <v>25</v>
      </c>
      <c r="T1515" t="s">
        <v>28</v>
      </c>
      <c r="U1515" s="3" t="s">
        <v>25</v>
      </c>
    </row>
    <row r="1516" spans="1:21" hidden="1" x14ac:dyDescent="0.3">
      <c r="A1516">
        <v>221</v>
      </c>
      <c r="B1516" t="s">
        <v>198</v>
      </c>
      <c r="C1516" t="s">
        <v>35</v>
      </c>
      <c r="D1516" t="s">
        <v>121</v>
      </c>
      <c r="E1516" s="1">
        <v>9841000000</v>
      </c>
      <c r="F1516" s="2">
        <v>9973000000</v>
      </c>
      <c r="G1516" s="2">
        <v>815000000</v>
      </c>
      <c r="H1516" s="2">
        <v>384000000</v>
      </c>
      <c r="I1516" s="2">
        <v>384000000</v>
      </c>
      <c r="J1516" s="2">
        <v>384000000</v>
      </c>
      <c r="K1516" s="2" t="s">
        <v>24</v>
      </c>
      <c r="L1516" t="s">
        <v>153</v>
      </c>
      <c r="M1516" t="s">
        <v>199</v>
      </c>
      <c r="N1516" t="s">
        <v>28</v>
      </c>
      <c r="O1516" t="s">
        <v>28</v>
      </c>
      <c r="P1516" t="s">
        <v>28</v>
      </c>
      <c r="R1516" t="s">
        <v>28</v>
      </c>
      <c r="S1516" s="3">
        <v>384000000</v>
      </c>
      <c r="T1516" t="s">
        <v>28</v>
      </c>
      <c r="U1516" s="3">
        <v>384000000</v>
      </c>
    </row>
    <row r="1517" spans="1:21" x14ac:dyDescent="0.3">
      <c r="A1517">
        <v>1171</v>
      </c>
      <c r="B1517" t="s">
        <v>589</v>
      </c>
      <c r="C1517" t="s">
        <v>35</v>
      </c>
      <c r="D1517" t="s">
        <v>121</v>
      </c>
      <c r="E1517" s="1">
        <v>9888000000</v>
      </c>
      <c r="F1517" s="2">
        <v>3045000000</v>
      </c>
      <c r="G1517" s="2">
        <v>2743000000</v>
      </c>
      <c r="H1517" s="2" t="s">
        <v>24</v>
      </c>
      <c r="I1517" s="2" t="s">
        <v>24</v>
      </c>
      <c r="J1517" s="2" t="s">
        <v>25</v>
      </c>
      <c r="K1517" s="2">
        <v>1026000000</v>
      </c>
      <c r="L1517" t="s">
        <v>26</v>
      </c>
      <c r="M1517" t="s">
        <v>295</v>
      </c>
      <c r="N1517" t="s">
        <v>28</v>
      </c>
      <c r="O1517" t="s">
        <v>28</v>
      </c>
      <c r="P1517" t="s">
        <v>28</v>
      </c>
      <c r="R1517" t="s">
        <v>28</v>
      </c>
      <c r="S1517" s="3" t="s">
        <v>25</v>
      </c>
      <c r="T1517" t="s">
        <v>28</v>
      </c>
      <c r="U1517" s="3" t="s">
        <v>28</v>
      </c>
    </row>
    <row r="1518" spans="1:21" hidden="1" x14ac:dyDescent="0.3">
      <c r="A1518">
        <v>197</v>
      </c>
      <c r="B1518" t="s">
        <v>184</v>
      </c>
      <c r="C1518" t="s">
        <v>35</v>
      </c>
      <c r="D1518" t="s">
        <v>36</v>
      </c>
      <c r="E1518" s="1">
        <v>9968000000</v>
      </c>
      <c r="F1518" s="2">
        <v>5822000000</v>
      </c>
      <c r="G1518" s="2">
        <v>3094000000</v>
      </c>
      <c r="H1518" s="2">
        <v>603000000</v>
      </c>
      <c r="I1518" s="2">
        <v>603000000</v>
      </c>
      <c r="J1518" s="2">
        <v>603000000</v>
      </c>
      <c r="K1518" s="2" t="s">
        <v>24</v>
      </c>
      <c r="L1518" t="s">
        <v>61</v>
      </c>
      <c r="M1518" t="s">
        <v>76</v>
      </c>
      <c r="N1518" t="s">
        <v>28</v>
      </c>
      <c r="O1518" t="s">
        <v>28</v>
      </c>
      <c r="P1518" t="s">
        <v>28</v>
      </c>
      <c r="R1518" t="s">
        <v>28</v>
      </c>
      <c r="S1518" s="3">
        <v>603000000</v>
      </c>
      <c r="T1518" t="s">
        <v>28</v>
      </c>
      <c r="U1518" s="3">
        <v>603000000</v>
      </c>
    </row>
    <row r="1519" spans="1:21" x14ac:dyDescent="0.3">
      <c r="A1519">
        <v>727</v>
      </c>
      <c r="B1519" t="s">
        <v>417</v>
      </c>
      <c r="C1519" t="s">
        <v>35</v>
      </c>
      <c r="D1519" t="s">
        <v>36</v>
      </c>
      <c r="E1519" s="1">
        <v>9973384000</v>
      </c>
      <c r="F1519" s="2">
        <v>5741956000</v>
      </c>
      <c r="G1519" s="2">
        <v>2931108000</v>
      </c>
      <c r="H1519" s="2" t="s">
        <v>24</v>
      </c>
      <c r="I1519" s="2" t="s">
        <v>24</v>
      </c>
      <c r="J1519" s="2" t="s">
        <v>25</v>
      </c>
      <c r="K1519" s="2" t="s">
        <v>24</v>
      </c>
      <c r="L1519" t="s">
        <v>26</v>
      </c>
      <c r="M1519" t="s">
        <v>418</v>
      </c>
      <c r="N1519" t="s">
        <v>28</v>
      </c>
      <c r="O1519" t="s">
        <v>28</v>
      </c>
      <c r="P1519" t="s">
        <v>28</v>
      </c>
      <c r="R1519" t="s">
        <v>28</v>
      </c>
      <c r="S1519" s="3" t="s">
        <v>25</v>
      </c>
      <c r="T1519" t="s">
        <v>28</v>
      </c>
      <c r="U1519" s="3" t="s">
        <v>28</v>
      </c>
    </row>
    <row r="1520" spans="1:21" hidden="1" x14ac:dyDescent="0.3">
      <c r="A1520">
        <v>447</v>
      </c>
      <c r="B1520" t="s">
        <v>318</v>
      </c>
      <c r="C1520" t="s">
        <v>35</v>
      </c>
      <c r="D1520" t="s">
        <v>36</v>
      </c>
      <c r="E1520" s="1">
        <v>10002000000</v>
      </c>
      <c r="F1520" s="2">
        <v>623000000</v>
      </c>
      <c r="G1520" s="2">
        <v>3615000000</v>
      </c>
      <c r="H1520" s="2" t="s">
        <v>24</v>
      </c>
      <c r="I1520" s="2" t="s">
        <v>24</v>
      </c>
      <c r="J1520" s="2" t="s">
        <v>25</v>
      </c>
      <c r="K1520" s="2">
        <v>1512000000</v>
      </c>
      <c r="L1520" t="s">
        <v>112</v>
      </c>
      <c r="M1520" t="s">
        <v>171</v>
      </c>
      <c r="N1520" t="s">
        <v>28</v>
      </c>
      <c r="O1520" t="s">
        <v>28</v>
      </c>
      <c r="P1520" t="s">
        <v>28</v>
      </c>
      <c r="R1520" t="s">
        <v>28</v>
      </c>
      <c r="S1520" s="3" t="s">
        <v>25</v>
      </c>
      <c r="T1520" t="s">
        <v>28</v>
      </c>
      <c r="U1520" s="3" t="s">
        <v>25</v>
      </c>
    </row>
    <row r="1521" spans="1:21" hidden="1" x14ac:dyDescent="0.3">
      <c r="A1521">
        <v>990</v>
      </c>
      <c r="B1521" t="s">
        <v>531</v>
      </c>
      <c r="C1521" t="s">
        <v>35</v>
      </c>
      <c r="D1521" t="s">
        <v>36</v>
      </c>
      <c r="E1521" s="1">
        <v>10116502000</v>
      </c>
      <c r="F1521" s="2">
        <v>7677233000</v>
      </c>
      <c r="G1521" s="2">
        <v>2620072000</v>
      </c>
      <c r="H1521" s="2" t="s">
        <v>24</v>
      </c>
      <c r="I1521" s="2" t="s">
        <v>24</v>
      </c>
      <c r="J1521" s="2" t="s">
        <v>25</v>
      </c>
      <c r="K1521" s="2">
        <v>224133000</v>
      </c>
      <c r="L1521" t="s">
        <v>112</v>
      </c>
      <c r="M1521" t="s">
        <v>532</v>
      </c>
      <c r="N1521" t="s">
        <v>28</v>
      </c>
      <c r="O1521" t="s">
        <v>28</v>
      </c>
      <c r="P1521" t="s">
        <v>28</v>
      </c>
      <c r="R1521" t="s">
        <v>28</v>
      </c>
      <c r="S1521" s="3" t="s">
        <v>25</v>
      </c>
      <c r="T1521" t="s">
        <v>28</v>
      </c>
      <c r="U1521" s="3" t="s">
        <v>28</v>
      </c>
    </row>
    <row r="1522" spans="1:21" hidden="1" x14ac:dyDescent="0.3">
      <c r="A1522">
        <v>1449</v>
      </c>
      <c r="B1522" t="s">
        <v>676</v>
      </c>
      <c r="C1522" t="s">
        <v>35</v>
      </c>
      <c r="D1522" t="s">
        <v>36</v>
      </c>
      <c r="E1522" s="1">
        <v>10231000000</v>
      </c>
      <c r="F1522" s="2">
        <v>6648000000</v>
      </c>
      <c r="G1522" s="2">
        <v>397000000</v>
      </c>
      <c r="H1522" s="2" t="s">
        <v>24</v>
      </c>
      <c r="I1522" s="2" t="s">
        <v>24</v>
      </c>
      <c r="J1522" s="2" t="s">
        <v>25</v>
      </c>
      <c r="K1522" s="2">
        <v>1250000000</v>
      </c>
      <c r="L1522" t="s">
        <v>107</v>
      </c>
      <c r="M1522" t="s">
        <v>108</v>
      </c>
      <c r="N1522" t="s">
        <v>28</v>
      </c>
      <c r="O1522" t="s">
        <v>28</v>
      </c>
      <c r="P1522" t="s">
        <v>28</v>
      </c>
      <c r="R1522" t="s">
        <v>28</v>
      </c>
      <c r="S1522" s="3" t="s">
        <v>25</v>
      </c>
      <c r="T1522" t="s">
        <v>28</v>
      </c>
      <c r="U1522" s="3" t="s">
        <v>28</v>
      </c>
    </row>
    <row r="1523" spans="1:21" hidden="1" x14ac:dyDescent="0.3">
      <c r="A1523">
        <v>205</v>
      </c>
      <c r="B1523" t="s">
        <v>190</v>
      </c>
      <c r="C1523" t="s">
        <v>35</v>
      </c>
      <c r="D1523" t="s">
        <v>36</v>
      </c>
      <c r="E1523" s="1">
        <v>10346000000</v>
      </c>
      <c r="F1523" s="2">
        <v>233000000</v>
      </c>
      <c r="G1523" s="2">
        <v>5996000000</v>
      </c>
      <c r="H1523" s="2" t="s">
        <v>24</v>
      </c>
      <c r="I1523" s="2" t="s">
        <v>24</v>
      </c>
      <c r="J1523" s="2" t="s">
        <v>25</v>
      </c>
      <c r="K1523" s="2">
        <v>533000000</v>
      </c>
      <c r="L1523" t="s">
        <v>112</v>
      </c>
      <c r="M1523" t="s">
        <v>183</v>
      </c>
      <c r="N1523" t="s">
        <v>28</v>
      </c>
      <c r="O1523" t="s">
        <v>28</v>
      </c>
      <c r="P1523" t="s">
        <v>28</v>
      </c>
      <c r="R1523" t="s">
        <v>28</v>
      </c>
      <c r="S1523" s="3" t="s">
        <v>25</v>
      </c>
      <c r="T1523" t="s">
        <v>28</v>
      </c>
      <c r="U1523" s="3" t="s">
        <v>25</v>
      </c>
    </row>
    <row r="1524" spans="1:21" hidden="1" x14ac:dyDescent="0.3">
      <c r="A1524">
        <v>1251</v>
      </c>
      <c r="B1524" t="s">
        <v>619</v>
      </c>
      <c r="C1524" t="s">
        <v>35</v>
      </c>
      <c r="D1524" t="s">
        <v>36</v>
      </c>
      <c r="E1524" s="1">
        <v>10415000000</v>
      </c>
      <c r="F1524" s="2">
        <v>6239000000</v>
      </c>
      <c r="G1524" s="2" t="s">
        <v>24</v>
      </c>
      <c r="H1524" s="2" t="s">
        <v>24</v>
      </c>
      <c r="I1524" s="2" t="s">
        <v>24</v>
      </c>
      <c r="J1524" s="2" t="s">
        <v>25</v>
      </c>
      <c r="K1524" s="2">
        <v>1214000000</v>
      </c>
      <c r="L1524" t="s">
        <v>107</v>
      </c>
      <c r="M1524" t="s">
        <v>110</v>
      </c>
      <c r="N1524" t="s">
        <v>28</v>
      </c>
      <c r="O1524" t="s">
        <v>28</v>
      </c>
      <c r="P1524" t="s">
        <v>28</v>
      </c>
      <c r="R1524" t="s">
        <v>28</v>
      </c>
      <c r="S1524" s="3" t="s">
        <v>25</v>
      </c>
      <c r="T1524" t="s">
        <v>28</v>
      </c>
      <c r="U1524" s="3" t="s">
        <v>28</v>
      </c>
    </row>
    <row r="1525" spans="1:21" x14ac:dyDescent="0.3">
      <c r="A1525">
        <v>962</v>
      </c>
      <c r="B1525" t="s">
        <v>520</v>
      </c>
      <c r="C1525" t="s">
        <v>35</v>
      </c>
      <c r="D1525" t="s">
        <v>36</v>
      </c>
      <c r="E1525" s="1">
        <v>10466000000</v>
      </c>
      <c r="F1525" s="2">
        <v>9576000000</v>
      </c>
      <c r="G1525" s="2" t="s">
        <v>24</v>
      </c>
      <c r="H1525" s="2" t="s">
        <v>24</v>
      </c>
      <c r="I1525" s="2" t="s">
        <v>24</v>
      </c>
      <c r="J1525" s="2" t="s">
        <v>25</v>
      </c>
      <c r="K1525" s="2" t="s">
        <v>24</v>
      </c>
      <c r="L1525" t="s">
        <v>26</v>
      </c>
      <c r="M1525" t="s">
        <v>261</v>
      </c>
      <c r="N1525" t="s">
        <v>28</v>
      </c>
      <c r="O1525" t="s">
        <v>28</v>
      </c>
      <c r="P1525" t="s">
        <v>28</v>
      </c>
      <c r="R1525" t="s">
        <v>28</v>
      </c>
      <c r="S1525" s="3" t="s">
        <v>25</v>
      </c>
      <c r="T1525" t="s">
        <v>28</v>
      </c>
      <c r="U1525" s="3" t="s">
        <v>28</v>
      </c>
    </row>
    <row r="1526" spans="1:21" hidden="1" x14ac:dyDescent="0.3">
      <c r="A1526">
        <v>810</v>
      </c>
      <c r="B1526" t="s">
        <v>460</v>
      </c>
      <c r="C1526" t="s">
        <v>35</v>
      </c>
      <c r="D1526" t="s">
        <v>414</v>
      </c>
      <c r="E1526" s="1">
        <v>10629719000</v>
      </c>
      <c r="F1526" s="2">
        <v>7617460000</v>
      </c>
      <c r="G1526" s="2">
        <v>2243356000</v>
      </c>
      <c r="H1526" s="2" t="s">
        <v>24</v>
      </c>
      <c r="I1526" s="2" t="s">
        <v>24</v>
      </c>
      <c r="J1526" s="2" t="s">
        <v>25</v>
      </c>
      <c r="K1526" s="2" t="s">
        <v>24</v>
      </c>
      <c r="L1526" t="s">
        <v>61</v>
      </c>
      <c r="M1526" t="s">
        <v>67</v>
      </c>
      <c r="N1526" t="s">
        <v>28</v>
      </c>
      <c r="O1526" t="s">
        <v>28</v>
      </c>
      <c r="P1526" t="s">
        <v>28</v>
      </c>
      <c r="R1526" t="s">
        <v>28</v>
      </c>
      <c r="S1526" s="3" t="s">
        <v>25</v>
      </c>
      <c r="T1526" t="s">
        <v>28</v>
      </c>
      <c r="U1526" s="3" t="s">
        <v>28</v>
      </c>
    </row>
    <row r="1527" spans="1:21" hidden="1" x14ac:dyDescent="0.3">
      <c r="A1527">
        <v>185</v>
      </c>
      <c r="B1527" t="s">
        <v>177</v>
      </c>
      <c r="C1527" t="s">
        <v>35</v>
      </c>
      <c r="D1527" t="s">
        <v>180</v>
      </c>
      <c r="E1527" s="1">
        <v>10635676000</v>
      </c>
      <c r="F1527" s="2">
        <v>5026940000</v>
      </c>
      <c r="G1527" s="2">
        <v>3548341000</v>
      </c>
      <c r="H1527" s="2" t="s">
        <v>24</v>
      </c>
      <c r="I1527" s="2" t="s">
        <v>24</v>
      </c>
      <c r="J1527" s="2" t="s">
        <v>25</v>
      </c>
      <c r="K1527" s="2" t="s">
        <v>24</v>
      </c>
      <c r="L1527" t="s">
        <v>40</v>
      </c>
      <c r="M1527" t="s">
        <v>149</v>
      </c>
      <c r="N1527" t="s">
        <v>28</v>
      </c>
      <c r="O1527" t="s">
        <v>28</v>
      </c>
      <c r="P1527" t="s">
        <v>28</v>
      </c>
      <c r="R1527" t="s">
        <v>28</v>
      </c>
      <c r="S1527" s="3" t="s">
        <v>25</v>
      </c>
      <c r="T1527" t="s">
        <v>28</v>
      </c>
      <c r="U1527" s="3" t="s">
        <v>25</v>
      </c>
    </row>
    <row r="1528" spans="1:21" hidden="1" x14ac:dyDescent="0.3">
      <c r="A1528">
        <v>1601</v>
      </c>
      <c r="B1528" t="s">
        <v>728</v>
      </c>
      <c r="C1528" t="s">
        <v>35</v>
      </c>
      <c r="D1528" t="s">
        <v>36</v>
      </c>
      <c r="E1528" s="1">
        <v>10731300000</v>
      </c>
      <c r="F1528" s="2">
        <v>7209400000</v>
      </c>
      <c r="G1528" s="2">
        <v>835100000</v>
      </c>
      <c r="H1528" s="2" t="s">
        <v>24</v>
      </c>
      <c r="I1528" s="2" t="s">
        <v>24</v>
      </c>
      <c r="J1528" s="2" t="s">
        <v>25</v>
      </c>
      <c r="K1528" s="2">
        <v>1295700000</v>
      </c>
      <c r="L1528" t="s">
        <v>112</v>
      </c>
      <c r="M1528" t="s">
        <v>548</v>
      </c>
      <c r="N1528" t="s">
        <v>28</v>
      </c>
      <c r="O1528" t="s">
        <v>28</v>
      </c>
      <c r="P1528" t="s">
        <v>28</v>
      </c>
      <c r="R1528" t="s">
        <v>28</v>
      </c>
      <c r="S1528" s="3" t="s">
        <v>25</v>
      </c>
      <c r="T1528" t="s">
        <v>28</v>
      </c>
      <c r="U1528" s="3" t="s">
        <v>28</v>
      </c>
    </row>
    <row r="1529" spans="1:21" hidden="1" x14ac:dyDescent="0.3">
      <c r="A1529">
        <v>1010</v>
      </c>
      <c r="B1529" t="s">
        <v>538</v>
      </c>
      <c r="C1529" t="s">
        <v>35</v>
      </c>
      <c r="D1529" t="s">
        <v>121</v>
      </c>
      <c r="E1529" s="1">
        <v>10776000000</v>
      </c>
      <c r="F1529" s="2" t="s">
        <v>24</v>
      </c>
      <c r="G1529" s="2">
        <v>4525000000</v>
      </c>
      <c r="H1529" s="2" t="s">
        <v>24</v>
      </c>
      <c r="I1529" s="2" t="s">
        <v>24</v>
      </c>
      <c r="J1529" s="2" t="s">
        <v>25</v>
      </c>
      <c r="K1529" s="2">
        <v>373000000</v>
      </c>
      <c r="L1529" t="s">
        <v>51</v>
      </c>
      <c r="M1529" t="s">
        <v>123</v>
      </c>
      <c r="N1529" t="s">
        <v>28</v>
      </c>
      <c r="O1529" t="s">
        <v>28</v>
      </c>
      <c r="P1529" t="s">
        <v>28</v>
      </c>
      <c r="R1529" t="s">
        <v>28</v>
      </c>
      <c r="S1529" s="3" t="s">
        <v>25</v>
      </c>
      <c r="T1529" t="s">
        <v>28</v>
      </c>
      <c r="U1529" s="3" t="s">
        <v>28</v>
      </c>
    </row>
    <row r="1530" spans="1:21" hidden="1" x14ac:dyDescent="0.3">
      <c r="A1530">
        <v>1327</v>
      </c>
      <c r="B1530" t="s">
        <v>639</v>
      </c>
      <c r="C1530" t="s">
        <v>35</v>
      </c>
      <c r="D1530" t="s">
        <v>36</v>
      </c>
      <c r="E1530" s="1">
        <v>10776000000</v>
      </c>
      <c r="F1530" s="2">
        <v>5960000000</v>
      </c>
      <c r="G1530" s="2">
        <v>1296000000</v>
      </c>
      <c r="H1530" s="2">
        <v>93000000</v>
      </c>
      <c r="I1530" s="2">
        <v>93000000</v>
      </c>
      <c r="J1530" s="2">
        <v>93000000</v>
      </c>
      <c r="K1530" s="2">
        <v>1106000000</v>
      </c>
      <c r="L1530" t="s">
        <v>125</v>
      </c>
      <c r="M1530" t="s">
        <v>157</v>
      </c>
      <c r="N1530" t="s">
        <v>28</v>
      </c>
      <c r="O1530" t="s">
        <v>28</v>
      </c>
      <c r="P1530" t="s">
        <v>28</v>
      </c>
      <c r="R1530" t="s">
        <v>28</v>
      </c>
      <c r="S1530" s="3">
        <v>93000000</v>
      </c>
      <c r="T1530" t="s">
        <v>28</v>
      </c>
      <c r="U1530" s="3" t="s">
        <v>28</v>
      </c>
    </row>
    <row r="1531" spans="1:21" hidden="1" x14ac:dyDescent="0.3">
      <c r="A1531">
        <v>99</v>
      </c>
      <c r="B1531" t="s">
        <v>133</v>
      </c>
      <c r="C1531" t="s">
        <v>35</v>
      </c>
      <c r="D1531" t="s">
        <v>138</v>
      </c>
      <c r="E1531" s="1">
        <v>10825000000</v>
      </c>
      <c r="F1531" s="2">
        <v>6314000000</v>
      </c>
      <c r="G1531" s="2">
        <v>819000000</v>
      </c>
      <c r="H1531" s="2">
        <v>1540000000</v>
      </c>
      <c r="I1531" s="2">
        <v>1540000000</v>
      </c>
      <c r="J1531" s="2">
        <v>1540000000</v>
      </c>
      <c r="K1531" s="2" t="s">
        <v>24</v>
      </c>
      <c r="L1531" t="s">
        <v>51</v>
      </c>
      <c r="M1531" t="s">
        <v>135</v>
      </c>
      <c r="N1531" t="s">
        <v>28</v>
      </c>
      <c r="O1531" t="s">
        <v>28</v>
      </c>
      <c r="P1531" t="s">
        <v>28</v>
      </c>
      <c r="R1531" t="s">
        <v>28</v>
      </c>
      <c r="S1531" s="3">
        <v>1540000000</v>
      </c>
      <c r="T1531" t="s">
        <v>28</v>
      </c>
      <c r="U1531" s="3">
        <v>1540000000</v>
      </c>
    </row>
    <row r="1532" spans="1:21" hidden="1" x14ac:dyDescent="0.3">
      <c r="A1532">
        <v>273</v>
      </c>
      <c r="B1532" t="s">
        <v>222</v>
      </c>
      <c r="C1532" t="s">
        <v>35</v>
      </c>
      <c r="D1532" t="s">
        <v>36</v>
      </c>
      <c r="E1532" s="1">
        <v>10855810000</v>
      </c>
      <c r="F1532" s="2">
        <v>9716541000</v>
      </c>
      <c r="G1532" s="2" t="s">
        <v>24</v>
      </c>
      <c r="H1532" s="2" t="s">
        <v>24</v>
      </c>
      <c r="I1532" s="2" t="s">
        <v>24</v>
      </c>
      <c r="J1532" s="2" t="s">
        <v>25</v>
      </c>
      <c r="K1532" s="2">
        <v>314096000</v>
      </c>
      <c r="L1532" t="s">
        <v>117</v>
      </c>
      <c r="M1532" t="s">
        <v>223</v>
      </c>
      <c r="N1532" t="s">
        <v>28</v>
      </c>
      <c r="O1532" t="s">
        <v>28</v>
      </c>
      <c r="P1532" t="s">
        <v>28</v>
      </c>
      <c r="R1532" t="s">
        <v>28</v>
      </c>
      <c r="S1532" s="3" t="s">
        <v>25</v>
      </c>
      <c r="T1532" t="s">
        <v>28</v>
      </c>
      <c r="U1532" s="3" t="s">
        <v>25</v>
      </c>
    </row>
    <row r="1533" spans="1:21" hidden="1" x14ac:dyDescent="0.3">
      <c r="A1533">
        <v>950</v>
      </c>
      <c r="B1533" t="s">
        <v>516</v>
      </c>
      <c r="C1533" t="s">
        <v>35</v>
      </c>
      <c r="D1533" t="s">
        <v>230</v>
      </c>
      <c r="E1533" s="1">
        <v>10949999000</v>
      </c>
      <c r="F1533" s="2">
        <v>8923519000</v>
      </c>
      <c r="G1533" s="2">
        <v>764117000</v>
      </c>
      <c r="H1533" s="2" t="s">
        <v>24</v>
      </c>
      <c r="I1533" s="2" t="s">
        <v>24</v>
      </c>
      <c r="J1533" s="2" t="s">
        <v>25</v>
      </c>
      <c r="K1533" s="2" t="s">
        <v>24</v>
      </c>
      <c r="L1533" t="s">
        <v>40</v>
      </c>
      <c r="M1533" t="s">
        <v>328</v>
      </c>
      <c r="N1533" t="s">
        <v>28</v>
      </c>
      <c r="O1533" t="s">
        <v>28</v>
      </c>
      <c r="P1533" t="s">
        <v>28</v>
      </c>
      <c r="R1533" t="s">
        <v>28</v>
      </c>
      <c r="S1533" s="3" t="s">
        <v>25</v>
      </c>
      <c r="T1533" t="s">
        <v>28</v>
      </c>
      <c r="U1533" s="3" t="s">
        <v>28</v>
      </c>
    </row>
    <row r="1534" spans="1:21" x14ac:dyDescent="0.3">
      <c r="A1534">
        <v>878</v>
      </c>
      <c r="B1534" t="s">
        <v>485</v>
      </c>
      <c r="C1534" t="s">
        <v>35</v>
      </c>
      <c r="D1534" t="s">
        <v>73</v>
      </c>
      <c r="E1534" s="1">
        <v>10964157000</v>
      </c>
      <c r="F1534" s="2">
        <v>9196326000</v>
      </c>
      <c r="G1534" s="2">
        <v>1429233000</v>
      </c>
      <c r="H1534" s="2" t="s">
        <v>24</v>
      </c>
      <c r="I1534" s="2" t="s">
        <v>24</v>
      </c>
      <c r="J1534" s="2" t="s">
        <v>25</v>
      </c>
      <c r="K1534" s="2" t="s">
        <v>24</v>
      </c>
      <c r="L1534" t="s">
        <v>26</v>
      </c>
      <c r="M1534" t="s">
        <v>261</v>
      </c>
      <c r="N1534" t="s">
        <v>28</v>
      </c>
      <c r="O1534" t="s">
        <v>28</v>
      </c>
      <c r="P1534" t="s">
        <v>28</v>
      </c>
      <c r="R1534" t="s">
        <v>28</v>
      </c>
      <c r="S1534" s="3" t="s">
        <v>25</v>
      </c>
      <c r="T1534" t="s">
        <v>28</v>
      </c>
      <c r="U1534" s="3" t="s">
        <v>28</v>
      </c>
    </row>
    <row r="1535" spans="1:21" hidden="1" x14ac:dyDescent="0.3">
      <c r="A1535">
        <v>1736</v>
      </c>
      <c r="B1535" t="s">
        <v>763</v>
      </c>
      <c r="C1535" t="s">
        <v>35</v>
      </c>
      <c r="D1535" t="s">
        <v>36</v>
      </c>
      <c r="E1535" s="1">
        <v>11024486000</v>
      </c>
      <c r="F1535" s="2">
        <v>7033633000</v>
      </c>
      <c r="G1535" s="2">
        <v>865817000</v>
      </c>
      <c r="H1535" s="2" t="s">
        <v>24</v>
      </c>
      <c r="I1535" s="2" t="s">
        <v>24</v>
      </c>
      <c r="J1535" s="2" t="s">
        <v>25</v>
      </c>
      <c r="K1535" s="2">
        <v>1124524000</v>
      </c>
      <c r="L1535" t="s">
        <v>107</v>
      </c>
      <c r="M1535" t="s">
        <v>108</v>
      </c>
      <c r="N1535" t="s">
        <v>28</v>
      </c>
      <c r="O1535" t="s">
        <v>28</v>
      </c>
      <c r="P1535" t="s">
        <v>28</v>
      </c>
      <c r="R1535" t="s">
        <v>28</v>
      </c>
      <c r="S1535" s="3" t="s">
        <v>25</v>
      </c>
      <c r="T1535" t="s">
        <v>28</v>
      </c>
      <c r="U1535" s="3" t="s">
        <v>28</v>
      </c>
    </row>
    <row r="1536" spans="1:21" x14ac:dyDescent="0.3">
      <c r="A1536">
        <v>399</v>
      </c>
      <c r="B1536" t="s">
        <v>294</v>
      </c>
      <c r="C1536" t="s">
        <v>35</v>
      </c>
      <c r="D1536" t="s">
        <v>298</v>
      </c>
      <c r="E1536" s="1">
        <v>11069000000</v>
      </c>
      <c r="F1536" s="2">
        <v>2782000000</v>
      </c>
      <c r="G1536" s="2">
        <v>3597000000</v>
      </c>
      <c r="H1536" s="2" t="s">
        <v>24</v>
      </c>
      <c r="I1536" s="2" t="s">
        <v>24</v>
      </c>
      <c r="J1536" s="2" t="s">
        <v>25</v>
      </c>
      <c r="K1536" s="2">
        <v>1301000000</v>
      </c>
      <c r="L1536" t="s">
        <v>26</v>
      </c>
      <c r="M1536" t="s">
        <v>295</v>
      </c>
      <c r="N1536" t="s">
        <v>28</v>
      </c>
      <c r="O1536" t="s">
        <v>28</v>
      </c>
      <c r="P1536" t="s">
        <v>28</v>
      </c>
      <c r="R1536" t="s">
        <v>28</v>
      </c>
      <c r="S1536" s="3" t="s">
        <v>25</v>
      </c>
      <c r="T1536" t="s">
        <v>28</v>
      </c>
      <c r="U1536" s="3" t="s">
        <v>25</v>
      </c>
    </row>
    <row r="1537" spans="1:21" hidden="1" x14ac:dyDescent="0.3">
      <c r="A1537">
        <v>1461</v>
      </c>
      <c r="B1537" t="s">
        <v>678</v>
      </c>
      <c r="C1537" t="s">
        <v>35</v>
      </c>
      <c r="D1537" t="s">
        <v>459</v>
      </c>
      <c r="E1537" s="1">
        <v>11160000000</v>
      </c>
      <c r="F1537" s="2">
        <v>8545000000</v>
      </c>
      <c r="G1537" s="2">
        <v>635000000</v>
      </c>
      <c r="H1537" s="2">
        <v>1237000000</v>
      </c>
      <c r="I1537" s="2">
        <v>1237000000</v>
      </c>
      <c r="J1537" s="2">
        <v>1237000000</v>
      </c>
      <c r="K1537" s="2">
        <v>123000000</v>
      </c>
      <c r="L1537" t="s">
        <v>51</v>
      </c>
      <c r="M1537" t="s">
        <v>679</v>
      </c>
      <c r="N1537" t="s">
        <v>28</v>
      </c>
      <c r="O1537" t="s">
        <v>28</v>
      </c>
      <c r="P1537" t="s">
        <v>28</v>
      </c>
      <c r="R1537" t="s">
        <v>28</v>
      </c>
      <c r="S1537" s="3">
        <v>1237000000</v>
      </c>
      <c r="T1537" t="s">
        <v>28</v>
      </c>
      <c r="U1537" s="3" t="s">
        <v>28</v>
      </c>
    </row>
    <row r="1538" spans="1:21" hidden="1" x14ac:dyDescent="0.3">
      <c r="A1538">
        <v>285</v>
      </c>
      <c r="B1538" t="s">
        <v>231</v>
      </c>
      <c r="C1538" t="s">
        <v>35</v>
      </c>
      <c r="D1538" t="s">
        <v>121</v>
      </c>
      <c r="E1538" s="1">
        <v>11229200000</v>
      </c>
      <c r="F1538" s="2">
        <v>438000000</v>
      </c>
      <c r="G1538" s="2">
        <v>2657700000</v>
      </c>
      <c r="H1538" s="2">
        <v>4470100000</v>
      </c>
      <c r="I1538" s="2">
        <v>4470100000</v>
      </c>
      <c r="J1538" s="2">
        <v>4470100000</v>
      </c>
      <c r="K1538" s="2">
        <v>459000000</v>
      </c>
      <c r="L1538" t="s">
        <v>61</v>
      </c>
      <c r="M1538" t="s">
        <v>132</v>
      </c>
      <c r="N1538" t="s">
        <v>28</v>
      </c>
      <c r="O1538" t="s">
        <v>28</v>
      </c>
      <c r="P1538" t="s">
        <v>28</v>
      </c>
      <c r="R1538" t="s">
        <v>28</v>
      </c>
      <c r="S1538" s="3">
        <v>4470100000</v>
      </c>
      <c r="T1538" t="s">
        <v>28</v>
      </c>
      <c r="U1538" s="3">
        <v>4470100000</v>
      </c>
    </row>
    <row r="1539" spans="1:21" hidden="1" x14ac:dyDescent="0.3">
      <c r="A1539">
        <v>543</v>
      </c>
      <c r="B1539" t="s">
        <v>359</v>
      </c>
      <c r="C1539" t="s">
        <v>35</v>
      </c>
      <c r="D1539" t="s">
        <v>218</v>
      </c>
      <c r="E1539" s="1">
        <v>11262300000</v>
      </c>
      <c r="F1539" s="2">
        <v>2181100000</v>
      </c>
      <c r="G1539" s="2">
        <v>7337800000</v>
      </c>
      <c r="H1539" s="2" t="s">
        <v>24</v>
      </c>
      <c r="I1539" s="2" t="s">
        <v>24</v>
      </c>
      <c r="J1539" s="2" t="s">
        <v>25</v>
      </c>
      <c r="K1539" s="2" t="s">
        <v>24</v>
      </c>
      <c r="L1539" t="s">
        <v>97</v>
      </c>
      <c r="M1539" t="s">
        <v>274</v>
      </c>
      <c r="N1539" t="s">
        <v>28</v>
      </c>
      <c r="O1539" t="s">
        <v>28</v>
      </c>
      <c r="P1539" t="s">
        <v>28</v>
      </c>
      <c r="R1539" t="s">
        <v>28</v>
      </c>
      <c r="S1539" s="3" t="s">
        <v>25</v>
      </c>
      <c r="T1539" t="s">
        <v>28</v>
      </c>
      <c r="U1539" s="3" t="s">
        <v>28</v>
      </c>
    </row>
    <row r="1540" spans="1:21" hidden="1" x14ac:dyDescent="0.3">
      <c r="A1540">
        <v>1485</v>
      </c>
      <c r="B1540" t="s">
        <v>687</v>
      </c>
      <c r="C1540" t="s">
        <v>35</v>
      </c>
      <c r="D1540" t="s">
        <v>121</v>
      </c>
      <c r="E1540" s="1">
        <v>11325000000</v>
      </c>
      <c r="F1540" s="2">
        <v>3830000000</v>
      </c>
      <c r="G1540" s="2">
        <v>4295000000</v>
      </c>
      <c r="H1540" s="2">
        <v>715000000</v>
      </c>
      <c r="I1540" s="2">
        <v>715000000</v>
      </c>
      <c r="J1540" s="2">
        <v>715000000</v>
      </c>
      <c r="K1540" s="2">
        <v>319000000</v>
      </c>
      <c r="L1540" t="s">
        <v>61</v>
      </c>
      <c r="M1540" t="s">
        <v>76</v>
      </c>
      <c r="N1540" t="s">
        <v>28</v>
      </c>
      <c r="O1540" t="s">
        <v>28</v>
      </c>
      <c r="P1540" t="s">
        <v>28</v>
      </c>
      <c r="R1540" t="s">
        <v>28</v>
      </c>
      <c r="S1540" s="3">
        <v>715000000</v>
      </c>
      <c r="T1540" t="s">
        <v>28</v>
      </c>
      <c r="U1540" s="3" t="s">
        <v>28</v>
      </c>
    </row>
    <row r="1541" spans="1:21" hidden="1" x14ac:dyDescent="0.3">
      <c r="A1541">
        <v>1405</v>
      </c>
      <c r="B1541" t="s">
        <v>663</v>
      </c>
      <c r="C1541" t="s">
        <v>35</v>
      </c>
      <c r="D1541" t="s">
        <v>36</v>
      </c>
      <c r="E1541" s="1">
        <v>11339304000</v>
      </c>
      <c r="F1541" s="2">
        <v>5780078000</v>
      </c>
      <c r="G1541" s="2">
        <v>3943786000</v>
      </c>
      <c r="H1541" s="2" t="s">
        <v>24</v>
      </c>
      <c r="I1541" s="2" t="s">
        <v>24</v>
      </c>
      <c r="J1541" s="2" t="s">
        <v>25</v>
      </c>
      <c r="K1541" s="2" t="s">
        <v>24</v>
      </c>
      <c r="L1541" t="s">
        <v>125</v>
      </c>
      <c r="M1541" t="s">
        <v>126</v>
      </c>
      <c r="N1541" t="s">
        <v>28</v>
      </c>
      <c r="O1541" t="s">
        <v>28</v>
      </c>
      <c r="P1541" t="s">
        <v>28</v>
      </c>
      <c r="R1541" t="s">
        <v>28</v>
      </c>
      <c r="S1541" s="3" t="s">
        <v>25</v>
      </c>
      <c r="T1541" t="s">
        <v>28</v>
      </c>
      <c r="U1541" s="3" t="s">
        <v>28</v>
      </c>
    </row>
    <row r="1542" spans="1:21" x14ac:dyDescent="0.3">
      <c r="A1542">
        <v>1275</v>
      </c>
      <c r="B1542" t="s">
        <v>625</v>
      </c>
      <c r="C1542" t="s">
        <v>35</v>
      </c>
      <c r="D1542" t="s">
        <v>218</v>
      </c>
      <c r="E1542" s="1">
        <v>11360753000</v>
      </c>
      <c r="F1542" s="2">
        <v>8823384000</v>
      </c>
      <c r="G1542" s="2">
        <v>1359360000</v>
      </c>
      <c r="H1542" s="2" t="s">
        <v>24</v>
      </c>
      <c r="I1542" s="2" t="s">
        <v>24</v>
      </c>
      <c r="J1542" s="2" t="s">
        <v>25</v>
      </c>
      <c r="K1542" s="2" t="s">
        <v>24</v>
      </c>
      <c r="L1542" t="s">
        <v>26</v>
      </c>
      <c r="M1542" t="s">
        <v>261</v>
      </c>
      <c r="N1542" t="s">
        <v>28</v>
      </c>
      <c r="O1542" t="s">
        <v>28</v>
      </c>
      <c r="P1542" t="s">
        <v>28</v>
      </c>
      <c r="R1542" t="s">
        <v>28</v>
      </c>
      <c r="S1542" s="3" t="s">
        <v>25</v>
      </c>
      <c r="T1542" t="s">
        <v>28</v>
      </c>
      <c r="U1542" s="3" t="s">
        <v>28</v>
      </c>
    </row>
    <row r="1543" spans="1:21" hidden="1" x14ac:dyDescent="0.3">
      <c r="A1543">
        <v>1469</v>
      </c>
      <c r="B1543" t="s">
        <v>682</v>
      </c>
      <c r="C1543" t="s">
        <v>35</v>
      </c>
      <c r="D1543" t="s">
        <v>121</v>
      </c>
      <c r="E1543" s="1">
        <v>11406900000</v>
      </c>
      <c r="F1543" s="2">
        <v>7139700000</v>
      </c>
      <c r="G1543" s="2">
        <v>2798900000</v>
      </c>
      <c r="H1543" s="2" t="s">
        <v>24</v>
      </c>
      <c r="I1543" s="2" t="s">
        <v>24</v>
      </c>
      <c r="J1543" s="2" t="s">
        <v>25</v>
      </c>
      <c r="K1543" s="2" t="s">
        <v>24</v>
      </c>
      <c r="L1543" t="s">
        <v>40</v>
      </c>
      <c r="M1543" t="s">
        <v>670</v>
      </c>
      <c r="N1543" t="s">
        <v>28</v>
      </c>
      <c r="O1543" t="s">
        <v>28</v>
      </c>
      <c r="P1543" t="s">
        <v>28</v>
      </c>
      <c r="R1543" t="s">
        <v>28</v>
      </c>
      <c r="S1543" s="3" t="s">
        <v>25</v>
      </c>
      <c r="T1543" t="s">
        <v>28</v>
      </c>
      <c r="U1543" s="3" t="s">
        <v>28</v>
      </c>
    </row>
    <row r="1544" spans="1:21" hidden="1" x14ac:dyDescent="0.3">
      <c r="A1544">
        <v>225</v>
      </c>
      <c r="B1544" t="s">
        <v>200</v>
      </c>
      <c r="C1544" t="s">
        <v>35</v>
      </c>
      <c r="D1544" t="s">
        <v>121</v>
      </c>
      <c r="E1544" s="1">
        <v>11448800000</v>
      </c>
      <c r="F1544" s="2">
        <v>1478700000</v>
      </c>
      <c r="G1544" s="2">
        <v>1972900000</v>
      </c>
      <c r="H1544" s="2">
        <v>1973300000</v>
      </c>
      <c r="I1544" s="2">
        <v>1973300000</v>
      </c>
      <c r="J1544" s="2">
        <v>1973300000</v>
      </c>
      <c r="K1544" s="2">
        <v>385600000</v>
      </c>
      <c r="L1544" t="s">
        <v>61</v>
      </c>
      <c r="M1544" t="s">
        <v>132</v>
      </c>
      <c r="N1544" t="s">
        <v>28</v>
      </c>
      <c r="O1544" t="s">
        <v>28</v>
      </c>
      <c r="P1544" t="s">
        <v>28</v>
      </c>
      <c r="R1544" t="s">
        <v>28</v>
      </c>
      <c r="S1544" s="3">
        <v>1973300000</v>
      </c>
      <c r="T1544" t="s">
        <v>28</v>
      </c>
      <c r="U1544" s="3">
        <v>1973300000</v>
      </c>
    </row>
    <row r="1545" spans="1:21" hidden="1" x14ac:dyDescent="0.3">
      <c r="A1545">
        <v>587</v>
      </c>
      <c r="B1545" t="s">
        <v>372</v>
      </c>
      <c r="C1545" t="s">
        <v>35</v>
      </c>
      <c r="D1545" t="s">
        <v>36</v>
      </c>
      <c r="E1545" s="1">
        <v>11513251000</v>
      </c>
      <c r="F1545" s="2">
        <v>7449273000</v>
      </c>
      <c r="G1545" s="2">
        <v>1074998000</v>
      </c>
      <c r="H1545" s="2" t="s">
        <v>24</v>
      </c>
      <c r="I1545" s="2" t="s">
        <v>24</v>
      </c>
      <c r="J1545" s="2" t="s">
        <v>25</v>
      </c>
      <c r="K1545" s="2">
        <v>1337276000</v>
      </c>
      <c r="L1545" t="s">
        <v>107</v>
      </c>
      <c r="M1545" t="s">
        <v>110</v>
      </c>
      <c r="N1545" t="s">
        <v>28</v>
      </c>
      <c r="O1545" t="s">
        <v>28</v>
      </c>
      <c r="P1545" t="s">
        <v>28</v>
      </c>
      <c r="R1545" t="s">
        <v>28</v>
      </c>
      <c r="S1545" s="3" t="s">
        <v>25</v>
      </c>
      <c r="T1545" t="s">
        <v>28</v>
      </c>
      <c r="U1545" s="3" t="s">
        <v>28</v>
      </c>
    </row>
    <row r="1546" spans="1:21" hidden="1" x14ac:dyDescent="0.3">
      <c r="A1546">
        <v>539</v>
      </c>
      <c r="B1546" t="s">
        <v>358</v>
      </c>
      <c r="C1546" t="s">
        <v>35</v>
      </c>
      <c r="D1546" t="s">
        <v>36</v>
      </c>
      <c r="E1546" s="1">
        <v>11524000000</v>
      </c>
      <c r="F1546" s="2">
        <v>7256000000</v>
      </c>
      <c r="G1546" s="2">
        <v>336000000</v>
      </c>
      <c r="H1546" s="2" t="s">
        <v>24</v>
      </c>
      <c r="I1546" s="2" t="s">
        <v>24</v>
      </c>
      <c r="J1546" s="2" t="s">
        <v>25</v>
      </c>
      <c r="K1546" s="2">
        <v>1919000000</v>
      </c>
      <c r="L1546" t="s">
        <v>107</v>
      </c>
      <c r="M1546" t="s">
        <v>110</v>
      </c>
      <c r="N1546" t="s">
        <v>28</v>
      </c>
      <c r="O1546" t="s">
        <v>28</v>
      </c>
      <c r="P1546" t="s">
        <v>28</v>
      </c>
      <c r="R1546" t="s">
        <v>28</v>
      </c>
      <c r="S1546" s="3" t="s">
        <v>25</v>
      </c>
      <c r="T1546" t="s">
        <v>28</v>
      </c>
      <c r="U1546" s="3" t="s">
        <v>28</v>
      </c>
    </row>
    <row r="1547" spans="1:21" hidden="1" x14ac:dyDescent="0.3">
      <c r="A1547">
        <v>257</v>
      </c>
      <c r="B1547" t="s">
        <v>208</v>
      </c>
      <c r="C1547" t="s">
        <v>35</v>
      </c>
      <c r="D1547" t="s">
        <v>213</v>
      </c>
      <c r="E1547" s="1">
        <v>11642900000</v>
      </c>
      <c r="F1547" s="2">
        <v>8552100000</v>
      </c>
      <c r="G1547" s="2">
        <v>2209400000</v>
      </c>
      <c r="H1547" s="2" t="s">
        <v>24</v>
      </c>
      <c r="I1547" s="2" t="s">
        <v>24</v>
      </c>
      <c r="J1547" s="2" t="s">
        <v>25</v>
      </c>
      <c r="K1547" s="2" t="s">
        <v>24</v>
      </c>
      <c r="L1547" t="s">
        <v>97</v>
      </c>
      <c r="M1547" t="s">
        <v>210</v>
      </c>
      <c r="N1547" t="s">
        <v>28</v>
      </c>
      <c r="O1547" t="s">
        <v>28</v>
      </c>
      <c r="P1547" t="s">
        <v>28</v>
      </c>
      <c r="R1547" t="s">
        <v>28</v>
      </c>
      <c r="S1547" s="3" t="s">
        <v>25</v>
      </c>
      <c r="T1547" t="s">
        <v>28</v>
      </c>
      <c r="U1547" s="3" t="s">
        <v>25</v>
      </c>
    </row>
    <row r="1548" spans="1:21" hidden="1" x14ac:dyDescent="0.3">
      <c r="A1548">
        <v>431</v>
      </c>
      <c r="B1548" t="s">
        <v>313</v>
      </c>
      <c r="C1548" t="s">
        <v>35</v>
      </c>
      <c r="D1548" t="s">
        <v>36</v>
      </c>
      <c r="E1548" s="1">
        <v>11683000000</v>
      </c>
      <c r="F1548" s="2">
        <v>6201000000</v>
      </c>
      <c r="G1548" s="2">
        <v>551000000</v>
      </c>
      <c r="H1548" s="2" t="s">
        <v>24</v>
      </c>
      <c r="I1548" s="2" t="s">
        <v>24</v>
      </c>
      <c r="J1548" s="2" t="s">
        <v>25</v>
      </c>
      <c r="K1548" s="2">
        <v>1395000000</v>
      </c>
      <c r="L1548" t="s">
        <v>107</v>
      </c>
      <c r="M1548" t="s">
        <v>110</v>
      </c>
      <c r="N1548" t="s">
        <v>28</v>
      </c>
      <c r="O1548" t="s">
        <v>28</v>
      </c>
      <c r="P1548" t="s">
        <v>28</v>
      </c>
      <c r="R1548" t="s">
        <v>28</v>
      </c>
      <c r="S1548" s="3" t="s">
        <v>25</v>
      </c>
      <c r="T1548" t="s">
        <v>28</v>
      </c>
      <c r="U1548" s="3" t="s">
        <v>25</v>
      </c>
    </row>
    <row r="1549" spans="1:21" hidden="1" x14ac:dyDescent="0.3">
      <c r="A1549">
        <v>1373</v>
      </c>
      <c r="B1549" t="s">
        <v>655</v>
      </c>
      <c r="C1549" t="s">
        <v>35</v>
      </c>
      <c r="D1549" t="s">
        <v>195</v>
      </c>
      <c r="E1549" s="1">
        <v>11939999000</v>
      </c>
      <c r="F1549" s="2">
        <v>8576873000</v>
      </c>
      <c r="G1549" s="2">
        <v>1738755000</v>
      </c>
      <c r="H1549" s="2" t="s">
        <v>24</v>
      </c>
      <c r="I1549" s="2" t="s">
        <v>24</v>
      </c>
      <c r="J1549" s="2" t="s">
        <v>25</v>
      </c>
      <c r="K1549" s="2" t="s">
        <v>24</v>
      </c>
      <c r="L1549" t="s">
        <v>40</v>
      </c>
      <c r="M1549" t="s">
        <v>391</v>
      </c>
      <c r="N1549" t="s">
        <v>28</v>
      </c>
      <c r="O1549" t="s">
        <v>28</v>
      </c>
      <c r="P1549" t="s">
        <v>28</v>
      </c>
      <c r="R1549" t="s">
        <v>28</v>
      </c>
      <c r="S1549" s="3" t="s">
        <v>25</v>
      </c>
      <c r="T1549" t="s">
        <v>28</v>
      </c>
      <c r="U1549" s="3" t="s">
        <v>28</v>
      </c>
    </row>
    <row r="1550" spans="1:21" hidden="1" x14ac:dyDescent="0.3">
      <c r="A1550">
        <v>531</v>
      </c>
      <c r="B1550" t="s">
        <v>356</v>
      </c>
      <c r="C1550" t="s">
        <v>35</v>
      </c>
      <c r="D1550" t="s">
        <v>121</v>
      </c>
      <c r="E1550" s="1">
        <v>12075000000</v>
      </c>
      <c r="F1550" s="2">
        <v>6357000000</v>
      </c>
      <c r="G1550" s="2">
        <v>2031000000</v>
      </c>
      <c r="H1550" s="2" t="s">
        <v>24</v>
      </c>
      <c r="I1550" s="2" t="s">
        <v>24</v>
      </c>
      <c r="J1550" s="2" t="s">
        <v>25</v>
      </c>
      <c r="K1550" s="2">
        <v>1216000000</v>
      </c>
      <c r="L1550" t="s">
        <v>107</v>
      </c>
      <c r="M1550" t="s">
        <v>110</v>
      </c>
      <c r="N1550" t="s">
        <v>28</v>
      </c>
      <c r="O1550" t="s">
        <v>28</v>
      </c>
      <c r="P1550" t="s">
        <v>28</v>
      </c>
      <c r="R1550" t="s">
        <v>28</v>
      </c>
      <c r="S1550" s="3" t="s">
        <v>25</v>
      </c>
      <c r="T1550" t="s">
        <v>28</v>
      </c>
      <c r="U1550" s="3" t="s">
        <v>28</v>
      </c>
    </row>
    <row r="1551" spans="1:21" hidden="1" x14ac:dyDescent="0.3">
      <c r="A1551">
        <v>201</v>
      </c>
      <c r="B1551" t="s">
        <v>185</v>
      </c>
      <c r="C1551" t="s">
        <v>35</v>
      </c>
      <c r="D1551" t="s">
        <v>189</v>
      </c>
      <c r="E1551" s="1">
        <v>12103887000</v>
      </c>
      <c r="F1551" s="2">
        <v>7483577000</v>
      </c>
      <c r="G1551" s="2">
        <v>3205407000</v>
      </c>
      <c r="H1551" s="2" t="s">
        <v>24</v>
      </c>
      <c r="I1551" s="2" t="s">
        <v>24</v>
      </c>
      <c r="J1551" s="2" t="s">
        <v>25</v>
      </c>
      <c r="K1551" s="2" t="s">
        <v>24</v>
      </c>
      <c r="L1551" t="s">
        <v>40</v>
      </c>
      <c r="M1551" t="s">
        <v>149</v>
      </c>
      <c r="N1551" t="s">
        <v>28</v>
      </c>
      <c r="O1551" t="s">
        <v>28</v>
      </c>
      <c r="P1551" t="s">
        <v>28</v>
      </c>
      <c r="R1551" t="s">
        <v>28</v>
      </c>
      <c r="S1551" s="3" t="s">
        <v>25</v>
      </c>
      <c r="T1551" t="s">
        <v>28</v>
      </c>
      <c r="U1551" s="3" t="s">
        <v>25</v>
      </c>
    </row>
    <row r="1552" spans="1:21" hidden="1" x14ac:dyDescent="0.3">
      <c r="A1552">
        <v>942</v>
      </c>
      <c r="B1552" t="s">
        <v>514</v>
      </c>
      <c r="C1552" t="s">
        <v>35</v>
      </c>
      <c r="D1552" t="s">
        <v>195</v>
      </c>
      <c r="E1552" s="1">
        <v>12154000000</v>
      </c>
      <c r="F1552" s="2">
        <v>6950000000</v>
      </c>
      <c r="G1552" s="2">
        <v>3012000000</v>
      </c>
      <c r="H1552" s="2" t="s">
        <v>24</v>
      </c>
      <c r="I1552" s="2" t="s">
        <v>24</v>
      </c>
      <c r="J1552" s="2" t="s">
        <v>25</v>
      </c>
      <c r="K1552" s="2" t="s">
        <v>24</v>
      </c>
      <c r="L1552" t="s">
        <v>40</v>
      </c>
      <c r="M1552" t="s">
        <v>391</v>
      </c>
      <c r="N1552" t="s">
        <v>28</v>
      </c>
      <c r="O1552" t="s">
        <v>28</v>
      </c>
      <c r="P1552" t="s">
        <v>28</v>
      </c>
      <c r="R1552" t="s">
        <v>28</v>
      </c>
      <c r="S1552" s="3" t="s">
        <v>25</v>
      </c>
      <c r="T1552" t="s">
        <v>28</v>
      </c>
      <c r="U1552" s="3" t="s">
        <v>28</v>
      </c>
    </row>
    <row r="1553" spans="1:21" hidden="1" x14ac:dyDescent="0.3">
      <c r="A1553">
        <v>459</v>
      </c>
      <c r="B1553" t="s">
        <v>327</v>
      </c>
      <c r="C1553" t="s">
        <v>35</v>
      </c>
      <c r="D1553" t="s">
        <v>73</v>
      </c>
      <c r="E1553" s="1">
        <v>12157400000</v>
      </c>
      <c r="F1553" s="2">
        <v>9502600000</v>
      </c>
      <c r="G1553" s="2">
        <v>1100300000</v>
      </c>
      <c r="H1553" s="2" t="s">
        <v>24</v>
      </c>
      <c r="I1553" s="2" t="s">
        <v>24</v>
      </c>
      <c r="J1553" s="2" t="s">
        <v>25</v>
      </c>
      <c r="K1553" s="2" t="s">
        <v>24</v>
      </c>
      <c r="L1553" t="s">
        <v>40</v>
      </c>
      <c r="M1553" t="s">
        <v>328</v>
      </c>
      <c r="N1553" t="s">
        <v>28</v>
      </c>
      <c r="O1553" t="s">
        <v>28</v>
      </c>
      <c r="P1553" t="s">
        <v>28</v>
      </c>
      <c r="R1553" t="s">
        <v>28</v>
      </c>
      <c r="S1553" s="3" t="s">
        <v>25</v>
      </c>
      <c r="T1553" t="s">
        <v>28</v>
      </c>
      <c r="U1553" s="3" t="s">
        <v>25</v>
      </c>
    </row>
    <row r="1554" spans="1:21" hidden="1" x14ac:dyDescent="0.3">
      <c r="A1554">
        <v>515</v>
      </c>
      <c r="B1554" t="s">
        <v>348</v>
      </c>
      <c r="C1554" t="s">
        <v>35</v>
      </c>
      <c r="D1554" t="s">
        <v>121</v>
      </c>
      <c r="E1554" s="1">
        <v>12197000000</v>
      </c>
      <c r="F1554" s="2">
        <v>1582000000</v>
      </c>
      <c r="G1554" s="2">
        <v>6476000000</v>
      </c>
      <c r="H1554" s="2" t="s">
        <v>24</v>
      </c>
      <c r="I1554" s="2" t="s">
        <v>24</v>
      </c>
      <c r="J1554" s="2" t="s">
        <v>25</v>
      </c>
      <c r="K1554" s="2">
        <v>1792000000</v>
      </c>
      <c r="L1554" t="s">
        <v>153</v>
      </c>
      <c r="M1554" t="s">
        <v>154</v>
      </c>
      <c r="N1554" t="s">
        <v>28</v>
      </c>
      <c r="O1554" t="s">
        <v>28</v>
      </c>
      <c r="P1554" t="s">
        <v>28</v>
      </c>
      <c r="R1554" t="s">
        <v>28</v>
      </c>
      <c r="S1554" s="3" t="s">
        <v>25</v>
      </c>
      <c r="T1554" t="s">
        <v>28</v>
      </c>
      <c r="U1554" s="3" t="s">
        <v>28</v>
      </c>
    </row>
    <row r="1555" spans="1:21" hidden="1" x14ac:dyDescent="0.3">
      <c r="A1555">
        <v>115</v>
      </c>
      <c r="B1555" t="s">
        <v>142</v>
      </c>
      <c r="C1555" t="s">
        <v>35</v>
      </c>
      <c r="D1555" t="s">
        <v>36</v>
      </c>
      <c r="E1555" s="1">
        <v>12200000000</v>
      </c>
      <c r="F1555" s="2">
        <v>2261000000</v>
      </c>
      <c r="G1555" s="2">
        <v>3750000000</v>
      </c>
      <c r="H1555" s="2" t="s">
        <v>24</v>
      </c>
      <c r="I1555" s="2" t="s">
        <v>24</v>
      </c>
      <c r="J1555" s="2" t="s">
        <v>25</v>
      </c>
      <c r="K1555" s="2">
        <v>3630000000</v>
      </c>
      <c r="L1555" t="s">
        <v>112</v>
      </c>
      <c r="M1555" t="s">
        <v>143</v>
      </c>
      <c r="N1555" t="s">
        <v>28</v>
      </c>
      <c r="O1555" t="s">
        <v>28</v>
      </c>
      <c r="P1555" t="s">
        <v>28</v>
      </c>
      <c r="R1555" t="s">
        <v>28</v>
      </c>
      <c r="S1555" s="3" t="s">
        <v>25</v>
      </c>
      <c r="T1555" t="s">
        <v>28</v>
      </c>
      <c r="U1555" s="3" t="s">
        <v>25</v>
      </c>
    </row>
    <row r="1556" spans="1:21" hidden="1" x14ac:dyDescent="0.3">
      <c r="A1556">
        <v>1513</v>
      </c>
      <c r="B1556" t="s">
        <v>702</v>
      </c>
      <c r="C1556" t="s">
        <v>35</v>
      </c>
      <c r="D1556" t="s">
        <v>73</v>
      </c>
      <c r="E1556" s="1">
        <v>12238000000</v>
      </c>
      <c r="F1556" s="2">
        <v>8205000000</v>
      </c>
      <c r="G1556" s="2">
        <v>1463000000</v>
      </c>
      <c r="H1556" s="2">
        <v>644000000</v>
      </c>
      <c r="I1556" s="2">
        <v>644000000</v>
      </c>
      <c r="J1556" s="2">
        <v>644000000</v>
      </c>
      <c r="K1556" s="2" t="s">
        <v>24</v>
      </c>
      <c r="L1556" t="s">
        <v>51</v>
      </c>
      <c r="M1556" t="s">
        <v>703</v>
      </c>
      <c r="N1556" t="s">
        <v>28</v>
      </c>
      <c r="O1556" t="s">
        <v>28</v>
      </c>
      <c r="P1556" t="s">
        <v>28</v>
      </c>
      <c r="R1556" t="s">
        <v>28</v>
      </c>
      <c r="S1556" s="3">
        <v>644000000</v>
      </c>
      <c r="T1556" t="s">
        <v>28</v>
      </c>
      <c r="U1556" s="3" t="s">
        <v>28</v>
      </c>
    </row>
    <row r="1557" spans="1:21" hidden="1" x14ac:dyDescent="0.3">
      <c r="A1557">
        <v>1633</v>
      </c>
      <c r="B1557" t="s">
        <v>736</v>
      </c>
      <c r="C1557" t="s">
        <v>35</v>
      </c>
      <c r="D1557" t="s">
        <v>47</v>
      </c>
      <c r="E1557" s="1">
        <v>12376744000</v>
      </c>
      <c r="F1557" s="2">
        <v>6393800000</v>
      </c>
      <c r="G1557" s="2">
        <v>4178386000</v>
      </c>
      <c r="H1557" s="2" t="s">
        <v>24</v>
      </c>
      <c r="I1557" s="2" t="s">
        <v>24</v>
      </c>
      <c r="J1557" s="2" t="s">
        <v>25</v>
      </c>
      <c r="K1557" s="2" t="s">
        <v>24</v>
      </c>
      <c r="L1557" t="s">
        <v>40</v>
      </c>
      <c r="M1557" t="s">
        <v>428</v>
      </c>
      <c r="N1557" t="s">
        <v>28</v>
      </c>
      <c r="O1557" t="s">
        <v>28</v>
      </c>
      <c r="P1557" t="s">
        <v>28</v>
      </c>
      <c r="R1557" t="s">
        <v>28</v>
      </c>
      <c r="S1557" s="3" t="s">
        <v>25</v>
      </c>
      <c r="T1557" t="s">
        <v>28</v>
      </c>
      <c r="U1557" s="3" t="s">
        <v>28</v>
      </c>
    </row>
    <row r="1558" spans="1:21" hidden="1" x14ac:dyDescent="0.3">
      <c r="A1558">
        <v>1263</v>
      </c>
      <c r="B1558" t="s">
        <v>622</v>
      </c>
      <c r="C1558" t="s">
        <v>35</v>
      </c>
      <c r="D1558" t="s">
        <v>121</v>
      </c>
      <c r="E1558" s="1">
        <v>12394100000</v>
      </c>
      <c r="F1558" s="2">
        <v>6913200000</v>
      </c>
      <c r="G1558" s="2">
        <v>156600000</v>
      </c>
      <c r="H1558" s="2" t="s">
        <v>24</v>
      </c>
      <c r="I1558" s="2" t="s">
        <v>24</v>
      </c>
      <c r="J1558" s="2" t="s">
        <v>25</v>
      </c>
      <c r="K1558" s="2">
        <v>3732600000</v>
      </c>
      <c r="L1558" t="s">
        <v>112</v>
      </c>
      <c r="M1558" t="s">
        <v>548</v>
      </c>
      <c r="N1558" t="s">
        <v>28</v>
      </c>
      <c r="O1558" t="s">
        <v>28</v>
      </c>
      <c r="P1558" t="s">
        <v>28</v>
      </c>
      <c r="R1558" t="s">
        <v>28</v>
      </c>
      <c r="S1558" s="3" t="s">
        <v>25</v>
      </c>
      <c r="T1558" t="s">
        <v>28</v>
      </c>
      <c r="U1558" s="3" t="s">
        <v>28</v>
      </c>
    </row>
    <row r="1559" spans="1:21" hidden="1" x14ac:dyDescent="0.3">
      <c r="A1559">
        <v>1122</v>
      </c>
      <c r="B1559" t="s">
        <v>572</v>
      </c>
      <c r="C1559" t="s">
        <v>35</v>
      </c>
      <c r="D1559" t="s">
        <v>576</v>
      </c>
      <c r="E1559" s="1">
        <v>12399000000</v>
      </c>
      <c r="F1559" s="2">
        <v>9894000000</v>
      </c>
      <c r="G1559" s="2">
        <v>653000000</v>
      </c>
      <c r="H1559" s="2">
        <v>1617000000</v>
      </c>
      <c r="I1559" s="2">
        <v>1617000000</v>
      </c>
      <c r="J1559" s="2">
        <v>1617000000</v>
      </c>
      <c r="K1559" s="2" t="s">
        <v>24</v>
      </c>
      <c r="L1559" t="s">
        <v>51</v>
      </c>
      <c r="M1559" t="s">
        <v>92</v>
      </c>
      <c r="N1559" t="s">
        <v>28</v>
      </c>
      <c r="O1559" t="s">
        <v>28</v>
      </c>
      <c r="P1559" t="s">
        <v>28</v>
      </c>
      <c r="R1559" t="s">
        <v>28</v>
      </c>
      <c r="S1559" s="3">
        <v>1617000000</v>
      </c>
      <c r="T1559" t="s">
        <v>28</v>
      </c>
      <c r="U1559" s="3" t="s">
        <v>28</v>
      </c>
    </row>
    <row r="1560" spans="1:21" hidden="1" x14ac:dyDescent="0.3">
      <c r="A1560">
        <v>411</v>
      </c>
      <c r="B1560" t="s">
        <v>307</v>
      </c>
      <c r="C1560" t="s">
        <v>35</v>
      </c>
      <c r="D1560" t="s">
        <v>36</v>
      </c>
      <c r="E1560" s="1">
        <v>12416000000</v>
      </c>
      <c r="F1560" s="2">
        <v>7440200000</v>
      </c>
      <c r="G1560" s="2">
        <v>2508600000</v>
      </c>
      <c r="H1560" s="2" t="s">
        <v>24</v>
      </c>
      <c r="I1560" s="2" t="s">
        <v>24</v>
      </c>
      <c r="J1560" s="2" t="s">
        <v>25</v>
      </c>
      <c r="K1560" s="2">
        <v>325200000</v>
      </c>
      <c r="L1560" t="s">
        <v>51</v>
      </c>
      <c r="M1560" t="s">
        <v>292</v>
      </c>
      <c r="N1560" t="s">
        <v>28</v>
      </c>
      <c r="O1560" t="s">
        <v>28</v>
      </c>
      <c r="P1560" t="s">
        <v>28</v>
      </c>
      <c r="R1560" t="s">
        <v>28</v>
      </c>
      <c r="S1560" s="3" t="s">
        <v>25</v>
      </c>
      <c r="T1560" t="s">
        <v>28</v>
      </c>
      <c r="U1560" s="3" t="s">
        <v>25</v>
      </c>
    </row>
    <row r="1561" spans="1:21" hidden="1" x14ac:dyDescent="0.3">
      <c r="A1561">
        <v>1219</v>
      </c>
      <c r="B1561" t="s">
        <v>607</v>
      </c>
      <c r="C1561" t="s">
        <v>35</v>
      </c>
      <c r="D1561" t="s">
        <v>36</v>
      </c>
      <c r="E1561" s="1">
        <v>12480000000</v>
      </c>
      <c r="F1561" s="2">
        <v>5804000000</v>
      </c>
      <c r="G1561" s="2">
        <v>1613000000</v>
      </c>
      <c r="H1561" s="2" t="s">
        <v>24</v>
      </c>
      <c r="I1561" s="2" t="s">
        <v>24</v>
      </c>
      <c r="J1561" s="2" t="s">
        <v>25</v>
      </c>
      <c r="K1561" s="2">
        <v>4544000000</v>
      </c>
      <c r="L1561" t="s">
        <v>153</v>
      </c>
      <c r="M1561" t="s">
        <v>154</v>
      </c>
      <c r="N1561" t="s">
        <v>28</v>
      </c>
      <c r="O1561" t="s">
        <v>28</v>
      </c>
      <c r="P1561" t="s">
        <v>28</v>
      </c>
      <c r="R1561" t="s">
        <v>28</v>
      </c>
      <c r="S1561" s="3" t="s">
        <v>25</v>
      </c>
      <c r="T1561" t="s">
        <v>28</v>
      </c>
      <c r="U1561" s="3" t="s">
        <v>28</v>
      </c>
    </row>
    <row r="1562" spans="1:21" hidden="1" x14ac:dyDescent="0.3">
      <c r="A1562">
        <v>217</v>
      </c>
      <c r="B1562" t="s">
        <v>197</v>
      </c>
      <c r="C1562" t="s">
        <v>35</v>
      </c>
      <c r="D1562" t="s">
        <v>73</v>
      </c>
      <c r="E1562" s="1">
        <v>12483000000</v>
      </c>
      <c r="F1562" s="2">
        <v>6492000000</v>
      </c>
      <c r="G1562" s="2">
        <v>3005000000</v>
      </c>
      <c r="H1562" s="2">
        <v>828000000</v>
      </c>
      <c r="I1562" s="2">
        <v>828000000</v>
      </c>
      <c r="J1562" s="2">
        <v>828000000</v>
      </c>
      <c r="K1562" s="2" t="s">
        <v>24</v>
      </c>
      <c r="L1562" t="s">
        <v>61</v>
      </c>
      <c r="M1562" t="s">
        <v>76</v>
      </c>
      <c r="N1562" t="s">
        <v>28</v>
      </c>
      <c r="O1562" t="s">
        <v>28</v>
      </c>
      <c r="P1562" t="s">
        <v>28</v>
      </c>
      <c r="R1562" t="s">
        <v>28</v>
      </c>
      <c r="S1562" s="3">
        <v>828000000</v>
      </c>
      <c r="T1562" t="s">
        <v>28</v>
      </c>
      <c r="U1562" s="3">
        <v>828000000</v>
      </c>
    </row>
    <row r="1563" spans="1:21" hidden="1" x14ac:dyDescent="0.3">
      <c r="A1563">
        <v>1637</v>
      </c>
      <c r="B1563" t="s">
        <v>737</v>
      </c>
      <c r="C1563" t="s">
        <v>35</v>
      </c>
      <c r="D1563" t="s">
        <v>73</v>
      </c>
      <c r="E1563" s="1">
        <v>12488000000</v>
      </c>
      <c r="F1563" s="2">
        <v>6684000000</v>
      </c>
      <c r="G1563" s="2">
        <v>2851000000</v>
      </c>
      <c r="H1563" s="2" t="s">
        <v>24</v>
      </c>
      <c r="I1563" s="2" t="s">
        <v>24</v>
      </c>
      <c r="J1563" s="2" t="s">
        <v>25</v>
      </c>
      <c r="K1563" s="2">
        <v>221000000</v>
      </c>
      <c r="L1563" t="s">
        <v>40</v>
      </c>
      <c r="M1563" t="s">
        <v>331</v>
      </c>
      <c r="N1563" t="s">
        <v>28</v>
      </c>
      <c r="O1563" t="s">
        <v>28</v>
      </c>
      <c r="P1563" t="s">
        <v>28</v>
      </c>
      <c r="R1563" t="s">
        <v>28</v>
      </c>
      <c r="S1563" s="3" t="s">
        <v>25</v>
      </c>
      <c r="T1563" t="s">
        <v>28</v>
      </c>
      <c r="U1563" s="3" t="s">
        <v>28</v>
      </c>
    </row>
    <row r="1564" spans="1:21" hidden="1" x14ac:dyDescent="0.3">
      <c r="A1564">
        <v>305</v>
      </c>
      <c r="B1564" t="s">
        <v>240</v>
      </c>
      <c r="C1564" t="s">
        <v>35</v>
      </c>
      <c r="D1564" t="s">
        <v>36</v>
      </c>
      <c r="E1564" s="1">
        <v>12764000000</v>
      </c>
      <c r="F1564" s="2">
        <v>10295000000</v>
      </c>
      <c r="G1564" s="2">
        <v>334000000</v>
      </c>
      <c r="H1564" s="2" t="s">
        <v>24</v>
      </c>
      <c r="I1564" s="2" t="s">
        <v>24</v>
      </c>
      <c r="J1564" s="2" t="s">
        <v>25</v>
      </c>
      <c r="K1564" s="2">
        <v>2229000000</v>
      </c>
      <c r="L1564" t="s">
        <v>153</v>
      </c>
      <c r="M1564" t="s">
        <v>241</v>
      </c>
      <c r="N1564" t="s">
        <v>28</v>
      </c>
      <c r="O1564" t="s">
        <v>28</v>
      </c>
      <c r="P1564" t="s">
        <v>28</v>
      </c>
      <c r="R1564" t="s">
        <v>28</v>
      </c>
      <c r="S1564" s="3" t="s">
        <v>25</v>
      </c>
      <c r="T1564" t="s">
        <v>28</v>
      </c>
      <c r="U1564" s="3" t="s">
        <v>25</v>
      </c>
    </row>
    <row r="1565" spans="1:21" hidden="1" x14ac:dyDescent="0.3">
      <c r="A1565">
        <v>1074</v>
      </c>
      <c r="B1565" t="s">
        <v>557</v>
      </c>
      <c r="C1565" t="s">
        <v>35</v>
      </c>
      <c r="D1565" t="s">
        <v>36</v>
      </c>
      <c r="E1565" s="1">
        <v>12893000000</v>
      </c>
      <c r="F1565" s="2" t="s">
        <v>24</v>
      </c>
      <c r="G1565" s="2">
        <v>7334000000</v>
      </c>
      <c r="H1565" s="2" t="s">
        <v>24</v>
      </c>
      <c r="I1565" s="2" t="s">
        <v>24</v>
      </c>
      <c r="J1565" s="2" t="s">
        <v>25</v>
      </c>
      <c r="K1565" s="2">
        <v>3140000000</v>
      </c>
      <c r="L1565" t="s">
        <v>112</v>
      </c>
      <c r="M1565" t="s">
        <v>558</v>
      </c>
      <c r="N1565" t="s">
        <v>28</v>
      </c>
      <c r="O1565" t="s">
        <v>28</v>
      </c>
      <c r="P1565" t="s">
        <v>28</v>
      </c>
      <c r="R1565" t="s">
        <v>28</v>
      </c>
      <c r="S1565" s="3" t="s">
        <v>25</v>
      </c>
      <c r="T1565" t="s">
        <v>28</v>
      </c>
      <c r="U1565" s="3" t="s">
        <v>28</v>
      </c>
    </row>
    <row r="1566" spans="1:21" hidden="1" x14ac:dyDescent="0.3">
      <c r="A1566">
        <v>1677</v>
      </c>
      <c r="B1566" t="s">
        <v>747</v>
      </c>
      <c r="C1566" t="s">
        <v>35</v>
      </c>
      <c r="D1566" t="s">
        <v>459</v>
      </c>
      <c r="E1566" s="1">
        <v>12994000000</v>
      </c>
      <c r="F1566" s="2">
        <v>9559000000</v>
      </c>
      <c r="G1566" s="2">
        <v>1342000000</v>
      </c>
      <c r="H1566" s="2">
        <v>1627000000</v>
      </c>
      <c r="I1566" s="2">
        <v>1627000000</v>
      </c>
      <c r="J1566" s="2">
        <v>1627000000</v>
      </c>
      <c r="K1566" s="2" t="s">
        <v>24</v>
      </c>
      <c r="L1566" t="s">
        <v>51</v>
      </c>
      <c r="M1566" t="s">
        <v>679</v>
      </c>
      <c r="N1566" t="s">
        <v>28</v>
      </c>
      <c r="O1566" t="s">
        <v>28</v>
      </c>
      <c r="P1566" t="s">
        <v>28</v>
      </c>
      <c r="R1566" t="s">
        <v>28</v>
      </c>
      <c r="S1566" s="3">
        <v>1627000000</v>
      </c>
      <c r="T1566" t="s">
        <v>28</v>
      </c>
      <c r="U1566" s="3" t="s">
        <v>28</v>
      </c>
    </row>
    <row r="1567" spans="1:21" hidden="1" x14ac:dyDescent="0.3">
      <c r="A1567">
        <v>1565</v>
      </c>
      <c r="B1567" t="s">
        <v>720</v>
      </c>
      <c r="C1567" t="s">
        <v>35</v>
      </c>
      <c r="D1567" t="s">
        <v>36</v>
      </c>
      <c r="E1567" s="1">
        <v>13000000000</v>
      </c>
      <c r="F1567" s="2">
        <v>5440000000</v>
      </c>
      <c r="G1567" s="2">
        <v>1748000000</v>
      </c>
      <c r="H1567" s="2">
        <v>1280000000</v>
      </c>
      <c r="I1567" s="2">
        <v>1280000000</v>
      </c>
      <c r="J1567" s="2">
        <v>1280000000</v>
      </c>
      <c r="K1567" s="2" t="s">
        <v>24</v>
      </c>
      <c r="L1567" t="s">
        <v>51</v>
      </c>
      <c r="M1567" t="s">
        <v>92</v>
      </c>
      <c r="N1567" t="s">
        <v>28</v>
      </c>
      <c r="O1567" t="s">
        <v>28</v>
      </c>
      <c r="P1567" t="s">
        <v>28</v>
      </c>
      <c r="R1567" t="s">
        <v>28</v>
      </c>
      <c r="S1567" s="3">
        <v>1280000000</v>
      </c>
      <c r="T1567" t="s">
        <v>28</v>
      </c>
      <c r="U1567" s="3" t="s">
        <v>28</v>
      </c>
    </row>
    <row r="1568" spans="1:21" hidden="1" x14ac:dyDescent="0.3">
      <c r="A1568">
        <v>914</v>
      </c>
      <c r="B1568" t="s">
        <v>498</v>
      </c>
      <c r="C1568" t="s">
        <v>35</v>
      </c>
      <c r="D1568" t="s">
        <v>121</v>
      </c>
      <c r="E1568" s="1">
        <v>13058000000</v>
      </c>
      <c r="F1568" s="2">
        <v>5801000000</v>
      </c>
      <c r="G1568" s="2">
        <v>1089000000</v>
      </c>
      <c r="H1568" s="2" t="s">
        <v>24</v>
      </c>
      <c r="I1568" s="2" t="s">
        <v>24</v>
      </c>
      <c r="J1568" s="2" t="s">
        <v>25</v>
      </c>
      <c r="K1568" s="2">
        <v>2209000000</v>
      </c>
      <c r="L1568" t="s">
        <v>153</v>
      </c>
      <c r="M1568" t="s">
        <v>499</v>
      </c>
      <c r="N1568" t="s">
        <v>28</v>
      </c>
      <c r="O1568" t="s">
        <v>28</v>
      </c>
      <c r="P1568" t="s">
        <v>28</v>
      </c>
      <c r="R1568" t="s">
        <v>28</v>
      </c>
      <c r="S1568" s="3" t="s">
        <v>25</v>
      </c>
      <c r="T1568" t="s">
        <v>28</v>
      </c>
      <c r="U1568" s="3" t="s">
        <v>28</v>
      </c>
    </row>
    <row r="1569" spans="1:21" hidden="1" x14ac:dyDescent="0.3">
      <c r="A1569">
        <v>1768</v>
      </c>
      <c r="B1569" t="s">
        <v>771</v>
      </c>
      <c r="C1569" t="s">
        <v>35</v>
      </c>
      <c r="D1569" t="s">
        <v>414</v>
      </c>
      <c r="E1569" s="1">
        <v>13105000000</v>
      </c>
      <c r="F1569" s="2">
        <v>9359000000</v>
      </c>
      <c r="G1569" s="2">
        <v>1746000000</v>
      </c>
      <c r="H1569" s="2" t="s">
        <v>24</v>
      </c>
      <c r="I1569" s="2" t="s">
        <v>24</v>
      </c>
      <c r="J1569" s="2" t="s">
        <v>25</v>
      </c>
      <c r="K1569" s="2" t="s">
        <v>24</v>
      </c>
      <c r="L1569" t="s">
        <v>40</v>
      </c>
      <c r="M1569" t="s">
        <v>252</v>
      </c>
      <c r="N1569" t="s">
        <v>28</v>
      </c>
      <c r="O1569" t="s">
        <v>28</v>
      </c>
      <c r="P1569" t="s">
        <v>28</v>
      </c>
      <c r="R1569" t="s">
        <v>28</v>
      </c>
      <c r="S1569" s="3" t="s">
        <v>25</v>
      </c>
      <c r="T1569" t="s">
        <v>28</v>
      </c>
      <c r="U1569" s="3" t="s">
        <v>28</v>
      </c>
    </row>
    <row r="1570" spans="1:21" x14ac:dyDescent="0.3">
      <c r="A1570">
        <v>1569</v>
      </c>
      <c r="B1570" t="s">
        <v>721</v>
      </c>
      <c r="C1570" t="s">
        <v>35</v>
      </c>
      <c r="D1570" t="s">
        <v>47</v>
      </c>
      <c r="E1570" s="1">
        <v>13423000000</v>
      </c>
      <c r="F1570" s="2">
        <v>10979000000</v>
      </c>
      <c r="G1570" s="2">
        <v>1304000000</v>
      </c>
      <c r="H1570" s="2" t="s">
        <v>24</v>
      </c>
      <c r="I1570" s="2" t="s">
        <v>24</v>
      </c>
      <c r="J1570" s="2" t="s">
        <v>25</v>
      </c>
      <c r="K1570" s="2" t="s">
        <v>24</v>
      </c>
      <c r="L1570" t="s">
        <v>26</v>
      </c>
      <c r="M1570" t="s">
        <v>261</v>
      </c>
      <c r="N1570" t="s">
        <v>28</v>
      </c>
      <c r="O1570" t="s">
        <v>28</v>
      </c>
      <c r="P1570" t="s">
        <v>28</v>
      </c>
      <c r="R1570" t="s">
        <v>28</v>
      </c>
      <c r="S1570" s="3" t="s">
        <v>25</v>
      </c>
      <c r="T1570" t="s">
        <v>28</v>
      </c>
      <c r="U1570" s="3" t="s">
        <v>28</v>
      </c>
    </row>
    <row r="1571" spans="1:21" x14ac:dyDescent="0.3">
      <c r="A1571">
        <v>309</v>
      </c>
      <c r="B1571" t="s">
        <v>242</v>
      </c>
      <c r="C1571" t="s">
        <v>35</v>
      </c>
      <c r="D1571" t="s">
        <v>36</v>
      </c>
      <c r="E1571" s="1">
        <v>13476084000</v>
      </c>
      <c r="F1571" s="2">
        <v>11207604000</v>
      </c>
      <c r="G1571" s="2">
        <v>1410170000</v>
      </c>
      <c r="H1571" s="2" t="s">
        <v>24</v>
      </c>
      <c r="I1571" s="2" t="s">
        <v>24</v>
      </c>
      <c r="J1571" s="2" t="s">
        <v>25</v>
      </c>
      <c r="K1571" s="2" t="s">
        <v>24</v>
      </c>
      <c r="L1571" t="s">
        <v>26</v>
      </c>
      <c r="M1571" t="s">
        <v>243</v>
      </c>
      <c r="N1571" t="s">
        <v>28</v>
      </c>
      <c r="O1571" t="s">
        <v>28</v>
      </c>
      <c r="P1571" t="s">
        <v>28</v>
      </c>
      <c r="R1571" t="s">
        <v>28</v>
      </c>
      <c r="S1571" s="3" t="s">
        <v>25</v>
      </c>
      <c r="T1571" t="s">
        <v>28</v>
      </c>
      <c r="U1571" s="3" t="s">
        <v>25</v>
      </c>
    </row>
    <row r="1572" spans="1:21" hidden="1" x14ac:dyDescent="0.3">
      <c r="A1572">
        <v>1090</v>
      </c>
      <c r="B1572" t="s">
        <v>563</v>
      </c>
      <c r="C1572" t="s">
        <v>35</v>
      </c>
      <c r="D1572" t="s">
        <v>176</v>
      </c>
      <c r="E1572" s="1">
        <v>13502000000</v>
      </c>
      <c r="F1572" s="2">
        <v>6485000000</v>
      </c>
      <c r="G1572" s="2">
        <v>2833000000</v>
      </c>
      <c r="H1572" s="2">
        <v>1512000000</v>
      </c>
      <c r="I1572" s="2">
        <v>1512000000</v>
      </c>
      <c r="J1572" s="2">
        <v>1512000000</v>
      </c>
      <c r="K1572" s="2" t="s">
        <v>24</v>
      </c>
      <c r="L1572" t="s">
        <v>125</v>
      </c>
      <c r="M1572" t="s">
        <v>235</v>
      </c>
      <c r="N1572" t="s">
        <v>28</v>
      </c>
      <c r="O1572" t="s">
        <v>28</v>
      </c>
      <c r="P1572" t="s">
        <v>28</v>
      </c>
      <c r="R1572" t="s">
        <v>28</v>
      </c>
      <c r="S1572" s="3">
        <v>1512000000</v>
      </c>
      <c r="T1572" t="s">
        <v>28</v>
      </c>
      <c r="U1572" s="3" t="s">
        <v>28</v>
      </c>
    </row>
    <row r="1573" spans="1:21" hidden="1" x14ac:dyDescent="0.3">
      <c r="A1573">
        <v>894</v>
      </c>
      <c r="B1573" t="s">
        <v>493</v>
      </c>
      <c r="C1573" t="s">
        <v>35</v>
      </c>
      <c r="D1573" t="s">
        <v>47</v>
      </c>
      <c r="E1573" s="1">
        <v>13525000000</v>
      </c>
      <c r="F1573" s="2">
        <v>8844000000</v>
      </c>
      <c r="G1573" s="2">
        <v>3590000000</v>
      </c>
      <c r="H1573" s="2" t="s">
        <v>24</v>
      </c>
      <c r="I1573" s="2" t="s">
        <v>24</v>
      </c>
      <c r="J1573" s="2" t="s">
        <v>25</v>
      </c>
      <c r="K1573" s="2" t="s">
        <v>24</v>
      </c>
      <c r="L1573" t="s">
        <v>97</v>
      </c>
      <c r="M1573" t="s">
        <v>210</v>
      </c>
      <c r="N1573" t="s">
        <v>28</v>
      </c>
      <c r="O1573" t="s">
        <v>28</v>
      </c>
      <c r="P1573" t="s">
        <v>28</v>
      </c>
      <c r="R1573" t="s">
        <v>28</v>
      </c>
      <c r="S1573" s="3" t="s">
        <v>25</v>
      </c>
      <c r="T1573" t="s">
        <v>28</v>
      </c>
      <c r="U1573" s="3" t="s">
        <v>28</v>
      </c>
    </row>
    <row r="1574" spans="1:21" hidden="1" x14ac:dyDescent="0.3">
      <c r="A1574">
        <v>527</v>
      </c>
      <c r="B1574" t="s">
        <v>355</v>
      </c>
      <c r="C1574" t="s">
        <v>35</v>
      </c>
      <c r="D1574" t="s">
        <v>36</v>
      </c>
      <c r="E1574" s="1">
        <v>13545100000</v>
      </c>
      <c r="F1574" s="2">
        <v>7223500000</v>
      </c>
      <c r="G1574" s="2">
        <v>4345500000</v>
      </c>
      <c r="H1574" s="2" t="s">
        <v>24</v>
      </c>
      <c r="I1574" s="2" t="s">
        <v>24</v>
      </c>
      <c r="J1574" s="2" t="s">
        <v>25</v>
      </c>
      <c r="K1574" s="2" t="s">
        <v>24</v>
      </c>
      <c r="L1574" t="s">
        <v>125</v>
      </c>
      <c r="M1574" t="s">
        <v>126</v>
      </c>
      <c r="N1574" t="s">
        <v>28</v>
      </c>
      <c r="O1574" t="s">
        <v>28</v>
      </c>
      <c r="P1574" t="s">
        <v>28</v>
      </c>
      <c r="R1574" t="s">
        <v>28</v>
      </c>
      <c r="S1574" s="3" t="s">
        <v>25</v>
      </c>
      <c r="T1574" t="s">
        <v>28</v>
      </c>
      <c r="U1574" s="3" t="s">
        <v>28</v>
      </c>
    </row>
    <row r="1575" spans="1:21" x14ac:dyDescent="0.3">
      <c r="A1575">
        <v>866</v>
      </c>
      <c r="B1575" t="s">
        <v>481</v>
      </c>
      <c r="C1575" t="s">
        <v>35</v>
      </c>
      <c r="D1575" t="s">
        <v>121</v>
      </c>
      <c r="E1575" s="1">
        <v>13599000000</v>
      </c>
      <c r="F1575" s="2">
        <v>7896000000</v>
      </c>
      <c r="G1575" s="2">
        <v>2415000000</v>
      </c>
      <c r="H1575" s="2" t="s">
        <v>24</v>
      </c>
      <c r="I1575" s="2" t="s">
        <v>24</v>
      </c>
      <c r="J1575" s="2" t="s">
        <v>25</v>
      </c>
      <c r="K1575" s="2">
        <v>224000000</v>
      </c>
      <c r="L1575" t="s">
        <v>26</v>
      </c>
      <c r="M1575" t="s">
        <v>254</v>
      </c>
      <c r="N1575" t="s">
        <v>28</v>
      </c>
      <c r="O1575" t="s">
        <v>28</v>
      </c>
      <c r="P1575" t="s">
        <v>28</v>
      </c>
      <c r="R1575" t="s">
        <v>28</v>
      </c>
      <c r="S1575" s="3" t="s">
        <v>25</v>
      </c>
      <c r="T1575" t="s">
        <v>28</v>
      </c>
      <c r="U1575" s="3" t="s">
        <v>28</v>
      </c>
    </row>
    <row r="1576" spans="1:21" x14ac:dyDescent="0.3">
      <c r="A1576">
        <v>1701</v>
      </c>
      <c r="B1576" t="s">
        <v>752</v>
      </c>
      <c r="C1576" t="s">
        <v>35</v>
      </c>
      <c r="D1576" t="s">
        <v>121</v>
      </c>
      <c r="E1576" s="1">
        <v>13609000000</v>
      </c>
      <c r="F1576" s="2">
        <v>8486000000</v>
      </c>
      <c r="G1576" s="2">
        <v>1410000000</v>
      </c>
      <c r="H1576" s="2" t="s">
        <v>24</v>
      </c>
      <c r="I1576" s="2" t="s">
        <v>24</v>
      </c>
      <c r="J1576" s="2" t="s">
        <v>25</v>
      </c>
      <c r="K1576" s="2">
        <v>1301000000</v>
      </c>
      <c r="L1576" t="s">
        <v>26</v>
      </c>
      <c r="M1576" t="s">
        <v>753</v>
      </c>
      <c r="N1576" t="s">
        <v>28</v>
      </c>
      <c r="O1576" t="s">
        <v>28</v>
      </c>
      <c r="P1576" t="s">
        <v>28</v>
      </c>
      <c r="R1576" t="s">
        <v>28</v>
      </c>
      <c r="S1576" s="3" t="s">
        <v>25</v>
      </c>
      <c r="T1576" t="s">
        <v>28</v>
      </c>
      <c r="U1576" s="3" t="s">
        <v>28</v>
      </c>
    </row>
    <row r="1577" spans="1:21" hidden="1" x14ac:dyDescent="0.3">
      <c r="A1577">
        <v>1481</v>
      </c>
      <c r="B1577" t="s">
        <v>686</v>
      </c>
      <c r="C1577" t="s">
        <v>35</v>
      </c>
      <c r="D1577" t="s">
        <v>36</v>
      </c>
      <c r="E1577" s="1">
        <v>13620000000</v>
      </c>
      <c r="F1577" s="2">
        <v>607000000</v>
      </c>
      <c r="G1577" s="2">
        <v>3264000000</v>
      </c>
      <c r="H1577" s="2" t="s">
        <v>24</v>
      </c>
      <c r="I1577" s="2" t="s">
        <v>24</v>
      </c>
      <c r="J1577" s="2" t="s">
        <v>25</v>
      </c>
      <c r="K1577" s="2">
        <v>5690000000</v>
      </c>
      <c r="L1577" t="s">
        <v>112</v>
      </c>
      <c r="M1577" t="s">
        <v>171</v>
      </c>
      <c r="N1577" t="s">
        <v>28</v>
      </c>
      <c r="O1577" t="s">
        <v>28</v>
      </c>
      <c r="P1577" t="s">
        <v>28</v>
      </c>
      <c r="R1577" t="s">
        <v>28</v>
      </c>
      <c r="S1577" s="3" t="s">
        <v>25</v>
      </c>
      <c r="T1577" t="s">
        <v>28</v>
      </c>
      <c r="U1577" s="3" t="s">
        <v>28</v>
      </c>
    </row>
    <row r="1578" spans="1:21" hidden="1" x14ac:dyDescent="0.3">
      <c r="A1578">
        <v>511</v>
      </c>
      <c r="B1578" t="s">
        <v>347</v>
      </c>
      <c r="C1578" t="s">
        <v>35</v>
      </c>
      <c r="D1578" t="s">
        <v>36</v>
      </c>
      <c r="E1578" s="1">
        <v>13781837000</v>
      </c>
      <c r="F1578" s="2">
        <v>9824834000</v>
      </c>
      <c r="G1578" s="2">
        <v>1947135000</v>
      </c>
      <c r="H1578" s="2" t="s">
        <v>24</v>
      </c>
      <c r="I1578" s="2" t="s">
        <v>24</v>
      </c>
      <c r="J1578" s="2" t="s">
        <v>25</v>
      </c>
      <c r="K1578" s="2">
        <v>638024000</v>
      </c>
      <c r="L1578" t="s">
        <v>61</v>
      </c>
      <c r="M1578" t="s">
        <v>326</v>
      </c>
      <c r="N1578" t="s">
        <v>28</v>
      </c>
      <c r="O1578" t="s">
        <v>28</v>
      </c>
      <c r="P1578" t="s">
        <v>28</v>
      </c>
      <c r="R1578" t="s">
        <v>28</v>
      </c>
      <c r="S1578" s="3" t="s">
        <v>25</v>
      </c>
      <c r="T1578" t="s">
        <v>28</v>
      </c>
      <c r="U1578" s="3" t="s">
        <v>28</v>
      </c>
    </row>
    <row r="1579" spans="1:21" hidden="1" x14ac:dyDescent="0.3">
      <c r="A1579">
        <v>890</v>
      </c>
      <c r="B1579" t="s">
        <v>491</v>
      </c>
      <c r="C1579" t="s">
        <v>35</v>
      </c>
      <c r="D1579" t="s">
        <v>195</v>
      </c>
      <c r="E1579" s="1">
        <v>14437000000</v>
      </c>
      <c r="F1579" s="2">
        <v>9168000000</v>
      </c>
      <c r="G1579" s="2">
        <v>4168000000</v>
      </c>
      <c r="H1579" s="2" t="s">
        <v>24</v>
      </c>
      <c r="I1579" s="2" t="s">
        <v>24</v>
      </c>
      <c r="J1579" s="2" t="s">
        <v>25</v>
      </c>
      <c r="K1579" s="2" t="s">
        <v>24</v>
      </c>
      <c r="L1579" t="s">
        <v>40</v>
      </c>
      <c r="M1579" t="s">
        <v>492</v>
      </c>
      <c r="N1579" t="s">
        <v>28</v>
      </c>
      <c r="O1579" t="s">
        <v>28</v>
      </c>
      <c r="P1579" t="s">
        <v>28</v>
      </c>
      <c r="R1579" t="s">
        <v>28</v>
      </c>
      <c r="S1579" s="3" t="s">
        <v>25</v>
      </c>
      <c r="T1579" t="s">
        <v>28</v>
      </c>
      <c r="U1579" s="3" t="s">
        <v>28</v>
      </c>
    </row>
    <row r="1580" spans="1:21" hidden="1" x14ac:dyDescent="0.3">
      <c r="A1580">
        <v>1022</v>
      </c>
      <c r="B1580" t="s">
        <v>541</v>
      </c>
      <c r="C1580" t="s">
        <v>35</v>
      </c>
      <c r="D1580" t="s">
        <v>36</v>
      </c>
      <c r="E1580" s="1">
        <v>14486000000</v>
      </c>
      <c r="F1580" s="2">
        <v>12363000000</v>
      </c>
      <c r="G1580" s="2">
        <v>634000000</v>
      </c>
      <c r="H1580" s="2" t="s">
        <v>24</v>
      </c>
      <c r="I1580" s="2" t="s">
        <v>24</v>
      </c>
      <c r="J1580" s="2" t="s">
        <v>25</v>
      </c>
      <c r="K1580" s="2">
        <v>139000000</v>
      </c>
      <c r="L1580" t="s">
        <v>40</v>
      </c>
      <c r="M1580" t="s">
        <v>227</v>
      </c>
      <c r="N1580" t="s">
        <v>28</v>
      </c>
      <c r="O1580" t="s">
        <v>28</v>
      </c>
      <c r="P1580" t="s">
        <v>28</v>
      </c>
      <c r="R1580" t="s">
        <v>28</v>
      </c>
      <c r="S1580" s="3" t="s">
        <v>25</v>
      </c>
      <c r="T1580" t="s">
        <v>28</v>
      </c>
      <c r="U1580" s="3" t="s">
        <v>28</v>
      </c>
    </row>
    <row r="1581" spans="1:21" x14ac:dyDescent="0.3">
      <c r="A1581">
        <v>551</v>
      </c>
      <c r="B1581" t="s">
        <v>361</v>
      </c>
      <c r="C1581" t="s">
        <v>35</v>
      </c>
      <c r="D1581" t="s">
        <v>73</v>
      </c>
      <c r="E1581" s="1">
        <v>14522000000</v>
      </c>
      <c r="F1581" s="2">
        <v>8260000000</v>
      </c>
      <c r="G1581" s="2">
        <v>3758000000</v>
      </c>
      <c r="H1581" s="2" t="s">
        <v>24</v>
      </c>
      <c r="I1581" s="2" t="s">
        <v>24</v>
      </c>
      <c r="J1581" s="2" t="s">
        <v>25</v>
      </c>
      <c r="K1581" s="2" t="s">
        <v>24</v>
      </c>
      <c r="L1581" t="s">
        <v>26</v>
      </c>
      <c r="M1581" t="s">
        <v>261</v>
      </c>
      <c r="N1581" t="s">
        <v>28</v>
      </c>
      <c r="O1581" t="s">
        <v>28</v>
      </c>
      <c r="P1581" t="s">
        <v>28</v>
      </c>
      <c r="R1581" t="s">
        <v>28</v>
      </c>
      <c r="S1581" s="3" t="s">
        <v>25</v>
      </c>
      <c r="T1581" t="s">
        <v>28</v>
      </c>
      <c r="U1581" s="3" t="s">
        <v>28</v>
      </c>
    </row>
    <row r="1582" spans="1:21" hidden="1" x14ac:dyDescent="0.3">
      <c r="A1582">
        <v>1303</v>
      </c>
      <c r="B1582" t="s">
        <v>633</v>
      </c>
      <c r="C1582" t="s">
        <v>35</v>
      </c>
      <c r="D1582" t="s">
        <v>121</v>
      </c>
      <c r="E1582" s="1">
        <v>14751000000</v>
      </c>
      <c r="F1582" s="2">
        <v>8063000000</v>
      </c>
      <c r="G1582" s="2">
        <v>4630000000</v>
      </c>
      <c r="H1582" s="2">
        <v>466000000</v>
      </c>
      <c r="I1582" s="2">
        <v>466000000</v>
      </c>
      <c r="J1582" s="2">
        <v>466000000</v>
      </c>
      <c r="K1582" s="2">
        <v>462000000</v>
      </c>
      <c r="L1582" t="s">
        <v>125</v>
      </c>
      <c r="M1582" t="s">
        <v>316</v>
      </c>
      <c r="N1582" t="s">
        <v>28</v>
      </c>
      <c r="O1582" t="s">
        <v>28</v>
      </c>
      <c r="P1582" t="s">
        <v>28</v>
      </c>
      <c r="R1582" t="s">
        <v>28</v>
      </c>
      <c r="S1582" s="3">
        <v>466000000</v>
      </c>
      <c r="T1582" t="s">
        <v>28</v>
      </c>
      <c r="U1582" s="3" t="s">
        <v>28</v>
      </c>
    </row>
    <row r="1583" spans="1:21" hidden="1" x14ac:dyDescent="0.3">
      <c r="A1583">
        <v>1167</v>
      </c>
      <c r="B1583" t="s">
        <v>588</v>
      </c>
      <c r="C1583" t="s">
        <v>35</v>
      </c>
      <c r="D1583" t="s">
        <v>36</v>
      </c>
      <c r="E1583" s="1">
        <v>14757000000</v>
      </c>
      <c r="F1583" s="2">
        <v>11694000000</v>
      </c>
      <c r="G1583" s="2">
        <v>1764000000</v>
      </c>
      <c r="H1583" s="2" t="s">
        <v>24</v>
      </c>
      <c r="I1583" s="2" t="s">
        <v>24</v>
      </c>
      <c r="J1583" s="2" t="s">
        <v>25</v>
      </c>
      <c r="K1583" s="2" t="s">
        <v>24</v>
      </c>
      <c r="L1583" t="s">
        <v>153</v>
      </c>
      <c r="M1583" t="s">
        <v>199</v>
      </c>
      <c r="N1583" t="s">
        <v>28</v>
      </c>
      <c r="O1583" t="s">
        <v>28</v>
      </c>
      <c r="P1583" t="s">
        <v>28</v>
      </c>
      <c r="R1583" t="s">
        <v>28</v>
      </c>
      <c r="S1583" s="3" t="s">
        <v>25</v>
      </c>
      <c r="T1583" t="s">
        <v>28</v>
      </c>
      <c r="U1583" s="3" t="s">
        <v>28</v>
      </c>
    </row>
    <row r="1584" spans="1:21" hidden="1" x14ac:dyDescent="0.3">
      <c r="A1584">
        <v>635</v>
      </c>
      <c r="B1584" t="s">
        <v>386</v>
      </c>
      <c r="C1584" t="s">
        <v>35</v>
      </c>
      <c r="D1584" t="s">
        <v>36</v>
      </c>
      <c r="E1584" s="1">
        <v>15026000000</v>
      </c>
      <c r="F1584" s="2">
        <v>6173000000</v>
      </c>
      <c r="G1584" s="2">
        <v>4969000000</v>
      </c>
      <c r="H1584" s="2" t="s">
        <v>24</v>
      </c>
      <c r="I1584" s="2" t="s">
        <v>24</v>
      </c>
      <c r="J1584" s="2" t="s">
        <v>25</v>
      </c>
      <c r="K1584" s="2">
        <v>1550000000</v>
      </c>
      <c r="L1584" t="s">
        <v>107</v>
      </c>
      <c r="M1584" t="s">
        <v>110</v>
      </c>
      <c r="N1584" t="s">
        <v>28</v>
      </c>
      <c r="O1584" t="s">
        <v>28</v>
      </c>
      <c r="P1584" t="s">
        <v>28</v>
      </c>
      <c r="R1584" t="s">
        <v>28</v>
      </c>
      <c r="S1584" s="3" t="s">
        <v>25</v>
      </c>
      <c r="T1584" t="s">
        <v>28</v>
      </c>
      <c r="U1584" s="3" t="s">
        <v>28</v>
      </c>
    </row>
    <row r="1585" spans="1:21" hidden="1" x14ac:dyDescent="0.3">
      <c r="A1585">
        <v>1625</v>
      </c>
      <c r="B1585" t="s">
        <v>734</v>
      </c>
      <c r="C1585" t="s">
        <v>35</v>
      </c>
      <c r="D1585" t="s">
        <v>73</v>
      </c>
      <c r="E1585" s="1">
        <v>15082000000</v>
      </c>
      <c r="F1585" s="2">
        <v>2226000000</v>
      </c>
      <c r="G1585" s="2">
        <v>4469000000</v>
      </c>
      <c r="H1585" s="2" t="s">
        <v>24</v>
      </c>
      <c r="I1585" s="2" t="s">
        <v>24</v>
      </c>
      <c r="J1585" s="2" t="s">
        <v>25</v>
      </c>
      <c r="K1585" s="2">
        <v>502000000</v>
      </c>
      <c r="L1585" t="s">
        <v>51</v>
      </c>
      <c r="M1585" t="s">
        <v>123</v>
      </c>
      <c r="N1585" t="s">
        <v>28</v>
      </c>
      <c r="O1585" t="s">
        <v>28</v>
      </c>
      <c r="P1585" t="s">
        <v>28</v>
      </c>
      <c r="R1585" t="s">
        <v>28</v>
      </c>
      <c r="S1585" s="3" t="s">
        <v>25</v>
      </c>
      <c r="T1585" t="s">
        <v>28</v>
      </c>
      <c r="U1585" s="3" t="s">
        <v>28</v>
      </c>
    </row>
    <row r="1586" spans="1:21" hidden="1" x14ac:dyDescent="0.3">
      <c r="A1586">
        <v>918</v>
      </c>
      <c r="B1586" t="s">
        <v>500</v>
      </c>
      <c r="C1586" t="s">
        <v>35</v>
      </c>
      <c r="D1586" t="s">
        <v>503</v>
      </c>
      <c r="E1586" s="1">
        <v>15149675000</v>
      </c>
      <c r="F1586" s="2">
        <v>13130915000</v>
      </c>
      <c r="G1586" s="2">
        <v>959899000</v>
      </c>
      <c r="H1586" s="2" t="s">
        <v>24</v>
      </c>
      <c r="I1586" s="2" t="s">
        <v>24</v>
      </c>
      <c r="J1586" s="2" t="s">
        <v>25</v>
      </c>
      <c r="K1586" s="2" t="s">
        <v>24</v>
      </c>
      <c r="L1586" t="s">
        <v>40</v>
      </c>
      <c r="M1586" t="s">
        <v>149</v>
      </c>
      <c r="N1586" t="s">
        <v>28</v>
      </c>
      <c r="O1586" t="s">
        <v>28</v>
      </c>
      <c r="P1586" t="s">
        <v>28</v>
      </c>
      <c r="R1586" t="s">
        <v>28</v>
      </c>
      <c r="S1586" s="3" t="s">
        <v>25</v>
      </c>
      <c r="T1586" t="s">
        <v>28</v>
      </c>
      <c r="U1586" s="3" t="s">
        <v>28</v>
      </c>
    </row>
    <row r="1587" spans="1:21" hidden="1" x14ac:dyDescent="0.3">
      <c r="A1587">
        <v>723</v>
      </c>
      <c r="B1587" t="s">
        <v>415</v>
      </c>
      <c r="C1587" t="s">
        <v>35</v>
      </c>
      <c r="D1587" t="s">
        <v>121</v>
      </c>
      <c r="E1587" s="1">
        <v>15158000000</v>
      </c>
      <c r="F1587" s="2">
        <v>10972000000</v>
      </c>
      <c r="G1587" s="2">
        <v>2617000000</v>
      </c>
      <c r="H1587" s="2" t="s">
        <v>24</v>
      </c>
      <c r="I1587" s="2" t="s">
        <v>24</v>
      </c>
      <c r="J1587" s="2" t="s">
        <v>25</v>
      </c>
      <c r="K1587" s="2" t="s">
        <v>24</v>
      </c>
      <c r="L1587" t="s">
        <v>40</v>
      </c>
      <c r="M1587" t="s">
        <v>416</v>
      </c>
      <c r="N1587" t="s">
        <v>28</v>
      </c>
      <c r="O1587" t="s">
        <v>28</v>
      </c>
      <c r="P1587" t="s">
        <v>28</v>
      </c>
      <c r="R1587" t="s">
        <v>28</v>
      </c>
      <c r="S1587" s="3" t="s">
        <v>25</v>
      </c>
      <c r="T1587" t="s">
        <v>28</v>
      </c>
      <c r="U1587" s="3" t="s">
        <v>28</v>
      </c>
    </row>
    <row r="1588" spans="1:21" hidden="1" x14ac:dyDescent="0.3">
      <c r="A1588">
        <v>707</v>
      </c>
      <c r="B1588" t="s">
        <v>408</v>
      </c>
      <c r="C1588" t="s">
        <v>35</v>
      </c>
      <c r="D1588" t="s">
        <v>36</v>
      </c>
      <c r="E1588" s="1">
        <v>15280044000</v>
      </c>
      <c r="F1588" s="2">
        <v>10724192000</v>
      </c>
      <c r="G1588" s="2">
        <v>3277390000</v>
      </c>
      <c r="H1588" s="2" t="s">
        <v>24</v>
      </c>
      <c r="I1588" s="2" t="s">
        <v>24</v>
      </c>
      <c r="J1588" s="2" t="s">
        <v>25</v>
      </c>
      <c r="K1588" s="2">
        <v>141675000</v>
      </c>
      <c r="L1588" t="s">
        <v>40</v>
      </c>
      <c r="M1588" t="s">
        <v>149</v>
      </c>
      <c r="N1588" t="s">
        <v>28</v>
      </c>
      <c r="O1588" t="s">
        <v>28</v>
      </c>
      <c r="P1588" t="s">
        <v>28</v>
      </c>
      <c r="R1588" t="s">
        <v>28</v>
      </c>
      <c r="S1588" s="3" t="s">
        <v>25</v>
      </c>
      <c r="T1588" t="s">
        <v>28</v>
      </c>
      <c r="U1588" s="3" t="s">
        <v>28</v>
      </c>
    </row>
    <row r="1589" spans="1:21" hidden="1" x14ac:dyDescent="0.3">
      <c r="A1589">
        <v>487</v>
      </c>
      <c r="B1589" t="s">
        <v>338</v>
      </c>
      <c r="C1589" t="s">
        <v>35</v>
      </c>
      <c r="D1589" t="s">
        <v>195</v>
      </c>
      <c r="E1589" s="1">
        <v>15498400000</v>
      </c>
      <c r="F1589" s="2">
        <v>10841700000</v>
      </c>
      <c r="G1589" s="2">
        <v>3607000000</v>
      </c>
      <c r="H1589" s="2" t="s">
        <v>24</v>
      </c>
      <c r="I1589" s="2" t="s">
        <v>24</v>
      </c>
      <c r="J1589" s="2" t="s">
        <v>25</v>
      </c>
      <c r="K1589" s="2" t="s">
        <v>24</v>
      </c>
      <c r="L1589" t="s">
        <v>40</v>
      </c>
      <c r="M1589" t="s">
        <v>322</v>
      </c>
      <c r="N1589" t="s">
        <v>28</v>
      </c>
      <c r="O1589" t="s">
        <v>28</v>
      </c>
      <c r="P1589" t="s">
        <v>28</v>
      </c>
      <c r="R1589" t="s">
        <v>28</v>
      </c>
      <c r="S1589" s="3" t="s">
        <v>25</v>
      </c>
      <c r="T1589" t="s">
        <v>28</v>
      </c>
      <c r="U1589" s="3" t="s">
        <v>28</v>
      </c>
    </row>
    <row r="1590" spans="1:21" hidden="1" x14ac:dyDescent="0.3">
      <c r="A1590">
        <v>1689</v>
      </c>
      <c r="B1590" t="s">
        <v>750</v>
      </c>
      <c r="C1590" t="s">
        <v>35</v>
      </c>
      <c r="D1590" t="s">
        <v>644</v>
      </c>
      <c r="E1590" s="1">
        <v>15724000000</v>
      </c>
      <c r="F1590" s="2">
        <v>10313000000</v>
      </c>
      <c r="G1590" s="2">
        <v>4477000000</v>
      </c>
      <c r="H1590" s="2" t="s">
        <v>24</v>
      </c>
      <c r="I1590" s="2" t="s">
        <v>24</v>
      </c>
      <c r="J1590" s="2" t="s">
        <v>25</v>
      </c>
      <c r="K1590" s="2" t="s">
        <v>24</v>
      </c>
      <c r="L1590" t="s">
        <v>97</v>
      </c>
      <c r="M1590" t="s">
        <v>511</v>
      </c>
      <c r="N1590" t="s">
        <v>28</v>
      </c>
      <c r="O1590" t="s">
        <v>28</v>
      </c>
      <c r="P1590" t="s">
        <v>28</v>
      </c>
      <c r="R1590" t="s">
        <v>28</v>
      </c>
      <c r="S1590" s="3" t="s">
        <v>25</v>
      </c>
      <c r="T1590" t="s">
        <v>28</v>
      </c>
      <c r="U1590" s="3" t="s">
        <v>28</v>
      </c>
    </row>
    <row r="1591" spans="1:21" hidden="1" x14ac:dyDescent="0.3">
      <c r="A1591">
        <v>715</v>
      </c>
      <c r="B1591" t="s">
        <v>410</v>
      </c>
      <c r="C1591" t="s">
        <v>35</v>
      </c>
      <c r="D1591" t="s">
        <v>195</v>
      </c>
      <c r="E1591" s="1">
        <v>15797000000</v>
      </c>
      <c r="F1591" s="2">
        <v>10077000000</v>
      </c>
      <c r="G1591" s="2" t="s">
        <v>24</v>
      </c>
      <c r="H1591" s="2" t="s">
        <v>24</v>
      </c>
      <c r="I1591" s="2" t="s">
        <v>24</v>
      </c>
      <c r="J1591" s="2" t="s">
        <v>25</v>
      </c>
      <c r="K1591" s="2" t="s">
        <v>24</v>
      </c>
      <c r="L1591" t="s">
        <v>40</v>
      </c>
      <c r="M1591" t="s">
        <v>391</v>
      </c>
      <c r="N1591" t="s">
        <v>28</v>
      </c>
      <c r="O1591" t="s">
        <v>28</v>
      </c>
      <c r="P1591" t="s">
        <v>28</v>
      </c>
      <c r="R1591" t="s">
        <v>28</v>
      </c>
      <c r="S1591" s="3" t="s">
        <v>25</v>
      </c>
      <c r="T1591" t="s">
        <v>28</v>
      </c>
      <c r="U1591" s="3" t="s">
        <v>28</v>
      </c>
    </row>
    <row r="1592" spans="1:21" hidden="1" x14ac:dyDescent="0.3">
      <c r="A1592">
        <v>627</v>
      </c>
      <c r="B1592" t="s">
        <v>383</v>
      </c>
      <c r="C1592" t="s">
        <v>35</v>
      </c>
      <c r="D1592" t="s">
        <v>36</v>
      </c>
      <c r="E1592" s="1">
        <v>15877000000</v>
      </c>
      <c r="F1592" s="2">
        <v>28524000000</v>
      </c>
      <c r="G1592" s="2">
        <v>569000000</v>
      </c>
      <c r="H1592" s="2">
        <v>127000000</v>
      </c>
      <c r="I1592" s="2">
        <v>127000000</v>
      </c>
      <c r="J1592" s="2">
        <v>127000000</v>
      </c>
      <c r="K1592" s="2" t="s">
        <v>24</v>
      </c>
      <c r="L1592" t="s">
        <v>125</v>
      </c>
      <c r="M1592" t="s">
        <v>384</v>
      </c>
      <c r="N1592" t="s">
        <v>28</v>
      </c>
      <c r="O1592" t="s">
        <v>28</v>
      </c>
      <c r="P1592" t="s">
        <v>28</v>
      </c>
      <c r="R1592" t="s">
        <v>28</v>
      </c>
      <c r="S1592" s="3">
        <v>127000000</v>
      </c>
      <c r="T1592" t="s">
        <v>28</v>
      </c>
      <c r="U1592" s="3" t="s">
        <v>28</v>
      </c>
    </row>
    <row r="1593" spans="1:21" hidden="1" x14ac:dyDescent="0.3">
      <c r="A1593">
        <v>731</v>
      </c>
      <c r="B1593" t="s">
        <v>419</v>
      </c>
      <c r="C1593" t="s">
        <v>35</v>
      </c>
      <c r="D1593" t="s">
        <v>121</v>
      </c>
      <c r="E1593" s="1">
        <v>15887000000</v>
      </c>
      <c r="F1593" s="2">
        <v>15023000000</v>
      </c>
      <c r="G1593" s="2">
        <v>228000000</v>
      </c>
      <c r="H1593" s="2" t="s">
        <v>24</v>
      </c>
      <c r="I1593" s="2" t="s">
        <v>24</v>
      </c>
      <c r="J1593" s="2" t="s">
        <v>25</v>
      </c>
      <c r="K1593" s="2" t="s">
        <v>24</v>
      </c>
      <c r="L1593" t="s">
        <v>153</v>
      </c>
      <c r="M1593" t="s">
        <v>199</v>
      </c>
      <c r="N1593" t="s">
        <v>28</v>
      </c>
      <c r="O1593" t="s">
        <v>28</v>
      </c>
      <c r="P1593" t="s">
        <v>28</v>
      </c>
      <c r="R1593" t="s">
        <v>28</v>
      </c>
      <c r="S1593" s="3" t="s">
        <v>25</v>
      </c>
      <c r="T1593" t="s">
        <v>28</v>
      </c>
      <c r="U1593" s="3" t="s">
        <v>28</v>
      </c>
    </row>
    <row r="1594" spans="1:21" hidden="1" x14ac:dyDescent="0.3">
      <c r="A1594">
        <v>325</v>
      </c>
      <c r="B1594" t="s">
        <v>248</v>
      </c>
      <c r="C1594" t="s">
        <v>35</v>
      </c>
      <c r="D1594" t="s">
        <v>36</v>
      </c>
      <c r="E1594" s="1">
        <v>16034000000</v>
      </c>
      <c r="F1594" s="2">
        <v>6635000000</v>
      </c>
      <c r="G1594" s="2">
        <v>6610000000</v>
      </c>
      <c r="H1594" s="2" t="s">
        <v>24</v>
      </c>
      <c r="I1594" s="2" t="s">
        <v>24</v>
      </c>
      <c r="J1594" s="2" t="s">
        <v>25</v>
      </c>
      <c r="K1594" s="2" t="s">
        <v>24</v>
      </c>
      <c r="L1594" t="s">
        <v>97</v>
      </c>
      <c r="M1594" t="s">
        <v>239</v>
      </c>
      <c r="N1594" t="s">
        <v>28</v>
      </c>
      <c r="O1594" t="s">
        <v>28</v>
      </c>
      <c r="P1594" t="s">
        <v>28</v>
      </c>
      <c r="R1594" t="s">
        <v>28</v>
      </c>
      <c r="S1594" s="3" t="s">
        <v>25</v>
      </c>
      <c r="T1594" t="s">
        <v>28</v>
      </c>
      <c r="U1594" s="3" t="s">
        <v>25</v>
      </c>
    </row>
    <row r="1595" spans="1:21" hidden="1" x14ac:dyDescent="0.3">
      <c r="A1595">
        <v>1291</v>
      </c>
      <c r="B1595" t="s">
        <v>630</v>
      </c>
      <c r="C1595" t="s">
        <v>35</v>
      </c>
      <c r="D1595" t="s">
        <v>36</v>
      </c>
      <c r="E1595" s="1">
        <v>16270000000</v>
      </c>
      <c r="F1595" s="2">
        <v>403000000</v>
      </c>
      <c r="G1595" s="2">
        <v>9463000000</v>
      </c>
      <c r="H1595" s="2" t="s">
        <v>24</v>
      </c>
      <c r="I1595" s="2" t="s">
        <v>24</v>
      </c>
      <c r="J1595" s="2" t="s">
        <v>25</v>
      </c>
      <c r="K1595" s="2">
        <v>255000000</v>
      </c>
      <c r="L1595" t="s">
        <v>112</v>
      </c>
      <c r="M1595" t="s">
        <v>183</v>
      </c>
      <c r="N1595" t="s">
        <v>28</v>
      </c>
      <c r="O1595" t="s">
        <v>28</v>
      </c>
      <c r="P1595" t="s">
        <v>28</v>
      </c>
      <c r="R1595" t="s">
        <v>28</v>
      </c>
      <c r="S1595" s="3" t="s">
        <v>25</v>
      </c>
      <c r="T1595" t="s">
        <v>28</v>
      </c>
      <c r="U1595" s="3" t="s">
        <v>28</v>
      </c>
    </row>
    <row r="1596" spans="1:21" hidden="1" x14ac:dyDescent="0.3">
      <c r="A1596">
        <v>281</v>
      </c>
      <c r="B1596" t="s">
        <v>225</v>
      </c>
      <c r="C1596" t="s">
        <v>35</v>
      </c>
      <c r="D1596" t="s">
        <v>230</v>
      </c>
      <c r="E1596" s="1">
        <v>16389000000</v>
      </c>
      <c r="F1596" s="2">
        <v>9383000000</v>
      </c>
      <c r="G1596" s="2">
        <v>2197000000</v>
      </c>
      <c r="H1596" s="2" t="s">
        <v>24</v>
      </c>
      <c r="I1596" s="2" t="s">
        <v>24</v>
      </c>
      <c r="J1596" s="2" t="s">
        <v>25</v>
      </c>
      <c r="K1596" s="2">
        <v>1738000000</v>
      </c>
      <c r="L1596" t="s">
        <v>40</v>
      </c>
      <c r="M1596" t="s">
        <v>227</v>
      </c>
      <c r="N1596" t="s">
        <v>28</v>
      </c>
      <c r="O1596" t="s">
        <v>28</v>
      </c>
      <c r="P1596" t="s">
        <v>28</v>
      </c>
      <c r="R1596" t="s">
        <v>28</v>
      </c>
      <c r="S1596" s="3" t="s">
        <v>25</v>
      </c>
      <c r="T1596" t="s">
        <v>28</v>
      </c>
      <c r="U1596" s="3" t="s">
        <v>25</v>
      </c>
    </row>
    <row r="1597" spans="1:21" hidden="1" x14ac:dyDescent="0.3">
      <c r="A1597">
        <v>1183</v>
      </c>
      <c r="B1597" t="s">
        <v>595</v>
      </c>
      <c r="C1597" t="s">
        <v>35</v>
      </c>
      <c r="D1597" t="s">
        <v>36</v>
      </c>
      <c r="E1597" s="1">
        <v>16439276000</v>
      </c>
      <c r="F1597" s="2">
        <v>14858014000</v>
      </c>
      <c r="G1597" s="2">
        <v>458989000</v>
      </c>
      <c r="H1597" s="2" t="s">
        <v>24</v>
      </c>
      <c r="I1597" s="2" t="s">
        <v>24</v>
      </c>
      <c r="J1597" s="2" t="s">
        <v>25</v>
      </c>
      <c r="K1597" s="2" t="s">
        <v>24</v>
      </c>
      <c r="L1597" t="s">
        <v>125</v>
      </c>
      <c r="M1597" t="s">
        <v>596</v>
      </c>
      <c r="N1597" t="s">
        <v>28</v>
      </c>
      <c r="O1597" t="s">
        <v>28</v>
      </c>
      <c r="P1597" t="s">
        <v>28</v>
      </c>
      <c r="R1597" t="s">
        <v>28</v>
      </c>
      <c r="S1597" s="3" t="s">
        <v>25</v>
      </c>
      <c r="T1597" t="s">
        <v>28</v>
      </c>
      <c r="U1597" s="3" t="s">
        <v>28</v>
      </c>
    </row>
    <row r="1598" spans="1:21" hidden="1" x14ac:dyDescent="0.3">
      <c r="A1598">
        <v>51</v>
      </c>
      <c r="B1598" t="s">
        <v>109</v>
      </c>
      <c r="C1598" t="s">
        <v>35</v>
      </c>
      <c r="D1598" t="s">
        <v>36</v>
      </c>
      <c r="E1598" s="1">
        <v>16453200000</v>
      </c>
      <c r="F1598" s="2">
        <v>7433500000</v>
      </c>
      <c r="G1598" s="2">
        <v>3676500000</v>
      </c>
      <c r="H1598" s="2" t="s">
        <v>24</v>
      </c>
      <c r="I1598" s="2" t="s">
        <v>24</v>
      </c>
      <c r="J1598" s="2" t="s">
        <v>25</v>
      </c>
      <c r="K1598" s="2">
        <v>2009700000</v>
      </c>
      <c r="L1598" t="s">
        <v>107</v>
      </c>
      <c r="M1598" t="s">
        <v>110</v>
      </c>
      <c r="N1598" t="s">
        <v>28</v>
      </c>
      <c r="O1598" t="s">
        <v>28</v>
      </c>
      <c r="P1598" t="s">
        <v>28</v>
      </c>
      <c r="R1598" t="s">
        <v>28</v>
      </c>
      <c r="S1598" s="3" t="s">
        <v>25</v>
      </c>
      <c r="T1598" t="s">
        <v>28</v>
      </c>
      <c r="U1598" s="3" t="s">
        <v>25</v>
      </c>
    </row>
    <row r="1599" spans="1:21" hidden="1" x14ac:dyDescent="0.3">
      <c r="A1599">
        <v>237</v>
      </c>
      <c r="B1599" t="s">
        <v>203</v>
      </c>
      <c r="C1599" t="s">
        <v>35</v>
      </c>
      <c r="D1599" t="s">
        <v>36</v>
      </c>
      <c r="E1599" s="1">
        <v>16560000000</v>
      </c>
      <c r="F1599" s="2">
        <v>3909000000</v>
      </c>
      <c r="G1599" s="2">
        <v>4841000000</v>
      </c>
      <c r="H1599" s="2">
        <v>5920000000</v>
      </c>
      <c r="I1599" s="2">
        <v>5920000000</v>
      </c>
      <c r="J1599" s="2">
        <v>5920000000</v>
      </c>
      <c r="K1599" s="2" t="s">
        <v>24</v>
      </c>
      <c r="L1599" t="s">
        <v>61</v>
      </c>
      <c r="M1599" t="s">
        <v>67</v>
      </c>
      <c r="N1599" t="s">
        <v>28</v>
      </c>
      <c r="O1599" t="s">
        <v>28</v>
      </c>
      <c r="P1599" t="s">
        <v>28</v>
      </c>
      <c r="R1599" t="s">
        <v>28</v>
      </c>
      <c r="S1599" s="3">
        <v>5920000000</v>
      </c>
      <c r="T1599" t="s">
        <v>28</v>
      </c>
      <c r="U1599" s="3">
        <v>5920000000</v>
      </c>
    </row>
    <row r="1600" spans="1:21" hidden="1" x14ac:dyDescent="0.3">
      <c r="A1600">
        <v>695</v>
      </c>
      <c r="B1600" t="s">
        <v>405</v>
      </c>
      <c r="C1600" t="s">
        <v>35</v>
      </c>
      <c r="D1600" t="s">
        <v>213</v>
      </c>
      <c r="E1600" s="1">
        <v>16563100000</v>
      </c>
      <c r="F1600" s="2">
        <v>10733600000</v>
      </c>
      <c r="G1600" s="2">
        <v>3118900000</v>
      </c>
      <c r="H1600" s="2" t="s">
        <v>24</v>
      </c>
      <c r="I1600" s="2" t="s">
        <v>24</v>
      </c>
      <c r="J1600" s="2" t="s">
        <v>25</v>
      </c>
      <c r="K1600" s="2" t="s">
        <v>24</v>
      </c>
      <c r="L1600" t="s">
        <v>97</v>
      </c>
      <c r="M1600" t="s">
        <v>210</v>
      </c>
      <c r="N1600" t="s">
        <v>28</v>
      </c>
      <c r="O1600" t="s">
        <v>28</v>
      </c>
      <c r="P1600" t="s">
        <v>28</v>
      </c>
      <c r="R1600" t="s">
        <v>28</v>
      </c>
      <c r="S1600" s="3" t="s">
        <v>25</v>
      </c>
      <c r="T1600" t="s">
        <v>28</v>
      </c>
      <c r="U1600" s="3" t="s">
        <v>28</v>
      </c>
    </row>
    <row r="1601" spans="1:21" hidden="1" x14ac:dyDescent="0.3">
      <c r="A1601">
        <v>479</v>
      </c>
      <c r="B1601" t="s">
        <v>336</v>
      </c>
      <c r="C1601" t="s">
        <v>35</v>
      </c>
      <c r="D1601" t="s">
        <v>121</v>
      </c>
      <c r="E1601" s="1">
        <v>16661000000</v>
      </c>
      <c r="F1601" s="2">
        <v>13107000000</v>
      </c>
      <c r="G1601" s="2">
        <v>1145000000</v>
      </c>
      <c r="H1601" s="2" t="s">
        <v>24</v>
      </c>
      <c r="I1601" s="2" t="s">
        <v>24</v>
      </c>
      <c r="J1601" s="2" t="s">
        <v>25</v>
      </c>
      <c r="K1601" s="2">
        <v>134000000</v>
      </c>
      <c r="L1601" t="s">
        <v>40</v>
      </c>
      <c r="M1601" t="s">
        <v>206</v>
      </c>
      <c r="N1601" t="s">
        <v>28</v>
      </c>
      <c r="O1601" t="s">
        <v>28</v>
      </c>
      <c r="P1601" t="s">
        <v>28</v>
      </c>
      <c r="R1601" t="s">
        <v>28</v>
      </c>
      <c r="S1601" s="3" t="s">
        <v>25</v>
      </c>
      <c r="T1601" t="s">
        <v>28</v>
      </c>
      <c r="U1601" s="3" t="s">
        <v>28</v>
      </c>
    </row>
    <row r="1602" spans="1:21" hidden="1" x14ac:dyDescent="0.3">
      <c r="A1602">
        <v>1537</v>
      </c>
      <c r="B1602" t="s">
        <v>711</v>
      </c>
      <c r="C1602" t="s">
        <v>35</v>
      </c>
      <c r="D1602" t="s">
        <v>36</v>
      </c>
      <c r="E1602" s="1">
        <v>16965400000</v>
      </c>
      <c r="F1602" s="2">
        <v>9209500000</v>
      </c>
      <c r="G1602" s="2">
        <v>4612100000</v>
      </c>
      <c r="H1602" s="2">
        <v>692300000</v>
      </c>
      <c r="I1602" s="2">
        <v>692300000</v>
      </c>
      <c r="J1602" s="2">
        <v>692300000</v>
      </c>
      <c r="K1602" s="2" t="s">
        <v>24</v>
      </c>
      <c r="L1602" t="s">
        <v>61</v>
      </c>
      <c r="M1602" t="s">
        <v>76</v>
      </c>
      <c r="N1602" t="s">
        <v>28</v>
      </c>
      <c r="O1602" t="s">
        <v>28</v>
      </c>
      <c r="P1602" t="s">
        <v>28</v>
      </c>
      <c r="R1602" t="s">
        <v>28</v>
      </c>
      <c r="S1602" s="3">
        <v>692300000</v>
      </c>
      <c r="T1602" t="s">
        <v>28</v>
      </c>
      <c r="U1602" s="3" t="s">
        <v>28</v>
      </c>
    </row>
    <row r="1603" spans="1:21" hidden="1" x14ac:dyDescent="0.3">
      <c r="A1603">
        <v>1143</v>
      </c>
      <c r="B1603" t="s">
        <v>581</v>
      </c>
      <c r="C1603" t="s">
        <v>35</v>
      </c>
      <c r="D1603" t="s">
        <v>36</v>
      </c>
      <c r="E1603" s="1">
        <v>17486000000</v>
      </c>
      <c r="F1603" s="2">
        <v>8596000000</v>
      </c>
      <c r="G1603" s="2">
        <v>1399000000</v>
      </c>
      <c r="H1603" s="2" t="s">
        <v>24</v>
      </c>
      <c r="I1603" s="2" t="s">
        <v>24</v>
      </c>
      <c r="J1603" s="2" t="s">
        <v>25</v>
      </c>
      <c r="K1603" s="2">
        <v>2831000000</v>
      </c>
      <c r="L1603" t="s">
        <v>107</v>
      </c>
      <c r="M1603" t="s">
        <v>108</v>
      </c>
      <c r="N1603" t="s">
        <v>28</v>
      </c>
      <c r="O1603" t="s">
        <v>28</v>
      </c>
      <c r="P1603" t="s">
        <v>28</v>
      </c>
      <c r="R1603" t="s">
        <v>28</v>
      </c>
      <c r="S1603" s="3" t="s">
        <v>25</v>
      </c>
      <c r="T1603" t="s">
        <v>28</v>
      </c>
      <c r="U1603" s="3" t="s">
        <v>28</v>
      </c>
    </row>
    <row r="1604" spans="1:21" hidden="1" x14ac:dyDescent="0.3">
      <c r="A1604">
        <v>1429</v>
      </c>
      <c r="B1604" t="s">
        <v>672</v>
      </c>
      <c r="C1604" t="s">
        <v>35</v>
      </c>
      <c r="D1604" t="s">
        <v>36</v>
      </c>
      <c r="E1604" s="1">
        <v>17489000000</v>
      </c>
      <c r="F1604" s="2">
        <v>9811000000</v>
      </c>
      <c r="G1604" s="2">
        <v>997000000</v>
      </c>
      <c r="H1604" s="2" t="s">
        <v>24</v>
      </c>
      <c r="I1604" s="2" t="s">
        <v>24</v>
      </c>
      <c r="J1604" s="2" t="s">
        <v>25</v>
      </c>
      <c r="K1604" s="2">
        <v>2034000000</v>
      </c>
      <c r="L1604" t="s">
        <v>107</v>
      </c>
      <c r="M1604" t="s">
        <v>110</v>
      </c>
      <c r="N1604" t="s">
        <v>28</v>
      </c>
      <c r="O1604" t="s">
        <v>28</v>
      </c>
      <c r="P1604" t="s">
        <v>28</v>
      </c>
      <c r="R1604" t="s">
        <v>28</v>
      </c>
      <c r="S1604" s="3" t="s">
        <v>25</v>
      </c>
      <c r="T1604" t="s">
        <v>28</v>
      </c>
      <c r="U1604" s="3" t="s">
        <v>28</v>
      </c>
    </row>
    <row r="1605" spans="1:21" x14ac:dyDescent="0.3">
      <c r="A1605">
        <v>345</v>
      </c>
      <c r="B1605" t="s">
        <v>253</v>
      </c>
      <c r="C1605" t="s">
        <v>35</v>
      </c>
      <c r="D1605" t="s">
        <v>121</v>
      </c>
      <c r="E1605" s="1">
        <v>17509000000</v>
      </c>
      <c r="F1605" s="2">
        <v>13057000000</v>
      </c>
      <c r="G1605" s="2">
        <v>2189000000</v>
      </c>
      <c r="H1605" s="2">
        <v>636000000</v>
      </c>
      <c r="I1605" s="2">
        <v>636000000</v>
      </c>
      <c r="J1605" s="2">
        <v>636000000</v>
      </c>
      <c r="K1605" s="2" t="s">
        <v>24</v>
      </c>
      <c r="L1605" t="s">
        <v>26</v>
      </c>
      <c r="M1605" t="s">
        <v>254</v>
      </c>
      <c r="N1605" t="s">
        <v>28</v>
      </c>
      <c r="O1605" t="s">
        <v>28</v>
      </c>
      <c r="P1605" t="s">
        <v>28</v>
      </c>
      <c r="R1605" t="s">
        <v>28</v>
      </c>
      <c r="S1605" s="3">
        <v>636000000</v>
      </c>
      <c r="T1605" t="s">
        <v>28</v>
      </c>
      <c r="U1605" s="3">
        <v>636000000</v>
      </c>
    </row>
    <row r="1606" spans="1:21" hidden="1" x14ac:dyDescent="0.3">
      <c r="A1606">
        <v>1239</v>
      </c>
      <c r="B1606" t="s">
        <v>613</v>
      </c>
      <c r="C1606" t="s">
        <v>35</v>
      </c>
      <c r="D1606" t="s">
        <v>121</v>
      </c>
      <c r="E1606" s="1">
        <v>17666000000</v>
      </c>
      <c r="F1606" s="2">
        <v>12734000000</v>
      </c>
      <c r="G1606" s="2" t="s">
        <v>24</v>
      </c>
      <c r="H1606" s="2" t="s">
        <v>24</v>
      </c>
      <c r="I1606" s="2" t="s">
        <v>24</v>
      </c>
      <c r="J1606" s="2" t="s">
        <v>25</v>
      </c>
      <c r="K1606" s="2">
        <v>2755000000</v>
      </c>
      <c r="L1606" t="s">
        <v>107</v>
      </c>
      <c r="M1606" t="s">
        <v>108</v>
      </c>
      <c r="N1606" t="s">
        <v>28</v>
      </c>
      <c r="O1606" t="s">
        <v>28</v>
      </c>
      <c r="P1606" t="s">
        <v>28</v>
      </c>
      <c r="R1606" t="s">
        <v>28</v>
      </c>
      <c r="S1606" s="3" t="s">
        <v>25</v>
      </c>
      <c r="T1606" t="s">
        <v>28</v>
      </c>
      <c r="U1606" s="3" t="s">
        <v>28</v>
      </c>
    </row>
    <row r="1607" spans="1:21" hidden="1" x14ac:dyDescent="0.3">
      <c r="A1607">
        <v>407</v>
      </c>
      <c r="B1607" t="s">
        <v>304</v>
      </c>
      <c r="C1607" t="s">
        <v>35</v>
      </c>
      <c r="D1607" t="s">
        <v>36</v>
      </c>
      <c r="E1607" s="1">
        <v>17900000000</v>
      </c>
      <c r="F1607" s="2">
        <v>7778000000</v>
      </c>
      <c r="G1607" s="2">
        <v>3328000000</v>
      </c>
      <c r="H1607" s="2" t="s">
        <v>24</v>
      </c>
      <c r="I1607" s="2" t="s">
        <v>24</v>
      </c>
      <c r="J1607" s="2" t="s">
        <v>25</v>
      </c>
      <c r="K1607" s="2">
        <v>4189000000</v>
      </c>
      <c r="L1607" t="s">
        <v>305</v>
      </c>
      <c r="M1607" t="s">
        <v>306</v>
      </c>
      <c r="N1607" t="s">
        <v>28</v>
      </c>
      <c r="O1607" t="s">
        <v>28</v>
      </c>
      <c r="P1607" t="s">
        <v>28</v>
      </c>
      <c r="R1607" t="s">
        <v>28</v>
      </c>
      <c r="S1607" s="3" t="s">
        <v>25</v>
      </c>
      <c r="T1607" t="s">
        <v>28</v>
      </c>
      <c r="U1607" s="3" t="s">
        <v>25</v>
      </c>
    </row>
    <row r="1608" spans="1:21" hidden="1" x14ac:dyDescent="0.3">
      <c r="A1608">
        <v>1756</v>
      </c>
      <c r="B1608" t="s">
        <v>768</v>
      </c>
      <c r="C1608" t="s">
        <v>35</v>
      </c>
      <c r="D1608" t="s">
        <v>36</v>
      </c>
      <c r="E1608" s="1">
        <v>18045000000</v>
      </c>
      <c r="F1608" s="2">
        <v>12782000000</v>
      </c>
      <c r="G1608" s="2">
        <v>3792000000</v>
      </c>
      <c r="H1608" s="2">
        <v>563000000</v>
      </c>
      <c r="I1608" s="2">
        <v>563000000</v>
      </c>
      <c r="J1608" s="2">
        <v>563000000</v>
      </c>
      <c r="K1608" s="2">
        <v>310000000</v>
      </c>
      <c r="L1608" t="s">
        <v>51</v>
      </c>
      <c r="M1608" t="s">
        <v>292</v>
      </c>
      <c r="N1608" t="s">
        <v>28</v>
      </c>
      <c r="O1608" t="s">
        <v>28</v>
      </c>
      <c r="P1608" t="s">
        <v>28</v>
      </c>
      <c r="R1608" t="s">
        <v>28</v>
      </c>
      <c r="S1608" s="3">
        <v>563000000</v>
      </c>
      <c r="T1608" t="s">
        <v>28</v>
      </c>
      <c r="U1608" s="3" t="s">
        <v>28</v>
      </c>
    </row>
    <row r="1609" spans="1:21" hidden="1" x14ac:dyDescent="0.3">
      <c r="A1609">
        <v>910</v>
      </c>
      <c r="B1609" t="s">
        <v>497</v>
      </c>
      <c r="C1609" t="s">
        <v>35</v>
      </c>
      <c r="D1609" t="s">
        <v>121</v>
      </c>
      <c r="E1609" s="1">
        <v>18202000000</v>
      </c>
      <c r="F1609" s="2">
        <v>11551000000</v>
      </c>
      <c r="G1609" s="2">
        <v>3334000000</v>
      </c>
      <c r="H1609" s="2" t="s">
        <v>24</v>
      </c>
      <c r="I1609" s="2" t="s">
        <v>24</v>
      </c>
      <c r="J1609" s="2" t="s">
        <v>25</v>
      </c>
      <c r="K1609" s="2" t="s">
        <v>24</v>
      </c>
      <c r="L1609" t="s">
        <v>97</v>
      </c>
      <c r="M1609" t="s">
        <v>239</v>
      </c>
      <c r="N1609" t="s">
        <v>28</v>
      </c>
      <c r="O1609" t="s">
        <v>28</v>
      </c>
      <c r="P1609" t="s">
        <v>28</v>
      </c>
      <c r="R1609" t="s">
        <v>28</v>
      </c>
      <c r="S1609" s="3" t="s">
        <v>25</v>
      </c>
      <c r="T1609" t="s">
        <v>28</v>
      </c>
      <c r="U1609" s="3" t="s">
        <v>28</v>
      </c>
    </row>
    <row r="1610" spans="1:21" hidden="1" x14ac:dyDescent="0.3">
      <c r="A1610">
        <v>771</v>
      </c>
      <c r="B1610" t="s">
        <v>438</v>
      </c>
      <c r="C1610" t="s">
        <v>35</v>
      </c>
      <c r="D1610" t="s">
        <v>36</v>
      </c>
      <c r="E1610" s="1">
        <v>18377000000</v>
      </c>
      <c r="F1610" s="2">
        <v>10775000000</v>
      </c>
      <c r="G1610" s="2" t="s">
        <v>24</v>
      </c>
      <c r="H1610" s="2" t="s">
        <v>24</v>
      </c>
      <c r="I1610" s="2" t="s">
        <v>24</v>
      </c>
      <c r="J1610" s="2" t="s">
        <v>25</v>
      </c>
      <c r="K1610" s="2">
        <v>5274000000</v>
      </c>
      <c r="L1610" t="s">
        <v>112</v>
      </c>
      <c r="M1610" t="s">
        <v>115</v>
      </c>
      <c r="N1610" t="s">
        <v>28</v>
      </c>
      <c r="O1610" t="s">
        <v>28</v>
      </c>
      <c r="P1610" t="s">
        <v>28</v>
      </c>
      <c r="R1610" t="s">
        <v>28</v>
      </c>
      <c r="S1610" s="3" t="s">
        <v>25</v>
      </c>
      <c r="T1610" t="s">
        <v>28</v>
      </c>
      <c r="U1610" s="3" t="s">
        <v>28</v>
      </c>
    </row>
    <row r="1611" spans="1:21" x14ac:dyDescent="0.3">
      <c r="A1611">
        <v>1235</v>
      </c>
      <c r="B1611" t="s">
        <v>612</v>
      </c>
      <c r="C1611" t="s">
        <v>35</v>
      </c>
      <c r="D1611" t="s">
        <v>36</v>
      </c>
      <c r="E1611" s="1">
        <v>18671300000</v>
      </c>
      <c r="F1611" s="2">
        <v>15292100000</v>
      </c>
      <c r="G1611" s="2">
        <v>541500000</v>
      </c>
      <c r="H1611" s="2">
        <v>239800000</v>
      </c>
      <c r="I1611" s="2">
        <v>239800000</v>
      </c>
      <c r="J1611" s="2">
        <v>239800000</v>
      </c>
      <c r="K1611" s="2">
        <v>583700000</v>
      </c>
      <c r="L1611" t="s">
        <v>26</v>
      </c>
      <c r="M1611" t="s">
        <v>220</v>
      </c>
      <c r="N1611" t="s">
        <v>28</v>
      </c>
      <c r="O1611" t="s">
        <v>28</v>
      </c>
      <c r="P1611" t="s">
        <v>28</v>
      </c>
      <c r="R1611" t="s">
        <v>28</v>
      </c>
      <c r="S1611" s="3">
        <v>239800000</v>
      </c>
      <c r="T1611" t="s">
        <v>28</v>
      </c>
      <c r="U1611" s="3" t="s">
        <v>28</v>
      </c>
    </row>
    <row r="1612" spans="1:21" hidden="1" x14ac:dyDescent="0.3">
      <c r="A1612">
        <v>269</v>
      </c>
      <c r="B1612" t="s">
        <v>221</v>
      </c>
      <c r="C1612" t="s">
        <v>35</v>
      </c>
      <c r="D1612" t="s">
        <v>36</v>
      </c>
      <c r="E1612" s="1">
        <v>18987000000</v>
      </c>
      <c r="F1612" s="2">
        <v>12968000000</v>
      </c>
      <c r="G1612" s="2">
        <v>2270000000</v>
      </c>
      <c r="H1612" s="2" t="s">
        <v>24</v>
      </c>
      <c r="I1612" s="2" t="s">
        <v>24</v>
      </c>
      <c r="J1612" s="2" t="s">
        <v>25</v>
      </c>
      <c r="K1612" s="2">
        <v>120000000</v>
      </c>
      <c r="L1612" t="s">
        <v>112</v>
      </c>
      <c r="M1612" t="s">
        <v>115</v>
      </c>
      <c r="N1612" t="s">
        <v>28</v>
      </c>
      <c r="O1612" t="s">
        <v>28</v>
      </c>
      <c r="P1612" t="s">
        <v>28</v>
      </c>
      <c r="R1612" t="s">
        <v>28</v>
      </c>
      <c r="S1612" s="3" t="s">
        <v>25</v>
      </c>
      <c r="T1612" t="s">
        <v>28</v>
      </c>
      <c r="U1612" s="3" t="s">
        <v>25</v>
      </c>
    </row>
    <row r="1613" spans="1:21" x14ac:dyDescent="0.3">
      <c r="A1613">
        <v>659</v>
      </c>
      <c r="B1613" t="s">
        <v>394</v>
      </c>
      <c r="C1613" t="s">
        <v>35</v>
      </c>
      <c r="D1613" t="s">
        <v>121</v>
      </c>
      <c r="E1613" s="1">
        <v>19036525000</v>
      </c>
      <c r="F1613" s="2">
        <v>18246209000</v>
      </c>
      <c r="G1613" s="2">
        <v>191073000</v>
      </c>
      <c r="H1613" s="2" t="s">
        <v>24</v>
      </c>
      <c r="I1613" s="2" t="s">
        <v>24</v>
      </c>
      <c r="J1613" s="2" t="s">
        <v>25</v>
      </c>
      <c r="K1613" s="2" t="s">
        <v>24</v>
      </c>
      <c r="L1613" t="s">
        <v>26</v>
      </c>
      <c r="M1613" t="s">
        <v>395</v>
      </c>
      <c r="N1613" t="s">
        <v>28</v>
      </c>
      <c r="O1613" t="s">
        <v>28</v>
      </c>
      <c r="P1613" t="s">
        <v>28</v>
      </c>
      <c r="R1613" t="s">
        <v>28</v>
      </c>
      <c r="S1613" s="3" t="s">
        <v>25</v>
      </c>
      <c r="T1613" t="s">
        <v>28</v>
      </c>
      <c r="U1613" s="3" t="s">
        <v>28</v>
      </c>
    </row>
    <row r="1614" spans="1:21" hidden="1" x14ac:dyDescent="0.3">
      <c r="A1614">
        <v>934</v>
      </c>
      <c r="B1614" t="s">
        <v>512</v>
      </c>
      <c r="C1614" t="s">
        <v>35</v>
      </c>
      <c r="D1614" t="s">
        <v>195</v>
      </c>
      <c r="E1614" s="1">
        <v>19204000000</v>
      </c>
      <c r="F1614" s="2">
        <v>12265000000</v>
      </c>
      <c r="G1614" s="2">
        <v>4452000000</v>
      </c>
      <c r="H1614" s="2" t="s">
        <v>24</v>
      </c>
      <c r="I1614" s="2" t="s">
        <v>24</v>
      </c>
      <c r="J1614" s="2" t="s">
        <v>25</v>
      </c>
      <c r="K1614" s="2">
        <v>934000000</v>
      </c>
      <c r="L1614" t="s">
        <v>40</v>
      </c>
      <c r="M1614" t="s">
        <v>322</v>
      </c>
      <c r="N1614" t="s">
        <v>28</v>
      </c>
      <c r="O1614" t="s">
        <v>28</v>
      </c>
      <c r="P1614" t="s">
        <v>28</v>
      </c>
      <c r="R1614" t="s">
        <v>28</v>
      </c>
      <c r="S1614" s="3" t="s">
        <v>25</v>
      </c>
      <c r="T1614" t="s">
        <v>28</v>
      </c>
      <c r="U1614" s="3" t="s">
        <v>28</v>
      </c>
    </row>
    <row r="1615" spans="1:21" x14ac:dyDescent="0.3">
      <c r="A1615">
        <v>1605</v>
      </c>
      <c r="B1615" t="s">
        <v>729</v>
      </c>
      <c r="C1615" t="s">
        <v>35</v>
      </c>
      <c r="D1615" t="s">
        <v>121</v>
      </c>
      <c r="E1615" s="1">
        <v>19941000000</v>
      </c>
      <c r="F1615" s="2">
        <v>3747000000</v>
      </c>
      <c r="G1615" s="2">
        <v>6884000000</v>
      </c>
      <c r="H1615" s="2" t="s">
        <v>24</v>
      </c>
      <c r="I1615" s="2" t="s">
        <v>24</v>
      </c>
      <c r="J1615" s="2" t="s">
        <v>25</v>
      </c>
      <c r="K1615" s="2">
        <v>2038000000</v>
      </c>
      <c r="L1615" t="s">
        <v>26</v>
      </c>
      <c r="M1615" t="s">
        <v>295</v>
      </c>
      <c r="N1615" t="s">
        <v>28</v>
      </c>
      <c r="O1615" t="s">
        <v>28</v>
      </c>
      <c r="P1615" t="s">
        <v>28</v>
      </c>
      <c r="R1615" t="s">
        <v>28</v>
      </c>
      <c r="S1615" s="3" t="s">
        <v>25</v>
      </c>
      <c r="T1615" t="s">
        <v>28</v>
      </c>
      <c r="U1615" s="3" t="s">
        <v>28</v>
      </c>
    </row>
    <row r="1616" spans="1:21" hidden="1" x14ac:dyDescent="0.3">
      <c r="A1616">
        <v>970</v>
      </c>
      <c r="B1616" t="s">
        <v>525</v>
      </c>
      <c r="C1616" t="s">
        <v>35</v>
      </c>
      <c r="D1616" t="s">
        <v>36</v>
      </c>
      <c r="E1616" s="1">
        <v>19958700000</v>
      </c>
      <c r="F1616" s="2">
        <v>5037200000</v>
      </c>
      <c r="G1616" s="2">
        <v>6432400000</v>
      </c>
      <c r="H1616" s="2">
        <v>4796400000</v>
      </c>
      <c r="I1616" s="2">
        <v>4796400000</v>
      </c>
      <c r="J1616" s="2">
        <v>4796400000</v>
      </c>
      <c r="K1616" s="2" t="s">
        <v>24</v>
      </c>
      <c r="L1616" t="s">
        <v>61</v>
      </c>
      <c r="M1616" t="s">
        <v>62</v>
      </c>
      <c r="N1616" t="s">
        <v>28</v>
      </c>
      <c r="O1616" t="s">
        <v>28</v>
      </c>
      <c r="P1616" t="s">
        <v>28</v>
      </c>
      <c r="R1616" t="s">
        <v>28</v>
      </c>
      <c r="S1616" s="3">
        <v>4796400000</v>
      </c>
      <c r="T1616" t="s">
        <v>28</v>
      </c>
      <c r="U1616" s="3" t="s">
        <v>28</v>
      </c>
    </row>
    <row r="1617" spans="1:21" hidden="1" x14ac:dyDescent="0.3">
      <c r="A1617">
        <v>451</v>
      </c>
      <c r="B1617" t="s">
        <v>320</v>
      </c>
      <c r="C1617" t="s">
        <v>35</v>
      </c>
      <c r="D1617" t="s">
        <v>324</v>
      </c>
      <c r="E1617" s="1">
        <v>20368562000</v>
      </c>
      <c r="F1617" s="2">
        <v>14062471000</v>
      </c>
      <c r="G1617" s="2">
        <v>4365797000</v>
      </c>
      <c r="H1617" s="2" t="s">
        <v>24</v>
      </c>
      <c r="I1617" s="2" t="s">
        <v>24</v>
      </c>
      <c r="J1617" s="2" t="s">
        <v>25</v>
      </c>
      <c r="K1617" s="2" t="s">
        <v>24</v>
      </c>
      <c r="L1617" t="s">
        <v>40</v>
      </c>
      <c r="M1617" t="s">
        <v>322</v>
      </c>
      <c r="N1617" t="s">
        <v>28</v>
      </c>
      <c r="O1617" t="s">
        <v>28</v>
      </c>
      <c r="P1617" t="s">
        <v>28</v>
      </c>
      <c r="R1617" t="s">
        <v>28</v>
      </c>
      <c r="S1617" s="3" t="s">
        <v>25</v>
      </c>
      <c r="T1617" t="s">
        <v>28</v>
      </c>
      <c r="U1617" s="3" t="s">
        <v>25</v>
      </c>
    </row>
    <row r="1618" spans="1:21" hidden="1" x14ac:dyDescent="0.3">
      <c r="A1618">
        <v>23</v>
      </c>
      <c r="B1618" t="s">
        <v>75</v>
      </c>
      <c r="C1618" t="s">
        <v>35</v>
      </c>
      <c r="D1618" t="s">
        <v>36</v>
      </c>
      <c r="E1618" s="1">
        <v>20405000000</v>
      </c>
      <c r="F1618" s="2">
        <v>8747000000</v>
      </c>
      <c r="G1618" s="2">
        <v>6785000000</v>
      </c>
      <c r="H1618" s="2">
        <v>1405000000</v>
      </c>
      <c r="I1618" s="2">
        <v>1405000000</v>
      </c>
      <c r="J1618" s="2">
        <v>1405000000</v>
      </c>
      <c r="K1618" s="2">
        <v>601000000</v>
      </c>
      <c r="L1618" t="s">
        <v>61</v>
      </c>
      <c r="M1618" t="s">
        <v>76</v>
      </c>
      <c r="N1618" t="s">
        <v>28</v>
      </c>
      <c r="O1618" t="s">
        <v>28</v>
      </c>
      <c r="P1618" t="s">
        <v>79</v>
      </c>
      <c r="R1618" t="s">
        <v>28</v>
      </c>
      <c r="S1618" s="3">
        <v>1405000000</v>
      </c>
      <c r="T1618" t="s">
        <v>28</v>
      </c>
      <c r="U1618" s="3">
        <v>1405000000</v>
      </c>
    </row>
    <row r="1619" spans="1:21" x14ac:dyDescent="0.3">
      <c r="A1619">
        <v>994</v>
      </c>
      <c r="B1619" t="s">
        <v>533</v>
      </c>
      <c r="C1619" t="s">
        <v>35</v>
      </c>
      <c r="D1619" t="s">
        <v>121</v>
      </c>
      <c r="E1619" s="1">
        <v>20425000000</v>
      </c>
      <c r="F1619" s="2">
        <v>6132000000</v>
      </c>
      <c r="G1619" s="2">
        <v>9312000000</v>
      </c>
      <c r="H1619" s="2" t="s">
        <v>24</v>
      </c>
      <c r="I1619" s="2" t="s">
        <v>24</v>
      </c>
      <c r="J1619" s="2" t="s">
        <v>25</v>
      </c>
      <c r="K1619" s="2">
        <v>1221000000</v>
      </c>
      <c r="L1619" t="s">
        <v>26</v>
      </c>
      <c r="M1619" t="s">
        <v>27</v>
      </c>
      <c r="N1619" t="s">
        <v>28</v>
      </c>
      <c r="O1619" t="s">
        <v>28</v>
      </c>
      <c r="P1619" t="s">
        <v>28</v>
      </c>
      <c r="R1619" t="s">
        <v>28</v>
      </c>
      <c r="S1619" s="3" t="s">
        <v>25</v>
      </c>
      <c r="T1619" t="s">
        <v>28</v>
      </c>
      <c r="U1619" s="3" t="s">
        <v>28</v>
      </c>
    </row>
    <row r="1620" spans="1:21" x14ac:dyDescent="0.3">
      <c r="A1620">
        <v>463</v>
      </c>
      <c r="B1620" t="s">
        <v>329</v>
      </c>
      <c r="C1620" t="s">
        <v>35</v>
      </c>
      <c r="D1620" t="s">
        <v>36</v>
      </c>
      <c r="E1620" s="1">
        <v>20563100000</v>
      </c>
      <c r="F1620" s="2">
        <v>9800600000</v>
      </c>
      <c r="G1620" s="2">
        <v>6054300000</v>
      </c>
      <c r="H1620" s="2">
        <v>1239100000</v>
      </c>
      <c r="I1620" s="2">
        <v>1239100000</v>
      </c>
      <c r="J1620" s="2">
        <v>1239100000</v>
      </c>
      <c r="K1620" s="2" t="s">
        <v>24</v>
      </c>
      <c r="L1620" t="s">
        <v>26</v>
      </c>
      <c r="M1620" t="s">
        <v>261</v>
      </c>
      <c r="N1620" t="s">
        <v>28</v>
      </c>
      <c r="O1620" t="s">
        <v>28</v>
      </c>
      <c r="P1620" t="s">
        <v>28</v>
      </c>
      <c r="R1620" t="s">
        <v>28</v>
      </c>
      <c r="S1620" s="3">
        <v>1239100000</v>
      </c>
      <c r="T1620" t="s">
        <v>28</v>
      </c>
      <c r="U1620" s="3">
        <v>1239100000</v>
      </c>
    </row>
    <row r="1621" spans="1:21" hidden="1" x14ac:dyDescent="0.3">
      <c r="A1621">
        <v>1693</v>
      </c>
      <c r="B1621" t="s">
        <v>751</v>
      </c>
      <c r="C1621" t="s">
        <v>35</v>
      </c>
      <c r="D1621" t="s">
        <v>121</v>
      </c>
      <c r="E1621" s="1">
        <v>20718000000</v>
      </c>
      <c r="F1621" s="2">
        <v>17036000000</v>
      </c>
      <c r="G1621" s="2">
        <v>2084000000</v>
      </c>
      <c r="H1621" s="2" t="s">
        <v>24</v>
      </c>
      <c r="I1621" s="2" t="s">
        <v>24</v>
      </c>
      <c r="J1621" s="2" t="s">
        <v>25</v>
      </c>
      <c r="K1621" s="2">
        <v>71000000</v>
      </c>
      <c r="L1621" t="s">
        <v>40</v>
      </c>
      <c r="M1621" t="s">
        <v>670</v>
      </c>
      <c r="N1621" t="s">
        <v>28</v>
      </c>
      <c r="O1621" t="s">
        <v>28</v>
      </c>
      <c r="P1621" t="s">
        <v>28</v>
      </c>
      <c r="R1621" t="s">
        <v>28</v>
      </c>
      <c r="S1621" s="3" t="s">
        <v>25</v>
      </c>
      <c r="T1621" t="s">
        <v>28</v>
      </c>
      <c r="U1621" s="3" t="s">
        <v>28</v>
      </c>
    </row>
    <row r="1622" spans="1:21" hidden="1" x14ac:dyDescent="0.3">
      <c r="A1622">
        <v>1271</v>
      </c>
      <c r="B1622" t="s">
        <v>624</v>
      </c>
      <c r="C1622" t="s">
        <v>35</v>
      </c>
      <c r="D1622" t="s">
        <v>36</v>
      </c>
      <c r="E1622" s="1">
        <v>20853800000</v>
      </c>
      <c r="F1622" s="2">
        <v>18705900000</v>
      </c>
      <c r="G1622" s="2">
        <v>22800000</v>
      </c>
      <c r="H1622" s="2" t="s">
        <v>24</v>
      </c>
      <c r="I1622" s="2" t="s">
        <v>24</v>
      </c>
      <c r="J1622" s="2" t="s">
        <v>25</v>
      </c>
      <c r="K1622" s="2">
        <v>77500000</v>
      </c>
      <c r="L1622" t="s">
        <v>112</v>
      </c>
      <c r="M1622" t="s">
        <v>115</v>
      </c>
      <c r="N1622" t="s">
        <v>28</v>
      </c>
      <c r="O1622" t="s">
        <v>28</v>
      </c>
      <c r="P1622" t="s">
        <v>28</v>
      </c>
      <c r="R1622" t="s">
        <v>28</v>
      </c>
      <c r="S1622" s="3" t="s">
        <v>25</v>
      </c>
      <c r="T1622" t="s">
        <v>28</v>
      </c>
      <c r="U1622" s="3" t="s">
        <v>28</v>
      </c>
    </row>
    <row r="1623" spans="1:21" x14ac:dyDescent="0.3">
      <c r="A1623">
        <v>583</v>
      </c>
      <c r="B1623" t="s">
        <v>371</v>
      </c>
      <c r="C1623" t="s">
        <v>35</v>
      </c>
      <c r="D1623" t="s">
        <v>36</v>
      </c>
      <c r="E1623" s="1">
        <v>20855000000</v>
      </c>
      <c r="F1623" s="2">
        <v>14292000000</v>
      </c>
      <c r="G1623" s="2">
        <v>3596000000</v>
      </c>
      <c r="H1623" s="2">
        <v>625000000</v>
      </c>
      <c r="I1623" s="2">
        <v>625000000</v>
      </c>
      <c r="J1623" s="2">
        <v>625000000</v>
      </c>
      <c r="K1623" s="2" t="s">
        <v>24</v>
      </c>
      <c r="L1623" t="s">
        <v>26</v>
      </c>
      <c r="M1623" t="s">
        <v>261</v>
      </c>
      <c r="N1623" t="s">
        <v>28</v>
      </c>
      <c r="O1623" t="s">
        <v>28</v>
      </c>
      <c r="P1623" t="s">
        <v>28</v>
      </c>
      <c r="R1623" t="s">
        <v>28</v>
      </c>
      <c r="S1623" s="3">
        <v>625000000</v>
      </c>
      <c r="T1623" t="s">
        <v>28</v>
      </c>
      <c r="U1623" s="3" t="s">
        <v>28</v>
      </c>
    </row>
    <row r="1624" spans="1:21" hidden="1" x14ac:dyDescent="0.3">
      <c r="A1624">
        <v>55</v>
      </c>
      <c r="B1624" t="s">
        <v>111</v>
      </c>
      <c r="C1624" t="s">
        <v>35</v>
      </c>
      <c r="D1624" t="s">
        <v>36</v>
      </c>
      <c r="E1624" s="1">
        <v>20872000000</v>
      </c>
      <c r="F1624" s="2">
        <v>13049000000</v>
      </c>
      <c r="G1624" s="2" t="s">
        <v>24</v>
      </c>
      <c r="H1624" s="2" t="s">
        <v>24</v>
      </c>
      <c r="I1624" s="2" t="s">
        <v>24</v>
      </c>
      <c r="J1624" s="2" t="s">
        <v>25</v>
      </c>
      <c r="K1624" s="2">
        <v>3672000000</v>
      </c>
      <c r="L1624" t="s">
        <v>112</v>
      </c>
      <c r="M1624" t="s">
        <v>113</v>
      </c>
      <c r="N1624" t="s">
        <v>28</v>
      </c>
      <c r="O1624" t="s">
        <v>28</v>
      </c>
      <c r="P1624" t="s">
        <v>28</v>
      </c>
      <c r="R1624" t="s">
        <v>28</v>
      </c>
      <c r="S1624" s="3" t="s">
        <v>25</v>
      </c>
      <c r="T1624" t="s">
        <v>28</v>
      </c>
      <c r="U1624" s="3" t="s">
        <v>25</v>
      </c>
    </row>
    <row r="1625" spans="1:21" hidden="1" x14ac:dyDescent="0.3">
      <c r="A1625">
        <v>1441</v>
      </c>
      <c r="B1625" t="s">
        <v>674</v>
      </c>
      <c r="C1625" t="s">
        <v>35</v>
      </c>
      <c r="D1625" t="s">
        <v>195</v>
      </c>
      <c r="E1625" s="1">
        <v>21059000000</v>
      </c>
      <c r="F1625" s="2">
        <v>15545000000</v>
      </c>
      <c r="G1625" s="2">
        <v>4600000000</v>
      </c>
      <c r="H1625" s="2" t="s">
        <v>24</v>
      </c>
      <c r="I1625" s="2" t="s">
        <v>24</v>
      </c>
      <c r="J1625" s="2" t="s">
        <v>25</v>
      </c>
      <c r="K1625" s="2">
        <v>67000000</v>
      </c>
      <c r="L1625" t="s">
        <v>40</v>
      </c>
      <c r="M1625" t="s">
        <v>149</v>
      </c>
      <c r="N1625" t="s">
        <v>28</v>
      </c>
      <c r="O1625" t="s">
        <v>28</v>
      </c>
      <c r="P1625" t="s">
        <v>28</v>
      </c>
      <c r="R1625" t="s">
        <v>28</v>
      </c>
      <c r="S1625" s="3" t="s">
        <v>25</v>
      </c>
      <c r="T1625" t="s">
        <v>28</v>
      </c>
      <c r="U1625" s="3" t="s">
        <v>28</v>
      </c>
    </row>
    <row r="1626" spans="1:21" hidden="1" x14ac:dyDescent="0.3">
      <c r="A1626">
        <v>1385</v>
      </c>
      <c r="B1626" t="s">
        <v>658</v>
      </c>
      <c r="C1626" t="s">
        <v>35</v>
      </c>
      <c r="D1626" t="s">
        <v>659</v>
      </c>
      <c r="E1626" s="1">
        <v>21315900000</v>
      </c>
      <c r="F1626" s="2">
        <v>8511100000</v>
      </c>
      <c r="G1626" s="2">
        <v>7970300000</v>
      </c>
      <c r="H1626" s="2" t="s">
        <v>24</v>
      </c>
      <c r="I1626" s="2" t="s">
        <v>24</v>
      </c>
      <c r="J1626" s="2" t="s">
        <v>25</v>
      </c>
      <c r="K1626" s="2">
        <v>980800000</v>
      </c>
      <c r="L1626" t="s">
        <v>40</v>
      </c>
      <c r="M1626" t="s">
        <v>252</v>
      </c>
      <c r="N1626" t="s">
        <v>28</v>
      </c>
      <c r="O1626" t="s">
        <v>28</v>
      </c>
      <c r="P1626" t="s">
        <v>28</v>
      </c>
      <c r="R1626" t="s">
        <v>28</v>
      </c>
      <c r="S1626" s="3" t="s">
        <v>25</v>
      </c>
      <c r="T1626" t="s">
        <v>28</v>
      </c>
      <c r="U1626" s="3" t="s">
        <v>28</v>
      </c>
    </row>
    <row r="1627" spans="1:21" hidden="1" x14ac:dyDescent="0.3">
      <c r="A1627">
        <v>127</v>
      </c>
      <c r="B1627" t="s">
        <v>148</v>
      </c>
      <c r="C1627" t="s">
        <v>35</v>
      </c>
      <c r="D1627" t="s">
        <v>121</v>
      </c>
      <c r="E1627" s="1">
        <v>21609000000</v>
      </c>
      <c r="F1627" s="2">
        <v>18295800000</v>
      </c>
      <c r="G1627" s="2">
        <v>2280300000</v>
      </c>
      <c r="H1627" s="2" t="s">
        <v>24</v>
      </c>
      <c r="I1627" s="2" t="s">
        <v>24</v>
      </c>
      <c r="J1627" s="2" t="s">
        <v>25</v>
      </c>
      <c r="K1627" s="2">
        <v>143400000</v>
      </c>
      <c r="L1627" t="s">
        <v>40</v>
      </c>
      <c r="M1627" t="s">
        <v>149</v>
      </c>
      <c r="N1627" t="s">
        <v>28</v>
      </c>
      <c r="O1627" t="s">
        <v>28</v>
      </c>
      <c r="P1627" t="s">
        <v>28</v>
      </c>
      <c r="R1627" t="s">
        <v>28</v>
      </c>
      <c r="S1627" s="3" t="s">
        <v>25</v>
      </c>
      <c r="T1627" t="s">
        <v>28</v>
      </c>
      <c r="U1627" s="3" t="s">
        <v>25</v>
      </c>
    </row>
    <row r="1628" spans="1:21" hidden="1" x14ac:dyDescent="0.3">
      <c r="A1628">
        <v>850</v>
      </c>
      <c r="B1628" t="s">
        <v>476</v>
      </c>
      <c r="C1628" t="s">
        <v>35</v>
      </c>
      <c r="D1628" t="s">
        <v>36</v>
      </c>
      <c r="E1628" s="1">
        <v>22365000000</v>
      </c>
      <c r="F1628" s="2">
        <v>15468000000</v>
      </c>
      <c r="G1628" s="2">
        <v>3219000000</v>
      </c>
      <c r="H1628" s="2" t="s">
        <v>24</v>
      </c>
      <c r="I1628" s="2" t="s">
        <v>24</v>
      </c>
      <c r="J1628" s="2" t="s">
        <v>25</v>
      </c>
      <c r="K1628" s="2">
        <v>1294000000</v>
      </c>
      <c r="L1628" t="s">
        <v>125</v>
      </c>
      <c r="M1628" t="s">
        <v>167</v>
      </c>
      <c r="N1628" t="s">
        <v>28</v>
      </c>
      <c r="O1628" t="s">
        <v>28</v>
      </c>
      <c r="P1628" t="s">
        <v>28</v>
      </c>
      <c r="R1628" t="s">
        <v>28</v>
      </c>
      <c r="S1628" s="3" t="s">
        <v>25</v>
      </c>
      <c r="T1628" t="s">
        <v>28</v>
      </c>
      <c r="U1628" s="3" t="s">
        <v>28</v>
      </c>
    </row>
    <row r="1629" spans="1:21" x14ac:dyDescent="0.3">
      <c r="A1629">
        <v>155</v>
      </c>
      <c r="B1629" t="s">
        <v>160</v>
      </c>
      <c r="C1629" t="s">
        <v>35</v>
      </c>
      <c r="D1629" t="s">
        <v>36</v>
      </c>
      <c r="E1629" s="1">
        <v>22534000000</v>
      </c>
      <c r="F1629" s="2">
        <v>18069000000</v>
      </c>
      <c r="G1629" s="2">
        <v>979000000</v>
      </c>
      <c r="H1629" s="2">
        <v>238000000</v>
      </c>
      <c r="I1629" s="2">
        <v>238000000</v>
      </c>
      <c r="J1629" s="2">
        <v>238000000</v>
      </c>
      <c r="K1629" s="2">
        <v>1280000000</v>
      </c>
      <c r="L1629" t="s">
        <v>26</v>
      </c>
      <c r="M1629" t="s">
        <v>161</v>
      </c>
      <c r="N1629" t="s">
        <v>28</v>
      </c>
      <c r="O1629" t="s">
        <v>28</v>
      </c>
      <c r="P1629" t="s">
        <v>28</v>
      </c>
      <c r="R1629" t="s">
        <v>28</v>
      </c>
      <c r="S1629" s="3">
        <v>238000000</v>
      </c>
      <c r="T1629" t="s">
        <v>28</v>
      </c>
      <c r="U1629" s="3">
        <v>238000000</v>
      </c>
    </row>
    <row r="1630" spans="1:21" hidden="1" x14ac:dyDescent="0.3">
      <c r="A1630">
        <v>353</v>
      </c>
      <c r="B1630" t="s">
        <v>256</v>
      </c>
      <c r="C1630" t="s">
        <v>35</v>
      </c>
      <c r="D1630" t="s">
        <v>36</v>
      </c>
      <c r="E1630" s="1">
        <v>22760000000</v>
      </c>
      <c r="F1630" s="2">
        <v>17242000000</v>
      </c>
      <c r="G1630" s="2">
        <v>2977000000</v>
      </c>
      <c r="H1630" s="2" t="s">
        <v>24</v>
      </c>
      <c r="I1630" s="2" t="s">
        <v>24</v>
      </c>
      <c r="J1630" s="2" t="s">
        <v>25</v>
      </c>
      <c r="K1630" s="2">
        <v>1836000000</v>
      </c>
      <c r="L1630" t="s">
        <v>61</v>
      </c>
      <c r="M1630" t="s">
        <v>151</v>
      </c>
      <c r="N1630" t="s">
        <v>28</v>
      </c>
      <c r="O1630" t="s">
        <v>28</v>
      </c>
      <c r="P1630" t="s">
        <v>28</v>
      </c>
      <c r="R1630" t="s">
        <v>28</v>
      </c>
      <c r="S1630" s="3" t="s">
        <v>25</v>
      </c>
      <c r="T1630" t="s">
        <v>28</v>
      </c>
      <c r="U1630" s="3" t="s">
        <v>25</v>
      </c>
    </row>
    <row r="1631" spans="1:21" hidden="1" x14ac:dyDescent="0.3">
      <c r="A1631">
        <v>15</v>
      </c>
      <c r="B1631" t="s">
        <v>60</v>
      </c>
      <c r="C1631" t="s">
        <v>35</v>
      </c>
      <c r="D1631" t="s">
        <v>36</v>
      </c>
      <c r="E1631" s="1">
        <v>22859000000</v>
      </c>
      <c r="F1631" s="2">
        <v>4500000000</v>
      </c>
      <c r="G1631" s="2">
        <v>6387000000</v>
      </c>
      <c r="H1631" s="2">
        <v>4285000000</v>
      </c>
      <c r="I1631" s="2">
        <v>4285000000</v>
      </c>
      <c r="J1631" s="2">
        <v>4285000000</v>
      </c>
      <c r="K1631" s="2" t="s">
        <v>24</v>
      </c>
      <c r="L1631" t="s">
        <v>61</v>
      </c>
      <c r="M1631" t="s">
        <v>62</v>
      </c>
      <c r="N1631" t="s">
        <v>28</v>
      </c>
      <c r="O1631" t="s">
        <v>28</v>
      </c>
      <c r="P1631" t="s">
        <v>28</v>
      </c>
      <c r="R1631" t="s">
        <v>28</v>
      </c>
      <c r="S1631" s="3">
        <v>4285000000</v>
      </c>
      <c r="T1631" t="s">
        <v>28</v>
      </c>
      <c r="U1631" s="3">
        <v>4285000000</v>
      </c>
    </row>
    <row r="1632" spans="1:21" hidden="1" x14ac:dyDescent="0.3">
      <c r="A1632">
        <v>111</v>
      </c>
      <c r="B1632" t="s">
        <v>141</v>
      </c>
      <c r="C1632" t="s">
        <v>35</v>
      </c>
      <c r="D1632" t="s">
        <v>121</v>
      </c>
      <c r="E1632" s="1">
        <v>22991000000</v>
      </c>
      <c r="F1632" s="2">
        <v>4162000000</v>
      </c>
      <c r="G1632" s="2">
        <v>5195000000</v>
      </c>
      <c r="H1632" s="2">
        <v>3840000000</v>
      </c>
      <c r="I1632" s="2">
        <v>3840000000</v>
      </c>
      <c r="J1632" s="2">
        <v>3840000000</v>
      </c>
      <c r="K1632" s="2" t="s">
        <v>24</v>
      </c>
      <c r="L1632" t="s">
        <v>61</v>
      </c>
      <c r="M1632" t="s">
        <v>132</v>
      </c>
      <c r="N1632" t="s">
        <v>28</v>
      </c>
      <c r="O1632" t="s">
        <v>28</v>
      </c>
      <c r="P1632" t="s">
        <v>28</v>
      </c>
      <c r="R1632" t="s">
        <v>28</v>
      </c>
      <c r="S1632" s="3">
        <v>3840000000</v>
      </c>
      <c r="T1632" t="s">
        <v>28</v>
      </c>
      <c r="U1632" s="3">
        <v>3840000000</v>
      </c>
    </row>
    <row r="1633" spans="1:21" hidden="1" x14ac:dyDescent="0.3">
      <c r="A1633">
        <v>507</v>
      </c>
      <c r="B1633" t="s">
        <v>346</v>
      </c>
      <c r="C1633" t="s">
        <v>35</v>
      </c>
      <c r="D1633" t="s">
        <v>36</v>
      </c>
      <c r="E1633" s="1">
        <v>23459000000</v>
      </c>
      <c r="F1633" s="2">
        <v>13728000000</v>
      </c>
      <c r="G1633" s="2">
        <v>1135000000</v>
      </c>
      <c r="H1633" s="2" t="s">
        <v>24</v>
      </c>
      <c r="I1633" s="2" t="s">
        <v>24</v>
      </c>
      <c r="J1633" s="2" t="s">
        <v>25</v>
      </c>
      <c r="K1633" s="2">
        <v>3144000000</v>
      </c>
      <c r="L1633" t="s">
        <v>107</v>
      </c>
      <c r="M1633" t="s">
        <v>110</v>
      </c>
      <c r="N1633" t="s">
        <v>28</v>
      </c>
      <c r="O1633" t="s">
        <v>28</v>
      </c>
      <c r="P1633" t="s">
        <v>28</v>
      </c>
      <c r="R1633" t="s">
        <v>28</v>
      </c>
      <c r="S1633" s="3" t="s">
        <v>25</v>
      </c>
      <c r="T1633" t="s">
        <v>28</v>
      </c>
      <c r="U1633" s="3" t="s">
        <v>28</v>
      </c>
    </row>
    <row r="1634" spans="1:21" hidden="1" x14ac:dyDescent="0.3">
      <c r="A1634">
        <v>1334</v>
      </c>
      <c r="B1634" t="s">
        <v>640</v>
      </c>
      <c r="C1634" t="s">
        <v>35</v>
      </c>
      <c r="D1634" t="s">
        <v>644</v>
      </c>
      <c r="E1634" s="1">
        <v>23554000000</v>
      </c>
      <c r="F1634" s="2">
        <v>9749000000</v>
      </c>
      <c r="G1634" s="2">
        <v>2159000000</v>
      </c>
      <c r="H1634" s="2">
        <v>5151000000</v>
      </c>
      <c r="I1634" s="2">
        <v>5151000000</v>
      </c>
      <c r="J1634" s="2">
        <v>5151000000</v>
      </c>
      <c r="K1634" s="2" t="s">
        <v>24</v>
      </c>
      <c r="L1634" t="s">
        <v>51</v>
      </c>
      <c r="M1634" t="s">
        <v>92</v>
      </c>
      <c r="N1634" t="s">
        <v>28</v>
      </c>
      <c r="O1634" t="s">
        <v>28</v>
      </c>
      <c r="P1634" t="s">
        <v>28</v>
      </c>
      <c r="R1634" t="s">
        <v>28</v>
      </c>
      <c r="S1634" s="3">
        <v>5151000000</v>
      </c>
      <c r="T1634" t="s">
        <v>28</v>
      </c>
      <c r="U1634" s="3" t="s">
        <v>28</v>
      </c>
    </row>
    <row r="1635" spans="1:21" hidden="1" x14ac:dyDescent="0.3">
      <c r="A1635">
        <v>439</v>
      </c>
      <c r="B1635" t="s">
        <v>315</v>
      </c>
      <c r="C1635" t="s">
        <v>35</v>
      </c>
      <c r="D1635" t="s">
        <v>121</v>
      </c>
      <c r="E1635" s="1">
        <v>24594000000</v>
      </c>
      <c r="F1635" s="2">
        <v>14469000000</v>
      </c>
      <c r="G1635" s="2">
        <v>5005000000</v>
      </c>
      <c r="H1635" s="2">
        <v>1641000000</v>
      </c>
      <c r="I1635" s="2">
        <v>1641000000</v>
      </c>
      <c r="J1635" s="2">
        <v>1641000000</v>
      </c>
      <c r="K1635" s="2" t="s">
        <v>24</v>
      </c>
      <c r="L1635" t="s">
        <v>125</v>
      </c>
      <c r="M1635" t="s">
        <v>316</v>
      </c>
      <c r="N1635" t="s">
        <v>28</v>
      </c>
      <c r="O1635" t="s">
        <v>28</v>
      </c>
      <c r="P1635" t="s">
        <v>28</v>
      </c>
      <c r="R1635" t="s">
        <v>28</v>
      </c>
      <c r="S1635" s="3">
        <v>1641000000</v>
      </c>
      <c r="T1635" t="s">
        <v>28</v>
      </c>
      <c r="U1635" s="3">
        <v>1641000000</v>
      </c>
    </row>
    <row r="1636" spans="1:21" hidden="1" x14ac:dyDescent="0.3">
      <c r="A1636">
        <v>361</v>
      </c>
      <c r="B1636" t="s">
        <v>258</v>
      </c>
      <c r="C1636" t="s">
        <v>35</v>
      </c>
      <c r="D1636" t="s">
        <v>36</v>
      </c>
      <c r="E1636" s="1">
        <v>25038000000</v>
      </c>
      <c r="F1636" s="2">
        <v>1091000000</v>
      </c>
      <c r="G1636" s="2">
        <v>12566000000</v>
      </c>
      <c r="H1636" s="2" t="s">
        <v>24</v>
      </c>
      <c r="I1636" s="2" t="s">
        <v>24</v>
      </c>
      <c r="J1636" s="2" t="s">
        <v>25</v>
      </c>
      <c r="K1636" s="2">
        <v>4966000000</v>
      </c>
      <c r="L1636" t="s">
        <v>112</v>
      </c>
      <c r="M1636" t="s">
        <v>171</v>
      </c>
      <c r="N1636" t="s">
        <v>28</v>
      </c>
      <c r="O1636" t="s">
        <v>28</v>
      </c>
      <c r="P1636" t="s">
        <v>28</v>
      </c>
      <c r="R1636" t="s">
        <v>28</v>
      </c>
      <c r="S1636" s="3" t="s">
        <v>25</v>
      </c>
      <c r="T1636" t="s">
        <v>28</v>
      </c>
      <c r="U1636" s="3" t="s">
        <v>25</v>
      </c>
    </row>
    <row r="1637" spans="1:21" hidden="1" x14ac:dyDescent="0.3">
      <c r="A1637">
        <v>1034</v>
      </c>
      <c r="B1637" t="s">
        <v>544</v>
      </c>
      <c r="C1637" t="s">
        <v>35</v>
      </c>
      <c r="D1637" t="s">
        <v>36</v>
      </c>
      <c r="E1637" s="1">
        <v>25413000000</v>
      </c>
      <c r="F1637" s="2">
        <v>15623800000</v>
      </c>
      <c r="G1637" s="2">
        <v>2643700000</v>
      </c>
      <c r="H1637" s="2" t="s">
        <v>24</v>
      </c>
      <c r="I1637" s="2" t="s">
        <v>24</v>
      </c>
      <c r="J1637" s="2" t="s">
        <v>25</v>
      </c>
      <c r="K1637" s="2" t="s">
        <v>24</v>
      </c>
      <c r="L1637" t="s">
        <v>40</v>
      </c>
      <c r="M1637" t="s">
        <v>252</v>
      </c>
      <c r="N1637" t="s">
        <v>28</v>
      </c>
      <c r="O1637" t="s">
        <v>28</v>
      </c>
      <c r="P1637" t="s">
        <v>28</v>
      </c>
      <c r="R1637" t="s">
        <v>28</v>
      </c>
      <c r="S1637" s="3" t="s">
        <v>25</v>
      </c>
      <c r="T1637" t="s">
        <v>28</v>
      </c>
      <c r="U1637" s="3" t="s">
        <v>28</v>
      </c>
    </row>
    <row r="1638" spans="1:21" hidden="1" x14ac:dyDescent="0.3">
      <c r="A1638">
        <v>1086</v>
      </c>
      <c r="B1638" t="s">
        <v>561</v>
      </c>
      <c r="C1638" t="s">
        <v>35</v>
      </c>
      <c r="D1638" t="s">
        <v>36</v>
      </c>
      <c r="E1638" s="1">
        <v>25434000000</v>
      </c>
      <c r="F1638" s="2">
        <v>14320000000</v>
      </c>
      <c r="G1638" s="2">
        <v>2749000000</v>
      </c>
      <c r="H1638" s="2" t="s">
        <v>24</v>
      </c>
      <c r="I1638" s="2" t="s">
        <v>24</v>
      </c>
      <c r="J1638" s="2" t="s">
        <v>25</v>
      </c>
      <c r="K1638" s="2" t="s">
        <v>24</v>
      </c>
      <c r="L1638" t="s">
        <v>97</v>
      </c>
      <c r="M1638" t="s">
        <v>562</v>
      </c>
      <c r="N1638" t="s">
        <v>28</v>
      </c>
      <c r="O1638" t="s">
        <v>28</v>
      </c>
      <c r="P1638" t="s">
        <v>28</v>
      </c>
      <c r="R1638" t="s">
        <v>28</v>
      </c>
      <c r="S1638" s="3" t="s">
        <v>25</v>
      </c>
      <c r="T1638" t="s">
        <v>28</v>
      </c>
      <c r="U1638" s="3" t="s">
        <v>28</v>
      </c>
    </row>
    <row r="1639" spans="1:21" x14ac:dyDescent="0.3">
      <c r="A1639">
        <v>443</v>
      </c>
      <c r="B1639" t="s">
        <v>317</v>
      </c>
      <c r="C1639" t="s">
        <v>35</v>
      </c>
      <c r="D1639" t="s">
        <v>266</v>
      </c>
      <c r="E1639" s="1">
        <v>26644000000</v>
      </c>
      <c r="F1639" s="2">
        <v>18248900000</v>
      </c>
      <c r="G1639" s="2">
        <v>4018300000</v>
      </c>
      <c r="H1639" s="2">
        <v>1389100000</v>
      </c>
      <c r="I1639" s="2">
        <v>1389100000</v>
      </c>
      <c r="J1639" s="2">
        <v>1389100000</v>
      </c>
      <c r="K1639" s="2" t="s">
        <v>24</v>
      </c>
      <c r="L1639" t="s">
        <v>26</v>
      </c>
      <c r="M1639" t="s">
        <v>220</v>
      </c>
      <c r="N1639" t="s">
        <v>28</v>
      </c>
      <c r="O1639" t="s">
        <v>28</v>
      </c>
      <c r="P1639" t="s">
        <v>28</v>
      </c>
      <c r="R1639" t="s">
        <v>28</v>
      </c>
      <c r="S1639" s="3">
        <v>1389100000</v>
      </c>
      <c r="T1639" t="s">
        <v>28</v>
      </c>
      <c r="U1639" s="3">
        <v>1389100000</v>
      </c>
    </row>
    <row r="1640" spans="1:21" hidden="1" x14ac:dyDescent="0.3">
      <c r="A1640">
        <v>1006</v>
      </c>
      <c r="B1640" t="s">
        <v>537</v>
      </c>
      <c r="C1640" t="s">
        <v>35</v>
      </c>
      <c r="D1640" t="s">
        <v>195</v>
      </c>
      <c r="E1640" s="1">
        <v>27079000000</v>
      </c>
      <c r="F1640" s="2">
        <v>16496000000</v>
      </c>
      <c r="G1640" s="2">
        <v>8256000000</v>
      </c>
      <c r="H1640" s="2" t="s">
        <v>24</v>
      </c>
      <c r="I1640" s="2" t="s">
        <v>24</v>
      </c>
      <c r="J1640" s="2" t="s">
        <v>25</v>
      </c>
      <c r="K1640" s="2" t="s">
        <v>24</v>
      </c>
      <c r="L1640" t="s">
        <v>40</v>
      </c>
      <c r="M1640" t="s">
        <v>492</v>
      </c>
      <c r="N1640" t="s">
        <v>28</v>
      </c>
      <c r="O1640" t="s">
        <v>28</v>
      </c>
      <c r="P1640" t="s">
        <v>28</v>
      </c>
      <c r="R1640" t="s">
        <v>28</v>
      </c>
      <c r="S1640" s="3" t="s">
        <v>25</v>
      </c>
      <c r="T1640" t="s">
        <v>28</v>
      </c>
      <c r="U1640" s="3" t="s">
        <v>28</v>
      </c>
    </row>
    <row r="1641" spans="1:21" hidden="1" x14ac:dyDescent="0.3">
      <c r="A1641">
        <v>1545</v>
      </c>
      <c r="B1641" t="s">
        <v>713</v>
      </c>
      <c r="C1641" t="s">
        <v>35</v>
      </c>
      <c r="D1641" t="s">
        <v>121</v>
      </c>
      <c r="E1641" s="1">
        <v>27625000000</v>
      </c>
      <c r="F1641" s="2">
        <v>15070000000</v>
      </c>
      <c r="G1641" s="2">
        <v>4154000000</v>
      </c>
      <c r="H1641" s="2" t="s">
        <v>24</v>
      </c>
      <c r="I1641" s="2" t="s">
        <v>24</v>
      </c>
      <c r="J1641" s="2" t="s">
        <v>25</v>
      </c>
      <c r="K1641" s="2">
        <v>3985000000</v>
      </c>
      <c r="L1641" t="s">
        <v>112</v>
      </c>
      <c r="M1641" t="s">
        <v>115</v>
      </c>
      <c r="N1641" t="s">
        <v>28</v>
      </c>
      <c r="O1641" t="s">
        <v>28</v>
      </c>
      <c r="P1641" t="s">
        <v>28</v>
      </c>
      <c r="R1641" t="s">
        <v>28</v>
      </c>
      <c r="S1641" s="3" t="s">
        <v>25</v>
      </c>
      <c r="T1641" t="s">
        <v>28</v>
      </c>
      <c r="U1641" s="3" t="s">
        <v>28</v>
      </c>
    </row>
    <row r="1642" spans="1:21" hidden="1" x14ac:dyDescent="0.3">
      <c r="A1642">
        <v>619</v>
      </c>
      <c r="B1642" t="s">
        <v>381</v>
      </c>
      <c r="C1642" t="s">
        <v>35</v>
      </c>
      <c r="D1642" t="s">
        <v>121</v>
      </c>
      <c r="E1642" s="1">
        <v>27638000000</v>
      </c>
      <c r="F1642" s="2">
        <v>3789000000</v>
      </c>
      <c r="G1642" s="2">
        <v>5503000000</v>
      </c>
      <c r="H1642" s="2">
        <v>5919000000</v>
      </c>
      <c r="I1642" s="2">
        <v>5919000000</v>
      </c>
      <c r="J1642" s="2">
        <v>5919000000</v>
      </c>
      <c r="K1642" s="2" t="s">
        <v>24</v>
      </c>
      <c r="L1642" t="s">
        <v>51</v>
      </c>
      <c r="M1642" t="s">
        <v>123</v>
      </c>
      <c r="N1642" t="s">
        <v>28</v>
      </c>
      <c r="O1642" t="s">
        <v>28</v>
      </c>
      <c r="P1642" t="s">
        <v>28</v>
      </c>
      <c r="R1642" t="s">
        <v>28</v>
      </c>
      <c r="S1642" s="3">
        <v>5919000000</v>
      </c>
      <c r="T1642" t="s">
        <v>28</v>
      </c>
      <c r="U1642" s="3" t="s">
        <v>28</v>
      </c>
    </row>
    <row r="1643" spans="1:21" hidden="1" x14ac:dyDescent="0.3">
      <c r="A1643">
        <v>1557</v>
      </c>
      <c r="B1643" t="s">
        <v>718</v>
      </c>
      <c r="C1643" t="s">
        <v>35</v>
      </c>
      <c r="D1643" t="s">
        <v>36</v>
      </c>
      <c r="E1643" s="1">
        <v>28711000000</v>
      </c>
      <c r="F1643" s="2">
        <v>22466000000</v>
      </c>
      <c r="G1643" s="2">
        <v>2620000000</v>
      </c>
      <c r="H1643" s="2" t="s">
        <v>24</v>
      </c>
      <c r="I1643" s="2" t="s">
        <v>24</v>
      </c>
      <c r="J1643" s="2" t="s">
        <v>25</v>
      </c>
      <c r="K1643" s="2">
        <v>756000000</v>
      </c>
      <c r="L1643" t="s">
        <v>153</v>
      </c>
      <c r="M1643" t="s">
        <v>499</v>
      </c>
      <c r="N1643" t="s">
        <v>28</v>
      </c>
      <c r="O1643" t="s">
        <v>28</v>
      </c>
      <c r="P1643" t="s">
        <v>28</v>
      </c>
      <c r="R1643" t="s">
        <v>28</v>
      </c>
      <c r="S1643" s="3" t="s">
        <v>25</v>
      </c>
      <c r="T1643" t="s">
        <v>28</v>
      </c>
      <c r="U1643" s="3" t="s">
        <v>28</v>
      </c>
    </row>
    <row r="1644" spans="1:21" hidden="1" x14ac:dyDescent="0.3">
      <c r="A1644">
        <v>313</v>
      </c>
      <c r="B1644" t="s">
        <v>244</v>
      </c>
      <c r="C1644" t="s">
        <v>35</v>
      </c>
      <c r="D1644" t="s">
        <v>121</v>
      </c>
      <c r="E1644" s="1">
        <v>29003000000</v>
      </c>
      <c r="F1644" s="2">
        <v>18655000000</v>
      </c>
      <c r="G1644" s="2">
        <v>86000000</v>
      </c>
      <c r="H1644" s="2" t="s">
        <v>24</v>
      </c>
      <c r="I1644" s="2" t="s">
        <v>24</v>
      </c>
      <c r="J1644" s="2" t="s">
        <v>25</v>
      </c>
      <c r="K1644" s="2">
        <v>6907000000</v>
      </c>
      <c r="L1644" t="s">
        <v>40</v>
      </c>
      <c r="M1644" t="s">
        <v>245</v>
      </c>
      <c r="N1644" t="s">
        <v>28</v>
      </c>
      <c r="O1644" t="s">
        <v>28</v>
      </c>
      <c r="P1644" t="s">
        <v>28</v>
      </c>
      <c r="R1644" t="s">
        <v>28</v>
      </c>
      <c r="S1644" s="3" t="s">
        <v>25</v>
      </c>
      <c r="T1644" t="s">
        <v>28</v>
      </c>
      <c r="U1644" s="3" t="s">
        <v>25</v>
      </c>
    </row>
    <row r="1645" spans="1:21" hidden="1" x14ac:dyDescent="0.3">
      <c r="A1645">
        <v>1050</v>
      </c>
      <c r="B1645" t="s">
        <v>549</v>
      </c>
      <c r="C1645" t="s">
        <v>35</v>
      </c>
      <c r="D1645" t="s">
        <v>36</v>
      </c>
      <c r="E1645" s="1">
        <v>29636000000</v>
      </c>
      <c r="F1645" s="2">
        <v>18124000000</v>
      </c>
      <c r="G1645" s="2">
        <v>7577000000</v>
      </c>
      <c r="H1645" s="2" t="s">
        <v>24</v>
      </c>
      <c r="I1645" s="2" t="s">
        <v>24</v>
      </c>
      <c r="J1645" s="2" t="s">
        <v>25</v>
      </c>
      <c r="K1645" s="2">
        <v>181000000</v>
      </c>
      <c r="L1645" t="s">
        <v>97</v>
      </c>
      <c r="M1645" t="s">
        <v>210</v>
      </c>
      <c r="N1645" t="s">
        <v>28</v>
      </c>
      <c r="O1645" t="s">
        <v>28</v>
      </c>
      <c r="P1645" t="s">
        <v>28</v>
      </c>
      <c r="R1645" t="s">
        <v>28</v>
      </c>
      <c r="S1645" s="3" t="s">
        <v>25</v>
      </c>
      <c r="T1645" t="s">
        <v>28</v>
      </c>
      <c r="U1645" s="3" t="s">
        <v>28</v>
      </c>
    </row>
    <row r="1646" spans="1:21" x14ac:dyDescent="0.3">
      <c r="A1646">
        <v>1078</v>
      </c>
      <c r="B1646" t="s">
        <v>559</v>
      </c>
      <c r="C1646" t="s">
        <v>35</v>
      </c>
      <c r="D1646" t="s">
        <v>121</v>
      </c>
      <c r="E1646" s="1">
        <v>30109000000</v>
      </c>
      <c r="F1646" s="2">
        <v>15040000000</v>
      </c>
      <c r="G1646" s="2">
        <v>6111000000</v>
      </c>
      <c r="H1646" s="2">
        <v>1735000000</v>
      </c>
      <c r="I1646" s="2">
        <v>1735000000</v>
      </c>
      <c r="J1646" s="2">
        <v>1735000000</v>
      </c>
      <c r="K1646" s="2" t="s">
        <v>24</v>
      </c>
      <c r="L1646" t="s">
        <v>26</v>
      </c>
      <c r="M1646" t="s">
        <v>261</v>
      </c>
      <c r="N1646" t="s">
        <v>28</v>
      </c>
      <c r="O1646" t="s">
        <v>28</v>
      </c>
      <c r="P1646" t="s">
        <v>28</v>
      </c>
      <c r="R1646" t="s">
        <v>28</v>
      </c>
      <c r="S1646" s="3">
        <v>1735000000</v>
      </c>
      <c r="T1646" t="s">
        <v>28</v>
      </c>
      <c r="U1646" s="3" t="s">
        <v>28</v>
      </c>
    </row>
    <row r="1647" spans="1:21" hidden="1" x14ac:dyDescent="0.3">
      <c r="A1647">
        <v>1529</v>
      </c>
      <c r="B1647" t="s">
        <v>709</v>
      </c>
      <c r="C1647" t="s">
        <v>35</v>
      </c>
      <c r="D1647" t="s">
        <v>195</v>
      </c>
      <c r="E1647" s="1">
        <v>30944938000</v>
      </c>
      <c r="F1647" s="2">
        <v>22034523000</v>
      </c>
      <c r="G1647" s="2">
        <v>5205715000</v>
      </c>
      <c r="H1647" s="2" t="s">
        <v>24</v>
      </c>
      <c r="I1647" s="2" t="s">
        <v>24</v>
      </c>
      <c r="J1647" s="2" t="s">
        <v>25</v>
      </c>
      <c r="K1647" s="2" t="s">
        <v>24</v>
      </c>
      <c r="L1647" t="s">
        <v>40</v>
      </c>
      <c r="M1647" t="s">
        <v>391</v>
      </c>
      <c r="N1647" t="s">
        <v>28</v>
      </c>
      <c r="O1647" t="s">
        <v>28</v>
      </c>
      <c r="P1647" t="s">
        <v>28</v>
      </c>
      <c r="R1647" t="s">
        <v>28</v>
      </c>
      <c r="S1647" s="3" t="s">
        <v>25</v>
      </c>
      <c r="T1647" t="s">
        <v>28</v>
      </c>
      <c r="U1647" s="3" t="s">
        <v>28</v>
      </c>
    </row>
    <row r="1648" spans="1:21" x14ac:dyDescent="0.3">
      <c r="A1648">
        <v>683</v>
      </c>
      <c r="B1648" t="s">
        <v>402</v>
      </c>
      <c r="C1648" t="s">
        <v>35</v>
      </c>
      <c r="D1648" t="s">
        <v>121</v>
      </c>
      <c r="E1648" s="1">
        <v>31353000000</v>
      </c>
      <c r="F1648" s="2">
        <v>25104000000</v>
      </c>
      <c r="G1648" s="2">
        <v>1940000000</v>
      </c>
      <c r="H1648" s="2" t="s">
        <v>24</v>
      </c>
      <c r="I1648" s="2" t="s">
        <v>24</v>
      </c>
      <c r="J1648" s="2" t="s">
        <v>25</v>
      </c>
      <c r="K1648" s="2" t="s">
        <v>24</v>
      </c>
      <c r="L1648" t="s">
        <v>26</v>
      </c>
      <c r="M1648" t="s">
        <v>161</v>
      </c>
      <c r="N1648" t="s">
        <v>28</v>
      </c>
      <c r="O1648" t="s">
        <v>28</v>
      </c>
      <c r="P1648" t="s">
        <v>28</v>
      </c>
      <c r="R1648" t="s">
        <v>28</v>
      </c>
      <c r="S1648" s="3" t="s">
        <v>25</v>
      </c>
      <c r="T1648" t="s">
        <v>28</v>
      </c>
      <c r="U1648" s="3" t="s">
        <v>28</v>
      </c>
    </row>
    <row r="1649" spans="1:21" hidden="1" x14ac:dyDescent="0.3">
      <c r="A1649">
        <v>595</v>
      </c>
      <c r="B1649" t="s">
        <v>374</v>
      </c>
      <c r="C1649" t="s">
        <v>35</v>
      </c>
      <c r="D1649" t="s">
        <v>121</v>
      </c>
      <c r="E1649" s="1">
        <v>31360000000</v>
      </c>
      <c r="F1649" s="2">
        <v>22688000000</v>
      </c>
      <c r="G1649" s="2">
        <v>1576000000</v>
      </c>
      <c r="H1649" s="2" t="s">
        <v>24</v>
      </c>
      <c r="I1649" s="2" t="s">
        <v>24</v>
      </c>
      <c r="J1649" s="2" t="s">
        <v>25</v>
      </c>
      <c r="K1649" s="2">
        <v>3936000000</v>
      </c>
      <c r="L1649" t="s">
        <v>107</v>
      </c>
      <c r="M1649" t="s">
        <v>108</v>
      </c>
      <c r="N1649" t="s">
        <v>28</v>
      </c>
      <c r="O1649" t="s">
        <v>28</v>
      </c>
      <c r="P1649" t="s">
        <v>28</v>
      </c>
      <c r="R1649" t="s">
        <v>28</v>
      </c>
      <c r="S1649" s="3" t="s">
        <v>25</v>
      </c>
      <c r="T1649" t="s">
        <v>28</v>
      </c>
      <c r="U1649" s="3" t="s">
        <v>28</v>
      </c>
    </row>
    <row r="1650" spans="1:21" hidden="1" x14ac:dyDescent="0.3">
      <c r="A1650">
        <v>1159</v>
      </c>
      <c r="B1650" t="s">
        <v>586</v>
      </c>
      <c r="C1650" t="s">
        <v>35</v>
      </c>
      <c r="D1650" t="s">
        <v>303</v>
      </c>
      <c r="E1650" s="1">
        <v>32376000000</v>
      </c>
      <c r="F1650" s="2">
        <v>17405000000</v>
      </c>
      <c r="G1650" s="2">
        <v>10469000000</v>
      </c>
      <c r="H1650" s="2" t="s">
        <v>24</v>
      </c>
      <c r="I1650" s="2" t="s">
        <v>24</v>
      </c>
      <c r="J1650" s="2" t="s">
        <v>25</v>
      </c>
      <c r="K1650" s="2" t="s">
        <v>24</v>
      </c>
      <c r="L1650" t="s">
        <v>40</v>
      </c>
      <c r="M1650" t="s">
        <v>428</v>
      </c>
      <c r="N1650" t="s">
        <v>28</v>
      </c>
      <c r="O1650" t="s">
        <v>28</v>
      </c>
      <c r="P1650" t="s">
        <v>28</v>
      </c>
      <c r="R1650" t="s">
        <v>28</v>
      </c>
      <c r="S1650" s="3" t="s">
        <v>25</v>
      </c>
      <c r="T1650" t="s">
        <v>28</v>
      </c>
      <c r="U1650" s="3" t="s">
        <v>28</v>
      </c>
    </row>
    <row r="1651" spans="1:21" hidden="1" x14ac:dyDescent="0.3">
      <c r="A1651">
        <v>691</v>
      </c>
      <c r="B1651" t="s">
        <v>404</v>
      </c>
      <c r="C1651" t="s">
        <v>35</v>
      </c>
      <c r="D1651" t="s">
        <v>36</v>
      </c>
      <c r="E1651" s="1">
        <v>32639000000</v>
      </c>
      <c r="F1651" s="2">
        <v>4006000000</v>
      </c>
      <c r="G1651" s="2">
        <v>3426000000</v>
      </c>
      <c r="H1651" s="2">
        <v>3014000000</v>
      </c>
      <c r="I1651" s="2">
        <v>3014000000</v>
      </c>
      <c r="J1651" s="2">
        <v>3014000000</v>
      </c>
      <c r="K1651" s="2" t="s">
        <v>24</v>
      </c>
      <c r="L1651" t="s">
        <v>61</v>
      </c>
      <c r="M1651" t="s">
        <v>132</v>
      </c>
      <c r="N1651" t="s">
        <v>28</v>
      </c>
      <c r="O1651" t="s">
        <v>28</v>
      </c>
      <c r="P1651" t="s">
        <v>28</v>
      </c>
      <c r="R1651" t="s">
        <v>28</v>
      </c>
      <c r="S1651" s="3">
        <v>3014000000</v>
      </c>
      <c r="T1651" t="s">
        <v>28</v>
      </c>
      <c r="U1651" s="3" t="s">
        <v>28</v>
      </c>
    </row>
    <row r="1652" spans="1:21" hidden="1" x14ac:dyDescent="0.3">
      <c r="A1652">
        <v>1002</v>
      </c>
      <c r="B1652" t="s">
        <v>536</v>
      </c>
      <c r="C1652" t="s">
        <v>35</v>
      </c>
      <c r="D1652" t="s">
        <v>36</v>
      </c>
      <c r="E1652" s="1">
        <v>32735000000</v>
      </c>
      <c r="F1652" s="2">
        <v>25683000000</v>
      </c>
      <c r="G1652" s="2">
        <v>828000000</v>
      </c>
      <c r="H1652" s="2">
        <v>102000000</v>
      </c>
      <c r="I1652" s="2">
        <v>102000000</v>
      </c>
      <c r="J1652" s="2">
        <v>102000000</v>
      </c>
      <c r="K1652" s="2" t="s">
        <v>24</v>
      </c>
      <c r="L1652" t="s">
        <v>125</v>
      </c>
      <c r="M1652" t="s">
        <v>316</v>
      </c>
      <c r="N1652" t="s">
        <v>28</v>
      </c>
      <c r="O1652" t="s">
        <v>28</v>
      </c>
      <c r="P1652" t="s">
        <v>28</v>
      </c>
      <c r="R1652" t="s">
        <v>28</v>
      </c>
      <c r="S1652" s="3">
        <v>102000000</v>
      </c>
      <c r="T1652" t="s">
        <v>28</v>
      </c>
      <c r="U1652" s="3" t="s">
        <v>28</v>
      </c>
    </row>
    <row r="1653" spans="1:21" hidden="1" x14ac:dyDescent="0.3">
      <c r="A1653">
        <v>177</v>
      </c>
      <c r="B1653" t="s">
        <v>170</v>
      </c>
      <c r="C1653" t="s">
        <v>35</v>
      </c>
      <c r="D1653" t="s">
        <v>36</v>
      </c>
      <c r="E1653" s="1">
        <v>34441000000</v>
      </c>
      <c r="F1653" s="2">
        <v>475000000</v>
      </c>
      <c r="G1653" s="2">
        <v>22892000000</v>
      </c>
      <c r="H1653" s="2" t="s">
        <v>24</v>
      </c>
      <c r="I1653" s="2" t="s">
        <v>24</v>
      </c>
      <c r="J1653" s="2" t="s">
        <v>25</v>
      </c>
      <c r="K1653" s="2">
        <v>1988000000</v>
      </c>
      <c r="L1653" t="s">
        <v>112</v>
      </c>
      <c r="M1653" t="s">
        <v>171</v>
      </c>
      <c r="N1653" t="s">
        <v>28</v>
      </c>
      <c r="O1653" t="s">
        <v>28</v>
      </c>
      <c r="P1653" t="s">
        <v>28</v>
      </c>
      <c r="R1653" t="s">
        <v>28</v>
      </c>
      <c r="S1653" s="3" t="s">
        <v>25</v>
      </c>
      <c r="T1653" t="s">
        <v>28</v>
      </c>
      <c r="U1653" s="3" t="s">
        <v>25</v>
      </c>
    </row>
    <row r="1654" spans="1:21" hidden="1" x14ac:dyDescent="0.3">
      <c r="A1654">
        <v>87</v>
      </c>
      <c r="B1654" t="s">
        <v>128</v>
      </c>
      <c r="C1654" t="s">
        <v>35</v>
      </c>
      <c r="D1654" t="s">
        <v>36</v>
      </c>
      <c r="E1654" s="1">
        <v>35653000000</v>
      </c>
      <c r="F1654" s="2">
        <v>22837000000</v>
      </c>
      <c r="G1654" s="2">
        <v>761000000</v>
      </c>
      <c r="H1654" s="2" t="s">
        <v>24</v>
      </c>
      <c r="I1654" s="2" t="s">
        <v>24</v>
      </c>
      <c r="J1654" s="2" t="s">
        <v>25</v>
      </c>
      <c r="K1654" s="2">
        <v>8445000000</v>
      </c>
      <c r="L1654" t="s">
        <v>112</v>
      </c>
      <c r="M1654" t="s">
        <v>115</v>
      </c>
      <c r="N1654" t="s">
        <v>28</v>
      </c>
      <c r="O1654" t="s">
        <v>28</v>
      </c>
      <c r="P1654" t="s">
        <v>28</v>
      </c>
      <c r="R1654" t="s">
        <v>28</v>
      </c>
      <c r="S1654" s="3" t="s">
        <v>25</v>
      </c>
      <c r="T1654" t="s">
        <v>28</v>
      </c>
      <c r="U1654" s="3" t="s">
        <v>25</v>
      </c>
    </row>
    <row r="1655" spans="1:21" hidden="1" x14ac:dyDescent="0.3">
      <c r="A1655">
        <v>1553</v>
      </c>
      <c r="B1655" t="s">
        <v>716</v>
      </c>
      <c r="C1655" t="s">
        <v>35</v>
      </c>
      <c r="D1655" t="s">
        <v>333</v>
      </c>
      <c r="E1655" s="1">
        <v>36881000000</v>
      </c>
      <c r="F1655" s="2">
        <v>32184000000</v>
      </c>
      <c r="G1655" s="2">
        <v>1864000000</v>
      </c>
      <c r="H1655" s="2" t="s">
        <v>24</v>
      </c>
      <c r="I1655" s="2" t="s">
        <v>24</v>
      </c>
      <c r="J1655" s="2" t="s">
        <v>25</v>
      </c>
      <c r="K1655" s="2" t="s">
        <v>24</v>
      </c>
      <c r="L1655" t="s">
        <v>97</v>
      </c>
      <c r="M1655" t="s">
        <v>210</v>
      </c>
      <c r="N1655" t="s">
        <v>28</v>
      </c>
      <c r="O1655" t="s">
        <v>28</v>
      </c>
      <c r="P1655" t="s">
        <v>28</v>
      </c>
      <c r="R1655" t="s">
        <v>28</v>
      </c>
      <c r="S1655" s="3" t="s">
        <v>25</v>
      </c>
      <c r="T1655" t="s">
        <v>28</v>
      </c>
      <c r="U1655" s="3" t="s">
        <v>28</v>
      </c>
    </row>
    <row r="1656" spans="1:21" x14ac:dyDescent="0.3">
      <c r="A1656">
        <v>1581</v>
      </c>
      <c r="B1656" t="s">
        <v>724</v>
      </c>
      <c r="C1656" t="s">
        <v>35</v>
      </c>
      <c r="D1656" t="s">
        <v>36</v>
      </c>
      <c r="E1656" s="1">
        <v>37864000000</v>
      </c>
      <c r="F1656" s="2">
        <v>12130000000</v>
      </c>
      <c r="G1656" s="2">
        <v>18423000000</v>
      </c>
      <c r="H1656" s="2" t="s">
        <v>24</v>
      </c>
      <c r="I1656" s="2" t="s">
        <v>24</v>
      </c>
      <c r="J1656" s="2" t="s">
        <v>25</v>
      </c>
      <c r="K1656" s="2">
        <v>1819000000</v>
      </c>
      <c r="L1656" t="s">
        <v>26</v>
      </c>
      <c r="M1656" t="s">
        <v>27</v>
      </c>
      <c r="N1656" t="s">
        <v>28</v>
      </c>
      <c r="O1656" t="s">
        <v>28</v>
      </c>
      <c r="P1656" t="s">
        <v>28</v>
      </c>
      <c r="R1656" t="s">
        <v>28</v>
      </c>
      <c r="S1656" s="3" t="s">
        <v>25</v>
      </c>
      <c r="T1656" t="s">
        <v>28</v>
      </c>
      <c r="U1656" s="3" t="s">
        <v>28</v>
      </c>
    </row>
    <row r="1657" spans="1:21" hidden="1" x14ac:dyDescent="0.3">
      <c r="A1657">
        <v>317</v>
      </c>
      <c r="B1657" t="s">
        <v>246</v>
      </c>
      <c r="C1657" t="s">
        <v>35</v>
      </c>
      <c r="D1657" t="s">
        <v>36</v>
      </c>
      <c r="E1657" s="1">
        <v>37876000000</v>
      </c>
      <c r="F1657" s="2">
        <v>23290000000</v>
      </c>
      <c r="G1657" s="2" t="s">
        <v>24</v>
      </c>
      <c r="H1657" s="2" t="s">
        <v>24</v>
      </c>
      <c r="I1657" s="2" t="s">
        <v>24</v>
      </c>
      <c r="J1657" s="2" t="s">
        <v>25</v>
      </c>
      <c r="K1657" s="2">
        <v>11259000000</v>
      </c>
      <c r="L1657" t="s">
        <v>61</v>
      </c>
      <c r="M1657" t="s">
        <v>151</v>
      </c>
      <c r="N1657" t="s">
        <v>28</v>
      </c>
      <c r="O1657" t="s">
        <v>28</v>
      </c>
      <c r="P1657" t="s">
        <v>28</v>
      </c>
      <c r="R1657" t="s">
        <v>28</v>
      </c>
      <c r="S1657" s="3" t="s">
        <v>25</v>
      </c>
      <c r="T1657" t="s">
        <v>28</v>
      </c>
      <c r="U1657" s="3" t="s">
        <v>25</v>
      </c>
    </row>
    <row r="1658" spans="1:21" x14ac:dyDescent="0.3">
      <c r="A1658">
        <v>265</v>
      </c>
      <c r="B1658" t="s">
        <v>219</v>
      </c>
      <c r="C1658" t="s">
        <v>35</v>
      </c>
      <c r="D1658" t="s">
        <v>121</v>
      </c>
      <c r="E1658" s="1">
        <v>38537000000</v>
      </c>
      <c r="F1658" s="2">
        <v>28905000000</v>
      </c>
      <c r="G1658" s="2">
        <v>6588000000</v>
      </c>
      <c r="H1658" s="2">
        <v>1951000000</v>
      </c>
      <c r="I1658" s="2">
        <v>1951000000</v>
      </c>
      <c r="J1658" s="2">
        <v>1951000000</v>
      </c>
      <c r="K1658" s="2" t="s">
        <v>24</v>
      </c>
      <c r="L1658" t="s">
        <v>26</v>
      </c>
      <c r="M1658" t="s">
        <v>220</v>
      </c>
      <c r="N1658" t="s">
        <v>28</v>
      </c>
      <c r="O1658" t="s">
        <v>28</v>
      </c>
      <c r="P1658" t="s">
        <v>28</v>
      </c>
      <c r="R1658" t="s">
        <v>28</v>
      </c>
      <c r="S1658" s="3">
        <v>1951000000</v>
      </c>
      <c r="T1658" t="s">
        <v>28</v>
      </c>
      <c r="U1658" s="3">
        <v>1951000000</v>
      </c>
    </row>
    <row r="1659" spans="1:21" x14ac:dyDescent="0.3">
      <c r="A1659">
        <v>783</v>
      </c>
      <c r="B1659" t="s">
        <v>442</v>
      </c>
      <c r="C1659" t="s">
        <v>35</v>
      </c>
      <c r="D1659" t="s">
        <v>121</v>
      </c>
      <c r="E1659" s="1">
        <v>39302000000</v>
      </c>
      <c r="F1659" s="2">
        <v>27150000000</v>
      </c>
      <c r="G1659" s="2">
        <v>5469000000</v>
      </c>
      <c r="H1659" s="2" t="s">
        <v>24</v>
      </c>
      <c r="I1659" s="2" t="s">
        <v>24</v>
      </c>
      <c r="J1659" s="2" t="s">
        <v>25</v>
      </c>
      <c r="K1659" s="2" t="s">
        <v>24</v>
      </c>
      <c r="L1659" t="s">
        <v>26</v>
      </c>
      <c r="M1659" t="s">
        <v>261</v>
      </c>
      <c r="N1659" t="s">
        <v>28</v>
      </c>
      <c r="O1659" t="s">
        <v>28</v>
      </c>
      <c r="P1659" t="s">
        <v>28</v>
      </c>
      <c r="R1659" t="s">
        <v>28</v>
      </c>
      <c r="S1659" s="3" t="s">
        <v>25</v>
      </c>
      <c r="T1659" t="s">
        <v>28</v>
      </c>
      <c r="U1659" s="3" t="s">
        <v>28</v>
      </c>
    </row>
    <row r="1660" spans="1:21" hidden="1" x14ac:dyDescent="0.3">
      <c r="A1660">
        <v>1102</v>
      </c>
      <c r="B1660" t="s">
        <v>566</v>
      </c>
      <c r="C1660" t="s">
        <v>35</v>
      </c>
      <c r="D1660" t="s">
        <v>36</v>
      </c>
      <c r="E1660" s="1">
        <v>39498000000</v>
      </c>
      <c r="F1660" s="2">
        <v>14934000000</v>
      </c>
      <c r="G1660" s="2">
        <v>10313000000</v>
      </c>
      <c r="H1660" s="2">
        <v>6704000000</v>
      </c>
      <c r="I1660" s="2">
        <v>6704000000</v>
      </c>
      <c r="J1660" s="2">
        <v>6704000000</v>
      </c>
      <c r="K1660" s="2" t="s">
        <v>24</v>
      </c>
      <c r="L1660" t="s">
        <v>61</v>
      </c>
      <c r="M1660" t="s">
        <v>62</v>
      </c>
      <c r="N1660" t="s">
        <v>28</v>
      </c>
      <c r="O1660" t="s">
        <v>28</v>
      </c>
      <c r="P1660" t="s">
        <v>28</v>
      </c>
      <c r="R1660" t="s">
        <v>28</v>
      </c>
      <c r="S1660" s="3">
        <v>6704000000</v>
      </c>
      <c r="T1660" t="s">
        <v>28</v>
      </c>
      <c r="U1660" s="3" t="s">
        <v>28</v>
      </c>
    </row>
    <row r="1661" spans="1:21" hidden="1" x14ac:dyDescent="0.3">
      <c r="A1661">
        <v>209</v>
      </c>
      <c r="B1661" t="s">
        <v>191</v>
      </c>
      <c r="C1661" t="s">
        <v>35</v>
      </c>
      <c r="D1661" t="s">
        <v>195</v>
      </c>
      <c r="E1661" s="1">
        <v>39528000000</v>
      </c>
      <c r="F1661" s="2">
        <v>30337000000</v>
      </c>
      <c r="G1661" s="2">
        <v>7618000000</v>
      </c>
      <c r="H1661" s="2" t="s">
        <v>24</v>
      </c>
      <c r="I1661" s="2" t="s">
        <v>24</v>
      </c>
      <c r="J1661" s="2" t="s">
        <v>25</v>
      </c>
      <c r="K1661" s="2" t="s">
        <v>24</v>
      </c>
      <c r="L1661" t="s">
        <v>40</v>
      </c>
      <c r="M1661" t="s">
        <v>193</v>
      </c>
      <c r="N1661" t="s">
        <v>28</v>
      </c>
      <c r="O1661" t="s">
        <v>28</v>
      </c>
      <c r="P1661" t="s">
        <v>28</v>
      </c>
      <c r="R1661" t="s">
        <v>28</v>
      </c>
      <c r="S1661" s="3" t="s">
        <v>25</v>
      </c>
      <c r="T1661" t="s">
        <v>28</v>
      </c>
      <c r="U1661" s="3" t="s">
        <v>25</v>
      </c>
    </row>
    <row r="1662" spans="1:21" x14ac:dyDescent="0.3">
      <c r="A1662">
        <v>435</v>
      </c>
      <c r="B1662" t="s">
        <v>314</v>
      </c>
      <c r="C1662" t="s">
        <v>35</v>
      </c>
      <c r="D1662" t="s">
        <v>121</v>
      </c>
      <c r="E1662" s="1">
        <v>39639000000</v>
      </c>
      <c r="F1662" s="2">
        <v>15940000000</v>
      </c>
      <c r="G1662" s="2">
        <v>14845000000</v>
      </c>
      <c r="H1662" s="2" t="s">
        <v>24</v>
      </c>
      <c r="I1662" s="2" t="s">
        <v>24</v>
      </c>
      <c r="J1662" s="2" t="s">
        <v>25</v>
      </c>
      <c r="K1662" s="2">
        <v>1902000000</v>
      </c>
      <c r="L1662" t="s">
        <v>26</v>
      </c>
      <c r="M1662" t="s">
        <v>27</v>
      </c>
      <c r="N1662" t="s">
        <v>28</v>
      </c>
      <c r="O1662" t="s">
        <v>28</v>
      </c>
      <c r="P1662" t="s">
        <v>28</v>
      </c>
      <c r="R1662" t="s">
        <v>28</v>
      </c>
      <c r="S1662" s="3" t="s">
        <v>25</v>
      </c>
      <c r="T1662" t="s">
        <v>28</v>
      </c>
      <c r="U1662" s="3" t="s">
        <v>25</v>
      </c>
    </row>
    <row r="1663" spans="1:21" hidden="1" x14ac:dyDescent="0.3">
      <c r="A1663">
        <v>751</v>
      </c>
      <c r="B1663" t="s">
        <v>429</v>
      </c>
      <c r="C1663" t="s">
        <v>35</v>
      </c>
      <c r="D1663" t="s">
        <v>36</v>
      </c>
      <c r="E1663" s="1">
        <v>39678000000</v>
      </c>
      <c r="F1663" s="2">
        <v>6638000000</v>
      </c>
      <c r="G1663" s="2">
        <v>25171000000</v>
      </c>
      <c r="H1663" s="2" t="s">
        <v>24</v>
      </c>
      <c r="I1663" s="2" t="s">
        <v>24</v>
      </c>
      <c r="J1663" s="2" t="s">
        <v>25</v>
      </c>
      <c r="K1663" s="2">
        <v>1904000000</v>
      </c>
      <c r="L1663" t="s">
        <v>61</v>
      </c>
      <c r="M1663" t="s">
        <v>326</v>
      </c>
      <c r="N1663" t="s">
        <v>28</v>
      </c>
      <c r="O1663" t="s">
        <v>28</v>
      </c>
      <c r="P1663" t="s">
        <v>28</v>
      </c>
      <c r="R1663" t="s">
        <v>28</v>
      </c>
      <c r="S1663" s="3" t="s">
        <v>25</v>
      </c>
      <c r="T1663" t="s">
        <v>28</v>
      </c>
      <c r="U1663" s="3" t="s">
        <v>28</v>
      </c>
    </row>
    <row r="1664" spans="1:21" x14ac:dyDescent="0.3">
      <c r="A1664">
        <v>3</v>
      </c>
      <c r="B1664" t="s">
        <v>21</v>
      </c>
      <c r="C1664" t="s">
        <v>35</v>
      </c>
      <c r="D1664" t="s">
        <v>36</v>
      </c>
      <c r="E1664" s="1">
        <v>40990000000</v>
      </c>
      <c r="F1664" s="2">
        <v>11096000000</v>
      </c>
      <c r="G1664" s="2">
        <v>21275000000</v>
      </c>
      <c r="H1664" s="2" t="s">
        <v>24</v>
      </c>
      <c r="I1664" s="2" t="s">
        <v>24</v>
      </c>
      <c r="J1664" s="2" t="s">
        <v>25</v>
      </c>
      <c r="K1664" s="2">
        <v>1364000000</v>
      </c>
      <c r="L1664" t="s">
        <v>26</v>
      </c>
      <c r="M1664" t="s">
        <v>27</v>
      </c>
      <c r="N1664" t="s">
        <v>28</v>
      </c>
      <c r="O1664" t="s">
        <v>28</v>
      </c>
      <c r="P1664" t="s">
        <v>37</v>
      </c>
      <c r="Q1664">
        <v>8077927500</v>
      </c>
      <c r="R1664" t="s">
        <v>28</v>
      </c>
      <c r="S1664" s="3" t="s">
        <v>25</v>
      </c>
      <c r="T1664" t="s">
        <v>28</v>
      </c>
      <c r="U1664" s="3" t="s">
        <v>25</v>
      </c>
    </row>
    <row r="1665" spans="1:21" hidden="1" x14ac:dyDescent="0.3">
      <c r="A1665">
        <v>922</v>
      </c>
      <c r="B1665" t="s">
        <v>504</v>
      </c>
      <c r="C1665" t="s">
        <v>35</v>
      </c>
      <c r="D1665" t="s">
        <v>36</v>
      </c>
      <c r="E1665" s="1">
        <v>44294000000</v>
      </c>
      <c r="F1665" s="2">
        <v>17482000000</v>
      </c>
      <c r="G1665" s="2">
        <v>18084000000</v>
      </c>
      <c r="H1665" s="2" t="s">
        <v>24</v>
      </c>
      <c r="I1665" s="2" t="s">
        <v>24</v>
      </c>
      <c r="J1665" s="2" t="s">
        <v>25</v>
      </c>
      <c r="K1665" s="2" t="s">
        <v>24</v>
      </c>
      <c r="L1665" t="s">
        <v>97</v>
      </c>
      <c r="M1665" t="s">
        <v>344</v>
      </c>
      <c r="N1665" t="s">
        <v>28</v>
      </c>
      <c r="O1665" t="s">
        <v>28</v>
      </c>
      <c r="P1665" t="s">
        <v>28</v>
      </c>
      <c r="R1665" t="s">
        <v>28</v>
      </c>
      <c r="S1665" s="3" t="s">
        <v>25</v>
      </c>
      <c r="T1665" t="s">
        <v>28</v>
      </c>
      <c r="U1665" s="3" t="s">
        <v>28</v>
      </c>
    </row>
    <row r="1666" spans="1:21" x14ac:dyDescent="0.3">
      <c r="A1666">
        <v>974</v>
      </c>
      <c r="B1666" t="s">
        <v>526</v>
      </c>
      <c r="C1666" t="s">
        <v>35</v>
      </c>
      <c r="D1666" t="s">
        <v>121</v>
      </c>
      <c r="E1666" s="1">
        <v>47248000000</v>
      </c>
      <c r="F1666" s="2">
        <v>42186000000</v>
      </c>
      <c r="G1666" s="2">
        <v>-487000000</v>
      </c>
      <c r="H1666" s="2" t="s">
        <v>24</v>
      </c>
      <c r="I1666" s="2" t="s">
        <v>24</v>
      </c>
      <c r="J1666" s="2" t="s">
        <v>25</v>
      </c>
      <c r="K1666" s="2" t="s">
        <v>24</v>
      </c>
      <c r="L1666" t="s">
        <v>26</v>
      </c>
      <c r="M1666" t="s">
        <v>161</v>
      </c>
      <c r="N1666" t="s">
        <v>28</v>
      </c>
      <c r="O1666" t="s">
        <v>28</v>
      </c>
      <c r="P1666" t="s">
        <v>28</v>
      </c>
      <c r="R1666" t="s">
        <v>28</v>
      </c>
      <c r="S1666" s="3" t="s">
        <v>25</v>
      </c>
      <c r="T1666" t="s">
        <v>28</v>
      </c>
      <c r="U1666" s="3" t="s">
        <v>28</v>
      </c>
    </row>
    <row r="1667" spans="1:21" hidden="1" x14ac:dyDescent="0.3">
      <c r="A1667">
        <v>794</v>
      </c>
      <c r="B1667" t="s">
        <v>447</v>
      </c>
      <c r="C1667" t="s">
        <v>35</v>
      </c>
      <c r="D1667" t="s">
        <v>266</v>
      </c>
      <c r="E1667" s="1">
        <v>48238000000</v>
      </c>
      <c r="F1667" s="2">
        <v>39240000000</v>
      </c>
      <c r="G1667" s="2">
        <v>4019000000</v>
      </c>
      <c r="H1667" s="2">
        <v>1209000000</v>
      </c>
      <c r="I1667" s="2">
        <v>1209000000</v>
      </c>
      <c r="J1667" s="2">
        <v>1209000000</v>
      </c>
      <c r="K1667" s="2">
        <v>16000000</v>
      </c>
      <c r="L1667" t="s">
        <v>51</v>
      </c>
      <c r="M1667" t="s">
        <v>52</v>
      </c>
      <c r="N1667" t="s">
        <v>28</v>
      </c>
      <c r="O1667" t="s">
        <v>28</v>
      </c>
      <c r="P1667" t="s">
        <v>28</v>
      </c>
      <c r="R1667" t="s">
        <v>28</v>
      </c>
      <c r="S1667" s="3">
        <v>1209000000</v>
      </c>
      <c r="T1667" t="s">
        <v>28</v>
      </c>
      <c r="U1667" s="3" t="s">
        <v>28</v>
      </c>
    </row>
    <row r="1668" spans="1:21" hidden="1" x14ac:dyDescent="0.3">
      <c r="A1668">
        <v>1259</v>
      </c>
      <c r="B1668" t="s">
        <v>621</v>
      </c>
      <c r="C1668" t="s">
        <v>35</v>
      </c>
      <c r="D1668" t="s">
        <v>36</v>
      </c>
      <c r="E1668" s="1">
        <v>48851000000</v>
      </c>
      <c r="F1668" s="2">
        <v>9648000000</v>
      </c>
      <c r="G1668" s="2">
        <v>14809000000</v>
      </c>
      <c r="H1668" s="2">
        <v>7690000000</v>
      </c>
      <c r="I1668" s="2">
        <v>7690000000</v>
      </c>
      <c r="J1668" s="2">
        <v>7690000000</v>
      </c>
      <c r="K1668" s="2">
        <v>3728000000</v>
      </c>
      <c r="L1668" t="s">
        <v>61</v>
      </c>
      <c r="M1668" t="s">
        <v>62</v>
      </c>
      <c r="N1668" t="s">
        <v>28</v>
      </c>
      <c r="O1668" t="s">
        <v>28</v>
      </c>
      <c r="P1668" t="s">
        <v>28</v>
      </c>
      <c r="R1668" t="s">
        <v>28</v>
      </c>
      <c r="S1668" s="3">
        <v>7690000000</v>
      </c>
      <c r="T1668" t="s">
        <v>28</v>
      </c>
      <c r="U1668" s="3" t="s">
        <v>28</v>
      </c>
    </row>
    <row r="1669" spans="1:21" hidden="1" x14ac:dyDescent="0.3">
      <c r="A1669">
        <v>393</v>
      </c>
      <c r="B1669" t="s">
        <v>284</v>
      </c>
      <c r="C1669" t="s">
        <v>35</v>
      </c>
      <c r="D1669" t="s">
        <v>289</v>
      </c>
      <c r="E1669" s="1">
        <v>49247000000</v>
      </c>
      <c r="F1669" s="2">
        <v>18287000000</v>
      </c>
      <c r="G1669" s="2">
        <v>11433000000</v>
      </c>
      <c r="H1669" s="2">
        <v>6296000000</v>
      </c>
      <c r="I1669" s="2">
        <v>6296000000</v>
      </c>
      <c r="J1669" s="2">
        <v>6296000000</v>
      </c>
      <c r="K1669" s="2">
        <v>303000000</v>
      </c>
      <c r="L1669" t="s">
        <v>51</v>
      </c>
      <c r="M1669" t="s">
        <v>286</v>
      </c>
      <c r="N1669" t="s">
        <v>28</v>
      </c>
      <c r="O1669" t="s">
        <v>28</v>
      </c>
      <c r="P1669" t="s">
        <v>28</v>
      </c>
      <c r="R1669" t="s">
        <v>28</v>
      </c>
      <c r="S1669" s="3">
        <v>6296000000</v>
      </c>
      <c r="T1669" t="s">
        <v>28</v>
      </c>
      <c r="U1669" s="3">
        <v>6296000000</v>
      </c>
    </row>
    <row r="1670" spans="1:21" x14ac:dyDescent="0.3">
      <c r="A1670">
        <v>631</v>
      </c>
      <c r="B1670" t="s">
        <v>385</v>
      </c>
      <c r="C1670" t="s">
        <v>35</v>
      </c>
      <c r="D1670" t="s">
        <v>303</v>
      </c>
      <c r="E1670" s="1">
        <v>50365000000</v>
      </c>
      <c r="F1670" s="2">
        <v>17327000000</v>
      </c>
      <c r="G1670" s="2">
        <v>27330000000</v>
      </c>
      <c r="H1670" s="2" t="s">
        <v>24</v>
      </c>
      <c r="I1670" s="2" t="s">
        <v>24</v>
      </c>
      <c r="J1670" s="2" t="s">
        <v>25</v>
      </c>
      <c r="K1670" s="2">
        <v>2631000000</v>
      </c>
      <c r="L1670" t="s">
        <v>26</v>
      </c>
      <c r="M1670" t="s">
        <v>243</v>
      </c>
      <c r="N1670" t="s">
        <v>28</v>
      </c>
      <c r="O1670" t="s">
        <v>28</v>
      </c>
      <c r="P1670" t="s">
        <v>28</v>
      </c>
      <c r="R1670" t="s">
        <v>28</v>
      </c>
      <c r="S1670" s="3" t="s">
        <v>25</v>
      </c>
      <c r="T1670" t="s">
        <v>28</v>
      </c>
      <c r="U1670" s="3" t="s">
        <v>28</v>
      </c>
    </row>
    <row r="1671" spans="1:21" hidden="1" x14ac:dyDescent="0.3">
      <c r="A1671">
        <v>1493</v>
      </c>
      <c r="B1671" t="s">
        <v>691</v>
      </c>
      <c r="C1671" t="s">
        <v>35</v>
      </c>
      <c r="D1671" t="s">
        <v>696</v>
      </c>
      <c r="E1671" s="1">
        <v>50366919000</v>
      </c>
      <c r="F1671" s="2">
        <v>41326447000</v>
      </c>
      <c r="G1671" s="2" t="s">
        <v>24</v>
      </c>
      <c r="H1671" s="2" t="s">
        <v>24</v>
      </c>
      <c r="I1671" s="2" t="s">
        <v>24</v>
      </c>
      <c r="J1671" s="2" t="s">
        <v>25</v>
      </c>
      <c r="K1671" s="2" t="s">
        <v>24</v>
      </c>
      <c r="L1671" t="s">
        <v>97</v>
      </c>
      <c r="M1671" t="s">
        <v>693</v>
      </c>
      <c r="N1671" t="s">
        <v>28</v>
      </c>
      <c r="O1671" t="s">
        <v>28</v>
      </c>
      <c r="P1671" t="s">
        <v>28</v>
      </c>
      <c r="R1671" t="s">
        <v>28</v>
      </c>
      <c r="S1671" s="3" t="s">
        <v>25</v>
      </c>
      <c r="T1671" t="s">
        <v>28</v>
      </c>
      <c r="U1671" s="3" t="s">
        <v>28</v>
      </c>
    </row>
    <row r="1672" spans="1:21" hidden="1" x14ac:dyDescent="0.3">
      <c r="A1672">
        <v>822</v>
      </c>
      <c r="B1672" t="s">
        <v>463</v>
      </c>
      <c r="C1672" t="s">
        <v>35</v>
      </c>
      <c r="D1672" t="s">
        <v>121</v>
      </c>
      <c r="E1672" s="1">
        <v>54379000000</v>
      </c>
      <c r="F1672" s="2">
        <v>45007000000</v>
      </c>
      <c r="G1672" s="2" t="s">
        <v>24</v>
      </c>
      <c r="H1672" s="2" t="s">
        <v>24</v>
      </c>
      <c r="I1672" s="2" t="s">
        <v>24</v>
      </c>
      <c r="J1672" s="2" t="s">
        <v>25</v>
      </c>
      <c r="K1672" s="2">
        <v>7631000000</v>
      </c>
      <c r="L1672" t="s">
        <v>61</v>
      </c>
      <c r="M1672" t="s">
        <v>151</v>
      </c>
      <c r="N1672" t="s">
        <v>28</v>
      </c>
      <c r="O1672" t="s">
        <v>28</v>
      </c>
      <c r="P1672" t="s">
        <v>28</v>
      </c>
      <c r="R1672" t="s">
        <v>28</v>
      </c>
      <c r="S1672" s="3" t="s">
        <v>25</v>
      </c>
      <c r="T1672" t="s">
        <v>28</v>
      </c>
      <c r="U1672" s="3" t="s">
        <v>28</v>
      </c>
    </row>
    <row r="1673" spans="1:21" hidden="1" x14ac:dyDescent="0.3">
      <c r="A1673">
        <v>467</v>
      </c>
      <c r="B1673" t="s">
        <v>330</v>
      </c>
      <c r="C1673" t="s">
        <v>35</v>
      </c>
      <c r="D1673" t="s">
        <v>333</v>
      </c>
      <c r="E1673" s="1">
        <v>55632000000</v>
      </c>
      <c r="F1673" s="2">
        <v>29993000000</v>
      </c>
      <c r="G1673" s="2">
        <v>8754000000</v>
      </c>
      <c r="H1673" s="2" t="s">
        <v>24</v>
      </c>
      <c r="I1673" s="2" t="s">
        <v>24</v>
      </c>
      <c r="J1673" s="2" t="s">
        <v>25</v>
      </c>
      <c r="K1673" s="2">
        <v>2527000000</v>
      </c>
      <c r="L1673" t="s">
        <v>40</v>
      </c>
      <c r="M1673" t="s">
        <v>331</v>
      </c>
      <c r="N1673" t="s">
        <v>28</v>
      </c>
      <c r="O1673" t="s">
        <v>28</v>
      </c>
      <c r="P1673" t="s">
        <v>28</v>
      </c>
      <c r="R1673" t="s">
        <v>28</v>
      </c>
      <c r="S1673" s="3" t="s">
        <v>25</v>
      </c>
      <c r="T1673" t="s">
        <v>28</v>
      </c>
      <c r="U1673" s="3" t="s">
        <v>25</v>
      </c>
    </row>
    <row r="1674" spans="1:21" hidden="1" x14ac:dyDescent="0.3">
      <c r="A1674">
        <v>1311</v>
      </c>
      <c r="B1674" t="s">
        <v>635</v>
      </c>
      <c r="C1674" t="s">
        <v>35</v>
      </c>
      <c r="D1674" t="s">
        <v>36</v>
      </c>
      <c r="E1674" s="1">
        <v>57119000000</v>
      </c>
      <c r="F1674" s="2">
        <v>32747000000</v>
      </c>
      <c r="G1674" s="2">
        <v>16603000000</v>
      </c>
      <c r="H1674" s="2" t="s">
        <v>24</v>
      </c>
      <c r="I1674" s="2" t="s">
        <v>24</v>
      </c>
      <c r="J1674" s="2" t="s">
        <v>25</v>
      </c>
      <c r="K1674" s="2" t="s">
        <v>24</v>
      </c>
      <c r="L1674" t="s">
        <v>112</v>
      </c>
      <c r="M1674" t="s">
        <v>548</v>
      </c>
      <c r="N1674" t="s">
        <v>28</v>
      </c>
      <c r="O1674" t="s">
        <v>28</v>
      </c>
      <c r="P1674" t="s">
        <v>28</v>
      </c>
      <c r="R1674" t="s">
        <v>28</v>
      </c>
      <c r="S1674" s="3" t="s">
        <v>25</v>
      </c>
      <c r="T1674" t="s">
        <v>28</v>
      </c>
      <c r="U1674" s="3" t="s">
        <v>28</v>
      </c>
    </row>
    <row r="1675" spans="1:21" x14ac:dyDescent="0.3">
      <c r="A1675">
        <v>1621</v>
      </c>
      <c r="B1675" t="s">
        <v>733</v>
      </c>
      <c r="C1675" t="s">
        <v>35</v>
      </c>
      <c r="D1675" t="s">
        <v>121</v>
      </c>
      <c r="E1675" s="1">
        <v>57244000000</v>
      </c>
      <c r="F1675" s="2">
        <v>41460000000</v>
      </c>
      <c r="G1675" s="2">
        <v>5275000000</v>
      </c>
      <c r="H1675" s="2">
        <v>2337000000</v>
      </c>
      <c r="I1675" s="2">
        <v>2337000000</v>
      </c>
      <c r="J1675" s="2">
        <v>2337000000</v>
      </c>
      <c r="K1675" s="2" t="s">
        <v>24</v>
      </c>
      <c r="L1675" t="s">
        <v>26</v>
      </c>
      <c r="M1675" t="s">
        <v>261</v>
      </c>
      <c r="N1675" t="s">
        <v>28</v>
      </c>
      <c r="O1675" t="s">
        <v>28</v>
      </c>
      <c r="P1675" t="s">
        <v>28</v>
      </c>
      <c r="R1675" t="s">
        <v>28</v>
      </c>
      <c r="S1675" s="3">
        <v>2337000000</v>
      </c>
      <c r="T1675" t="s">
        <v>28</v>
      </c>
      <c r="U1675" s="3" t="s">
        <v>28</v>
      </c>
    </row>
    <row r="1676" spans="1:21" hidden="1" x14ac:dyDescent="0.3">
      <c r="A1676">
        <v>59</v>
      </c>
      <c r="B1676" t="s">
        <v>114</v>
      </c>
      <c r="C1676" t="s">
        <v>35</v>
      </c>
      <c r="D1676" t="s">
        <v>36</v>
      </c>
      <c r="E1676" s="1">
        <v>58327000000</v>
      </c>
      <c r="F1676" s="2">
        <v>36581000000</v>
      </c>
      <c r="G1676" s="2">
        <v>16417000000</v>
      </c>
      <c r="H1676" s="2" t="s">
        <v>24</v>
      </c>
      <c r="I1676" s="2" t="s">
        <v>24</v>
      </c>
      <c r="J1676" s="2" t="s">
        <v>25</v>
      </c>
      <c r="K1676" s="2" t="s">
        <v>24</v>
      </c>
      <c r="L1676" t="s">
        <v>112</v>
      </c>
      <c r="M1676" t="s">
        <v>115</v>
      </c>
      <c r="N1676" t="s">
        <v>28</v>
      </c>
      <c r="O1676" t="s">
        <v>28</v>
      </c>
      <c r="P1676" t="s">
        <v>28</v>
      </c>
      <c r="R1676" t="s">
        <v>28</v>
      </c>
      <c r="S1676" s="3" t="s">
        <v>25</v>
      </c>
      <c r="T1676" t="s">
        <v>28</v>
      </c>
      <c r="U1676" s="3" t="s">
        <v>25</v>
      </c>
    </row>
    <row r="1677" spans="1:21" x14ac:dyDescent="0.3">
      <c r="A1677">
        <v>1609</v>
      </c>
      <c r="B1677" t="s">
        <v>730</v>
      </c>
      <c r="C1677" t="s">
        <v>35</v>
      </c>
      <c r="D1677" t="s">
        <v>36</v>
      </c>
      <c r="E1677" s="1">
        <v>58363000000</v>
      </c>
      <c r="F1677" s="2">
        <v>12947000000</v>
      </c>
      <c r="G1677" s="2">
        <v>35664000000</v>
      </c>
      <c r="H1677" s="2" t="s">
        <v>24</v>
      </c>
      <c r="I1677" s="2" t="s">
        <v>24</v>
      </c>
      <c r="J1677" s="2" t="s">
        <v>25</v>
      </c>
      <c r="K1677" s="2">
        <v>2084000000</v>
      </c>
      <c r="L1677" t="s">
        <v>26</v>
      </c>
      <c r="M1677" t="s">
        <v>243</v>
      </c>
      <c r="N1677" t="s">
        <v>28</v>
      </c>
      <c r="O1677" t="s">
        <v>28</v>
      </c>
      <c r="P1677" t="s">
        <v>28</v>
      </c>
      <c r="R1677" t="s">
        <v>28</v>
      </c>
      <c r="S1677" s="3" t="s">
        <v>25</v>
      </c>
      <c r="T1677" t="s">
        <v>28</v>
      </c>
      <c r="U1677" s="3" t="s">
        <v>28</v>
      </c>
    </row>
    <row r="1678" spans="1:21" hidden="1" x14ac:dyDescent="0.3">
      <c r="A1678">
        <v>982</v>
      </c>
      <c r="B1678" t="s">
        <v>528</v>
      </c>
      <c r="C1678" t="s">
        <v>35</v>
      </c>
      <c r="D1678" t="s">
        <v>324</v>
      </c>
      <c r="E1678" s="1">
        <v>59074000000</v>
      </c>
      <c r="F1678" s="2">
        <v>38504000000</v>
      </c>
      <c r="G1678" s="2">
        <v>14115000000</v>
      </c>
      <c r="H1678" s="2" t="s">
        <v>24</v>
      </c>
      <c r="I1678" s="2" t="s">
        <v>24</v>
      </c>
      <c r="J1678" s="2" t="s">
        <v>25</v>
      </c>
      <c r="K1678" s="2">
        <v>1484000000</v>
      </c>
      <c r="L1678" t="s">
        <v>40</v>
      </c>
      <c r="M1678" t="s">
        <v>434</v>
      </c>
      <c r="N1678" t="s">
        <v>28</v>
      </c>
      <c r="O1678" t="s">
        <v>28</v>
      </c>
      <c r="P1678" t="s">
        <v>28</v>
      </c>
      <c r="R1678" t="s">
        <v>28</v>
      </c>
      <c r="S1678" s="3" t="s">
        <v>25</v>
      </c>
      <c r="T1678" t="s">
        <v>28</v>
      </c>
      <c r="U1678" s="3" t="s">
        <v>28</v>
      </c>
    </row>
    <row r="1679" spans="1:21" hidden="1" x14ac:dyDescent="0.3">
      <c r="A1679">
        <v>842</v>
      </c>
      <c r="B1679" t="s">
        <v>471</v>
      </c>
      <c r="C1679" t="s">
        <v>35</v>
      </c>
      <c r="D1679" t="s">
        <v>121</v>
      </c>
      <c r="E1679" s="1">
        <v>59387000000</v>
      </c>
      <c r="F1679" s="2">
        <v>23196000000</v>
      </c>
      <c r="G1679" s="2">
        <v>8397000000</v>
      </c>
      <c r="H1679" s="2">
        <v>12740000000</v>
      </c>
      <c r="I1679" s="2">
        <v>12740000000</v>
      </c>
      <c r="J1679" s="2">
        <v>12740000000</v>
      </c>
      <c r="K1679" s="2">
        <v>294000000</v>
      </c>
      <c r="L1679" t="s">
        <v>51</v>
      </c>
      <c r="M1679" t="s">
        <v>92</v>
      </c>
      <c r="N1679" t="s">
        <v>28</v>
      </c>
      <c r="O1679" t="s">
        <v>28</v>
      </c>
      <c r="P1679" t="s">
        <v>28</v>
      </c>
      <c r="R1679" t="s">
        <v>28</v>
      </c>
      <c r="S1679" s="3">
        <v>12740000000</v>
      </c>
      <c r="T1679" t="s">
        <v>28</v>
      </c>
      <c r="U1679" s="3" t="s">
        <v>28</v>
      </c>
    </row>
    <row r="1680" spans="1:21" hidden="1" x14ac:dyDescent="0.3">
      <c r="A1680">
        <v>1255</v>
      </c>
      <c r="B1680" t="s">
        <v>620</v>
      </c>
      <c r="C1680" t="s">
        <v>35</v>
      </c>
      <c r="D1680" t="s">
        <v>121</v>
      </c>
      <c r="E1680" s="1">
        <v>62799000000</v>
      </c>
      <c r="F1680" s="2">
        <v>28209000000</v>
      </c>
      <c r="G1680" s="2">
        <v>24735000000</v>
      </c>
      <c r="H1680" s="2" t="s">
        <v>24</v>
      </c>
      <c r="I1680" s="2" t="s">
        <v>24</v>
      </c>
      <c r="J1680" s="2" t="s">
        <v>25</v>
      </c>
      <c r="K1680" s="2">
        <v>70000000</v>
      </c>
      <c r="L1680" t="s">
        <v>97</v>
      </c>
      <c r="M1680" t="s">
        <v>344</v>
      </c>
      <c r="N1680" t="s">
        <v>28</v>
      </c>
      <c r="O1680" t="s">
        <v>28</v>
      </c>
      <c r="P1680" t="s">
        <v>28</v>
      </c>
      <c r="R1680" t="s">
        <v>28</v>
      </c>
      <c r="S1680" s="3" t="s">
        <v>25</v>
      </c>
      <c r="T1680" t="s">
        <v>28</v>
      </c>
      <c r="U1680" s="3" t="s">
        <v>28</v>
      </c>
    </row>
    <row r="1681" spans="1:21" hidden="1" x14ac:dyDescent="0.3">
      <c r="A1681">
        <v>35</v>
      </c>
      <c r="B1681" t="s">
        <v>96</v>
      </c>
      <c r="C1681" t="s">
        <v>35</v>
      </c>
      <c r="D1681" t="s">
        <v>36</v>
      </c>
      <c r="E1681" s="1">
        <v>67702000000</v>
      </c>
      <c r="F1681" s="2">
        <v>63682000000</v>
      </c>
      <c r="G1681" s="2">
        <v>2010000000</v>
      </c>
      <c r="H1681" s="2" t="s">
        <v>24</v>
      </c>
      <c r="I1681" s="2" t="s">
        <v>24</v>
      </c>
      <c r="J1681" s="2" t="s">
        <v>25</v>
      </c>
      <c r="K1681" s="2" t="s">
        <v>24</v>
      </c>
      <c r="L1681" t="s">
        <v>97</v>
      </c>
      <c r="M1681" t="s">
        <v>98</v>
      </c>
      <c r="N1681" t="s">
        <v>28</v>
      </c>
      <c r="O1681" t="s">
        <v>28</v>
      </c>
      <c r="P1681" t="s">
        <v>28</v>
      </c>
      <c r="R1681" t="s">
        <v>28</v>
      </c>
      <c r="S1681" s="3" t="s">
        <v>25</v>
      </c>
      <c r="T1681" t="s">
        <v>28</v>
      </c>
      <c r="U1681" s="3" t="s">
        <v>25</v>
      </c>
    </row>
    <row r="1682" spans="1:21" hidden="1" x14ac:dyDescent="0.3">
      <c r="A1682">
        <v>1054</v>
      </c>
      <c r="B1682" t="s">
        <v>550</v>
      </c>
      <c r="C1682" t="s">
        <v>35</v>
      </c>
      <c r="D1682" t="s">
        <v>36</v>
      </c>
      <c r="E1682" s="1">
        <v>69951000000</v>
      </c>
      <c r="F1682" s="2">
        <v>38714000000</v>
      </c>
      <c r="G1682" s="2">
        <v>6998000000</v>
      </c>
      <c r="H1682" s="2" t="s">
        <v>24</v>
      </c>
      <c r="I1682" s="2" t="s">
        <v>24</v>
      </c>
      <c r="J1682" s="2" t="s">
        <v>25</v>
      </c>
      <c r="K1682" s="2">
        <v>16769000000</v>
      </c>
      <c r="L1682" t="s">
        <v>112</v>
      </c>
      <c r="M1682" t="s">
        <v>113</v>
      </c>
      <c r="N1682" t="s">
        <v>28</v>
      </c>
      <c r="O1682" t="s">
        <v>28</v>
      </c>
      <c r="P1682" t="s">
        <v>28</v>
      </c>
      <c r="R1682" t="s">
        <v>28</v>
      </c>
      <c r="S1682" s="3" t="s">
        <v>25</v>
      </c>
      <c r="T1682" t="s">
        <v>28</v>
      </c>
      <c r="U1682" s="3" t="s">
        <v>28</v>
      </c>
    </row>
    <row r="1683" spans="1:21" hidden="1" x14ac:dyDescent="0.3">
      <c r="A1683">
        <v>1098</v>
      </c>
      <c r="B1683" t="s">
        <v>565</v>
      </c>
      <c r="C1683" t="s">
        <v>35</v>
      </c>
      <c r="D1683" t="s">
        <v>36</v>
      </c>
      <c r="E1683" s="1">
        <v>72051000000</v>
      </c>
      <c r="F1683" s="2">
        <v>55891000000</v>
      </c>
      <c r="G1683" s="2">
        <v>10029000000</v>
      </c>
      <c r="H1683" s="2" t="s">
        <v>24</v>
      </c>
      <c r="I1683" s="2" t="s">
        <v>24</v>
      </c>
      <c r="J1683" s="2" t="s">
        <v>25</v>
      </c>
      <c r="K1683" s="2">
        <v>1646000000</v>
      </c>
      <c r="L1683" t="s">
        <v>153</v>
      </c>
      <c r="M1683" t="s">
        <v>499</v>
      </c>
      <c r="N1683" t="s">
        <v>28</v>
      </c>
      <c r="O1683" t="s">
        <v>28</v>
      </c>
      <c r="P1683" t="s">
        <v>28</v>
      </c>
      <c r="R1683" t="s">
        <v>28</v>
      </c>
      <c r="S1683" s="3" t="s">
        <v>25</v>
      </c>
      <c r="T1683" t="s">
        <v>28</v>
      </c>
      <c r="U1683" s="3" t="s">
        <v>28</v>
      </c>
    </row>
    <row r="1684" spans="1:21" hidden="1" x14ac:dyDescent="0.3">
      <c r="A1684">
        <v>1521</v>
      </c>
      <c r="B1684" t="s">
        <v>707</v>
      </c>
      <c r="C1684" t="s">
        <v>35</v>
      </c>
      <c r="D1684" t="s">
        <v>195</v>
      </c>
      <c r="E1684" s="1">
        <v>73785000000</v>
      </c>
      <c r="F1684" s="2">
        <v>51997000000</v>
      </c>
      <c r="G1684" s="2">
        <v>14665000000</v>
      </c>
      <c r="H1684" s="2" t="s">
        <v>24</v>
      </c>
      <c r="I1684" s="2" t="s">
        <v>24</v>
      </c>
      <c r="J1684" s="2" t="s">
        <v>25</v>
      </c>
      <c r="K1684" s="2">
        <v>2213000000</v>
      </c>
      <c r="L1684" t="s">
        <v>40</v>
      </c>
      <c r="M1684" t="s">
        <v>322</v>
      </c>
      <c r="N1684" t="s">
        <v>28</v>
      </c>
      <c r="O1684" t="s">
        <v>28</v>
      </c>
      <c r="P1684" t="s">
        <v>28</v>
      </c>
      <c r="R1684" t="s">
        <v>28</v>
      </c>
      <c r="S1684" s="3" t="s">
        <v>25</v>
      </c>
      <c r="T1684" t="s">
        <v>28</v>
      </c>
      <c r="U1684" s="3" t="s">
        <v>28</v>
      </c>
    </row>
    <row r="1685" spans="1:21" hidden="1" x14ac:dyDescent="0.3">
      <c r="A1685">
        <v>1287</v>
      </c>
      <c r="B1685" t="s">
        <v>629</v>
      </c>
      <c r="C1685" t="s">
        <v>35</v>
      </c>
      <c r="D1685" t="s">
        <v>121</v>
      </c>
      <c r="E1685" s="1">
        <v>74953000000</v>
      </c>
      <c r="F1685" s="2">
        <v>57659000000</v>
      </c>
      <c r="G1685" s="2">
        <v>6405000000</v>
      </c>
      <c r="H1685" s="2" t="s">
        <v>24</v>
      </c>
      <c r="I1685" s="2" t="s">
        <v>24</v>
      </c>
      <c r="J1685" s="2" t="s">
        <v>25</v>
      </c>
      <c r="K1685" s="2">
        <v>74000000</v>
      </c>
      <c r="L1685" t="s">
        <v>97</v>
      </c>
      <c r="M1685" t="s">
        <v>562</v>
      </c>
      <c r="N1685" t="s">
        <v>28</v>
      </c>
      <c r="O1685" t="s">
        <v>28</v>
      </c>
      <c r="P1685" t="s">
        <v>28</v>
      </c>
      <c r="R1685" t="s">
        <v>28</v>
      </c>
      <c r="S1685" s="3" t="s">
        <v>25</v>
      </c>
      <c r="T1685" t="s">
        <v>28</v>
      </c>
      <c r="U1685" s="3" t="s">
        <v>28</v>
      </c>
    </row>
    <row r="1686" spans="1:21" hidden="1" x14ac:dyDescent="0.3">
      <c r="A1686">
        <v>131</v>
      </c>
      <c r="B1686" t="s">
        <v>150</v>
      </c>
      <c r="C1686" t="s">
        <v>35</v>
      </c>
      <c r="D1686" t="s">
        <v>36</v>
      </c>
      <c r="E1686" s="1">
        <v>79156500000</v>
      </c>
      <c r="F1686" s="2">
        <v>61116900000</v>
      </c>
      <c r="G1686" s="2">
        <v>12534800000</v>
      </c>
      <c r="H1686" s="2" t="s">
        <v>24</v>
      </c>
      <c r="I1686" s="2" t="s">
        <v>24</v>
      </c>
      <c r="J1686" s="2" t="s">
        <v>25</v>
      </c>
      <c r="K1686" s="2">
        <v>230100000</v>
      </c>
      <c r="L1686" t="s">
        <v>61</v>
      </c>
      <c r="M1686" t="s">
        <v>151</v>
      </c>
      <c r="N1686" t="s">
        <v>28</v>
      </c>
      <c r="O1686" t="s">
        <v>28</v>
      </c>
      <c r="P1686" t="s">
        <v>28</v>
      </c>
      <c r="R1686" t="s">
        <v>28</v>
      </c>
      <c r="S1686" s="3" t="s">
        <v>25</v>
      </c>
      <c r="T1686" t="s">
        <v>28</v>
      </c>
      <c r="U1686" s="3" t="s">
        <v>25</v>
      </c>
    </row>
    <row r="1687" spans="1:21" hidden="1" x14ac:dyDescent="0.3">
      <c r="A1687">
        <v>826</v>
      </c>
      <c r="B1687" t="s">
        <v>464</v>
      </c>
      <c r="C1687" t="s">
        <v>35</v>
      </c>
      <c r="D1687" t="s">
        <v>36</v>
      </c>
      <c r="E1687" s="1">
        <v>81741000000</v>
      </c>
      <c r="F1687" s="2">
        <v>41057000000</v>
      </c>
      <c r="G1687" s="2">
        <v>19748000000</v>
      </c>
      <c r="H1687" s="2">
        <v>5247000000</v>
      </c>
      <c r="I1687" s="2">
        <v>5247000000</v>
      </c>
      <c r="J1687" s="2">
        <v>5247000000</v>
      </c>
      <c r="K1687" s="2" t="s">
        <v>24</v>
      </c>
      <c r="L1687" t="s">
        <v>51</v>
      </c>
      <c r="M1687" t="s">
        <v>292</v>
      </c>
      <c r="N1687" t="s">
        <v>28</v>
      </c>
      <c r="O1687" t="s">
        <v>28</v>
      </c>
      <c r="P1687" t="s">
        <v>28</v>
      </c>
      <c r="R1687" t="s">
        <v>28</v>
      </c>
      <c r="S1687" s="3">
        <v>5247000000</v>
      </c>
      <c r="T1687" t="s">
        <v>28</v>
      </c>
      <c r="U1687" s="3" t="s">
        <v>28</v>
      </c>
    </row>
    <row r="1688" spans="1:21" hidden="1" x14ac:dyDescent="0.3">
      <c r="A1688">
        <v>1110</v>
      </c>
      <c r="B1688" t="s">
        <v>568</v>
      </c>
      <c r="C1688" t="s">
        <v>35</v>
      </c>
      <c r="D1688" t="s">
        <v>218</v>
      </c>
      <c r="E1688" s="1">
        <v>85320000000</v>
      </c>
      <c r="F1688" s="2">
        <v>32780000000</v>
      </c>
      <c r="G1688" s="2">
        <v>19260000000</v>
      </c>
      <c r="H1688" s="2">
        <v>11988000000</v>
      </c>
      <c r="I1688" s="2">
        <v>11988000000</v>
      </c>
      <c r="J1688" s="2">
        <v>11988000000</v>
      </c>
      <c r="K1688" s="2" t="s">
        <v>24</v>
      </c>
      <c r="L1688" t="s">
        <v>51</v>
      </c>
      <c r="M1688" t="s">
        <v>569</v>
      </c>
      <c r="N1688" t="s">
        <v>28</v>
      </c>
      <c r="O1688" t="s">
        <v>28</v>
      </c>
      <c r="P1688" t="s">
        <v>28</v>
      </c>
      <c r="R1688" t="s">
        <v>28</v>
      </c>
      <c r="S1688" s="3">
        <v>11988000000</v>
      </c>
      <c r="T1688" t="s">
        <v>28</v>
      </c>
      <c r="U1688" s="3" t="s">
        <v>28</v>
      </c>
    </row>
    <row r="1689" spans="1:21" hidden="1" x14ac:dyDescent="0.3">
      <c r="A1689">
        <v>1641</v>
      </c>
      <c r="B1689" t="s">
        <v>738</v>
      </c>
      <c r="C1689" t="s">
        <v>35</v>
      </c>
      <c r="D1689" t="s">
        <v>36</v>
      </c>
      <c r="E1689" s="1">
        <v>87804000000</v>
      </c>
      <c r="F1689" s="2">
        <v>74651000000</v>
      </c>
      <c r="G1689" s="2">
        <v>4953000000</v>
      </c>
      <c r="H1689" s="2" t="s">
        <v>24</v>
      </c>
      <c r="I1689" s="2" t="s">
        <v>24</v>
      </c>
      <c r="J1689" s="2" t="s">
        <v>25</v>
      </c>
      <c r="K1689" s="2">
        <v>1842000000</v>
      </c>
      <c r="L1689" t="s">
        <v>153</v>
      </c>
      <c r="M1689" t="s">
        <v>499</v>
      </c>
      <c r="N1689" t="s">
        <v>28</v>
      </c>
      <c r="O1689" t="s">
        <v>28</v>
      </c>
      <c r="P1689" t="s">
        <v>28</v>
      </c>
      <c r="R1689" t="s">
        <v>28</v>
      </c>
      <c r="S1689" s="3" t="s">
        <v>25</v>
      </c>
      <c r="T1689" t="s">
        <v>28</v>
      </c>
      <c r="U1689" s="3" t="s">
        <v>28</v>
      </c>
    </row>
    <row r="1690" spans="1:21" hidden="1" x14ac:dyDescent="0.3">
      <c r="A1690">
        <v>763</v>
      </c>
      <c r="B1690" t="s">
        <v>432</v>
      </c>
      <c r="C1690" t="s">
        <v>35</v>
      </c>
      <c r="D1690" t="s">
        <v>105</v>
      </c>
      <c r="E1690" s="1">
        <v>88519000000</v>
      </c>
      <c r="F1690" s="2">
        <v>58254000000</v>
      </c>
      <c r="G1690" s="2">
        <v>16801000000</v>
      </c>
      <c r="H1690" s="2" t="s">
        <v>24</v>
      </c>
      <c r="I1690" s="2" t="s">
        <v>24</v>
      </c>
      <c r="J1690" s="2" t="s">
        <v>25</v>
      </c>
      <c r="K1690" s="2">
        <v>1690000000</v>
      </c>
      <c r="L1690" t="s">
        <v>40</v>
      </c>
      <c r="M1690" t="s">
        <v>434</v>
      </c>
      <c r="N1690" t="s">
        <v>28</v>
      </c>
      <c r="O1690" t="s">
        <v>28</v>
      </c>
      <c r="P1690" t="s">
        <v>28</v>
      </c>
      <c r="R1690" t="s">
        <v>28</v>
      </c>
      <c r="S1690" s="3" t="s">
        <v>25</v>
      </c>
      <c r="T1690" t="s">
        <v>28</v>
      </c>
      <c r="U1690" s="3" t="s">
        <v>28</v>
      </c>
    </row>
    <row r="1691" spans="1:21" hidden="1" x14ac:dyDescent="0.3">
      <c r="A1691">
        <v>886</v>
      </c>
      <c r="B1691" t="s">
        <v>490</v>
      </c>
      <c r="C1691" t="s">
        <v>35</v>
      </c>
      <c r="D1691" t="s">
        <v>36</v>
      </c>
      <c r="E1691" s="1">
        <v>89716000000</v>
      </c>
      <c r="F1691" s="2" t="s">
        <v>24</v>
      </c>
      <c r="G1691" s="2">
        <v>59014000000</v>
      </c>
      <c r="H1691" s="2" t="s">
        <v>24</v>
      </c>
      <c r="I1691" s="2" t="s">
        <v>24</v>
      </c>
      <c r="J1691" s="2" t="s">
        <v>25</v>
      </c>
      <c r="K1691" s="2">
        <v>3827000000</v>
      </c>
      <c r="L1691" t="s">
        <v>112</v>
      </c>
      <c r="M1691" t="s">
        <v>183</v>
      </c>
      <c r="N1691" t="s">
        <v>28</v>
      </c>
      <c r="O1691" t="s">
        <v>28</v>
      </c>
      <c r="P1691" t="s">
        <v>28</v>
      </c>
      <c r="R1691" t="s">
        <v>28</v>
      </c>
      <c r="S1691" s="3" t="s">
        <v>25</v>
      </c>
      <c r="T1691" t="s">
        <v>28</v>
      </c>
      <c r="U1691" s="3" t="s">
        <v>28</v>
      </c>
    </row>
    <row r="1692" spans="1:21" hidden="1" x14ac:dyDescent="0.3">
      <c r="A1692">
        <v>1685</v>
      </c>
      <c r="B1692" t="s">
        <v>749</v>
      </c>
      <c r="C1692" t="s">
        <v>35</v>
      </c>
      <c r="D1692" t="s">
        <v>36</v>
      </c>
      <c r="E1692" s="1">
        <v>90033000000</v>
      </c>
      <c r="F1692" s="2">
        <v>963000000</v>
      </c>
      <c r="G1692" s="2">
        <v>48728000000</v>
      </c>
      <c r="H1692" s="2" t="s">
        <v>24</v>
      </c>
      <c r="I1692" s="2" t="s">
        <v>24</v>
      </c>
      <c r="J1692" s="2" t="s">
        <v>25</v>
      </c>
      <c r="K1692" s="2">
        <v>3688000000</v>
      </c>
      <c r="L1692" t="s">
        <v>112</v>
      </c>
      <c r="M1692" t="s">
        <v>183</v>
      </c>
      <c r="N1692" t="s">
        <v>28</v>
      </c>
      <c r="O1692" t="s">
        <v>28</v>
      </c>
      <c r="P1692" t="s">
        <v>28</v>
      </c>
      <c r="R1692" t="s">
        <v>28</v>
      </c>
      <c r="S1692" s="3" t="s">
        <v>25</v>
      </c>
      <c r="T1692" t="s">
        <v>28</v>
      </c>
      <c r="U1692" s="3" t="s">
        <v>28</v>
      </c>
    </row>
    <row r="1693" spans="1:21" hidden="1" x14ac:dyDescent="0.3">
      <c r="A1693">
        <v>193</v>
      </c>
      <c r="B1693" t="s">
        <v>182</v>
      </c>
      <c r="C1693" t="s">
        <v>35</v>
      </c>
      <c r="D1693" t="s">
        <v>36</v>
      </c>
      <c r="E1693" s="1">
        <v>93056000000</v>
      </c>
      <c r="F1693" s="2">
        <v>2204000000</v>
      </c>
      <c r="G1693" s="2">
        <v>56358000000</v>
      </c>
      <c r="H1693" s="2" t="s">
        <v>24</v>
      </c>
      <c r="I1693" s="2" t="s">
        <v>24</v>
      </c>
      <c r="J1693" s="2" t="s">
        <v>25</v>
      </c>
      <c r="K1693" s="2">
        <v>3995000000</v>
      </c>
      <c r="L1693" t="s">
        <v>112</v>
      </c>
      <c r="M1693" t="s">
        <v>183</v>
      </c>
      <c r="N1693" t="s">
        <v>28</v>
      </c>
      <c r="O1693" t="s">
        <v>28</v>
      </c>
      <c r="P1693" t="s">
        <v>28</v>
      </c>
      <c r="R1693" t="s">
        <v>28</v>
      </c>
      <c r="S1693" s="3" t="s">
        <v>25</v>
      </c>
      <c r="T1693" t="s">
        <v>28</v>
      </c>
      <c r="U1693" s="3" t="s">
        <v>25</v>
      </c>
    </row>
    <row r="1694" spans="1:21" x14ac:dyDescent="0.3">
      <c r="A1694">
        <v>189</v>
      </c>
      <c r="B1694" t="s">
        <v>181</v>
      </c>
      <c r="C1694" t="s">
        <v>35</v>
      </c>
      <c r="D1694" t="s">
        <v>121</v>
      </c>
      <c r="E1694" s="1">
        <v>94571000000</v>
      </c>
      <c r="F1694" s="2">
        <v>80790000000</v>
      </c>
      <c r="G1694" s="2">
        <v>3313000000</v>
      </c>
      <c r="H1694" s="2">
        <v>4627000000</v>
      </c>
      <c r="I1694" s="2">
        <v>4627000000</v>
      </c>
      <c r="J1694" s="2">
        <v>4627000000</v>
      </c>
      <c r="K1694" s="2" t="s">
        <v>24</v>
      </c>
      <c r="L1694" t="s">
        <v>26</v>
      </c>
      <c r="M1694" t="s">
        <v>161</v>
      </c>
      <c r="N1694" t="s">
        <v>28</v>
      </c>
      <c r="O1694" t="s">
        <v>28</v>
      </c>
      <c r="P1694" t="s">
        <v>28</v>
      </c>
      <c r="R1694" t="s">
        <v>28</v>
      </c>
      <c r="S1694" s="3">
        <v>4627000000</v>
      </c>
      <c r="T1694" t="s">
        <v>28</v>
      </c>
      <c r="U1694" s="3">
        <v>4627000000</v>
      </c>
    </row>
    <row r="1695" spans="1:21" hidden="1" x14ac:dyDescent="0.3">
      <c r="A1695">
        <v>1315</v>
      </c>
      <c r="B1695" t="s">
        <v>636</v>
      </c>
      <c r="C1695" t="s">
        <v>35</v>
      </c>
      <c r="D1695" t="s">
        <v>36</v>
      </c>
      <c r="E1695" s="1">
        <v>98975000000</v>
      </c>
      <c r="F1695" s="2">
        <v>77693000000</v>
      </c>
      <c r="G1695" s="2">
        <v>15747000000</v>
      </c>
      <c r="H1695" s="2" t="s">
        <v>24</v>
      </c>
      <c r="I1695" s="2" t="s">
        <v>24</v>
      </c>
      <c r="J1695" s="2" t="s">
        <v>25</v>
      </c>
      <c r="K1695" s="2">
        <v>1099000000</v>
      </c>
      <c r="L1695" t="s">
        <v>153</v>
      </c>
      <c r="M1695" t="s">
        <v>499</v>
      </c>
      <c r="N1695" t="s">
        <v>28</v>
      </c>
      <c r="O1695" t="s">
        <v>28</v>
      </c>
      <c r="P1695" t="s">
        <v>28</v>
      </c>
      <c r="R1695" t="s">
        <v>28</v>
      </c>
      <c r="S1695" s="3" t="s">
        <v>25</v>
      </c>
      <c r="T1695" t="s">
        <v>28</v>
      </c>
      <c r="U1695" s="3" t="s">
        <v>28</v>
      </c>
    </row>
    <row r="1696" spans="1:21" hidden="1" x14ac:dyDescent="0.3">
      <c r="A1696">
        <v>930</v>
      </c>
      <c r="B1696" t="s">
        <v>510</v>
      </c>
      <c r="C1696" t="s">
        <v>35</v>
      </c>
      <c r="D1696" t="s">
        <v>195</v>
      </c>
      <c r="E1696" s="1">
        <v>109830000000</v>
      </c>
      <c r="F1696" s="2">
        <v>85496000000</v>
      </c>
      <c r="G1696" s="2">
        <v>18669000000</v>
      </c>
      <c r="H1696" s="2" t="s">
        <v>24</v>
      </c>
      <c r="I1696" s="2" t="s">
        <v>24</v>
      </c>
      <c r="J1696" s="2" t="s">
        <v>25</v>
      </c>
      <c r="K1696" s="2">
        <v>2089000000</v>
      </c>
      <c r="L1696" t="s">
        <v>97</v>
      </c>
      <c r="M1696" t="s">
        <v>511</v>
      </c>
      <c r="N1696" t="s">
        <v>28</v>
      </c>
      <c r="O1696" t="s">
        <v>28</v>
      </c>
      <c r="P1696" t="s">
        <v>28</v>
      </c>
      <c r="R1696" t="s">
        <v>28</v>
      </c>
      <c r="S1696" s="3" t="s">
        <v>25</v>
      </c>
      <c r="T1696" t="s">
        <v>28</v>
      </c>
      <c r="U1696" s="3" t="s">
        <v>28</v>
      </c>
    </row>
    <row r="1697" spans="1:21" hidden="1" x14ac:dyDescent="0.3">
      <c r="A1697">
        <v>377</v>
      </c>
      <c r="B1697" t="s">
        <v>267</v>
      </c>
      <c r="C1697" t="s">
        <v>35</v>
      </c>
      <c r="D1697" t="s">
        <v>271</v>
      </c>
      <c r="E1697" s="1">
        <v>118719000000</v>
      </c>
      <c r="F1697" s="2">
        <v>102901000000</v>
      </c>
      <c r="G1697" s="2">
        <v>12068000000</v>
      </c>
      <c r="H1697" s="2" t="s">
        <v>24</v>
      </c>
      <c r="I1697" s="2" t="s">
        <v>24</v>
      </c>
      <c r="J1697" s="2" t="s">
        <v>25</v>
      </c>
      <c r="K1697" s="2" t="s">
        <v>24</v>
      </c>
      <c r="L1697" t="s">
        <v>97</v>
      </c>
      <c r="M1697" t="s">
        <v>269</v>
      </c>
      <c r="N1697" t="s">
        <v>28</v>
      </c>
      <c r="O1697" t="s">
        <v>28</v>
      </c>
      <c r="P1697" t="s">
        <v>28</v>
      </c>
      <c r="R1697" t="s">
        <v>28</v>
      </c>
      <c r="S1697" s="3" t="s">
        <v>25</v>
      </c>
      <c r="T1697" t="s">
        <v>28</v>
      </c>
      <c r="U1697" s="3" t="s">
        <v>25</v>
      </c>
    </row>
    <row r="1698" spans="1:21" hidden="1" x14ac:dyDescent="0.3">
      <c r="A1698">
        <v>261</v>
      </c>
      <c r="B1698" t="s">
        <v>214</v>
      </c>
      <c r="C1698" t="s">
        <v>35</v>
      </c>
      <c r="D1698" t="s">
        <v>218</v>
      </c>
      <c r="E1698" s="1">
        <v>121546000000</v>
      </c>
      <c r="F1698" s="2">
        <v>115003000000</v>
      </c>
      <c r="G1698" s="2">
        <v>3648000000</v>
      </c>
      <c r="H1698" s="2" t="s">
        <v>24</v>
      </c>
      <c r="I1698" s="2" t="s">
        <v>24</v>
      </c>
      <c r="J1698" s="2" t="s">
        <v>25</v>
      </c>
      <c r="K1698" s="2">
        <v>459000000</v>
      </c>
      <c r="L1698" t="s">
        <v>61</v>
      </c>
      <c r="M1698" t="s">
        <v>67</v>
      </c>
      <c r="N1698" t="s">
        <v>28</v>
      </c>
      <c r="O1698" t="s">
        <v>28</v>
      </c>
      <c r="P1698" t="s">
        <v>28</v>
      </c>
      <c r="R1698" t="s">
        <v>28</v>
      </c>
      <c r="S1698" s="3" t="s">
        <v>25</v>
      </c>
      <c r="T1698" t="s">
        <v>28</v>
      </c>
      <c r="U1698" s="3" t="s">
        <v>25</v>
      </c>
    </row>
    <row r="1699" spans="1:21" hidden="1" x14ac:dyDescent="0.3">
      <c r="A1699">
        <v>423</v>
      </c>
      <c r="B1699" t="s">
        <v>311</v>
      </c>
      <c r="C1699" t="s">
        <v>35</v>
      </c>
      <c r="D1699" t="s">
        <v>36</v>
      </c>
      <c r="E1699" s="1">
        <v>129925000000</v>
      </c>
      <c r="F1699" s="2">
        <v>92785000000</v>
      </c>
      <c r="G1699" s="2">
        <v>16473000000</v>
      </c>
      <c r="H1699" s="2" t="s">
        <v>24</v>
      </c>
      <c r="I1699" s="2" t="s">
        <v>24</v>
      </c>
      <c r="J1699" s="2" t="s">
        <v>25</v>
      </c>
      <c r="K1699" s="2">
        <v>21037000000</v>
      </c>
      <c r="L1699" t="s">
        <v>153</v>
      </c>
      <c r="M1699" t="s">
        <v>241</v>
      </c>
      <c r="N1699" t="s">
        <v>28</v>
      </c>
      <c r="O1699" t="s">
        <v>28</v>
      </c>
      <c r="P1699" t="s">
        <v>28</v>
      </c>
      <c r="R1699" t="s">
        <v>28</v>
      </c>
      <c r="S1699" s="3" t="s">
        <v>25</v>
      </c>
      <c r="T1699" t="s">
        <v>28</v>
      </c>
      <c r="U1699" s="3" t="s">
        <v>25</v>
      </c>
    </row>
    <row r="1700" spans="1:21" hidden="1" x14ac:dyDescent="0.3">
      <c r="A1700">
        <v>1669</v>
      </c>
      <c r="B1700" t="s">
        <v>745</v>
      </c>
      <c r="C1700" t="s">
        <v>35</v>
      </c>
      <c r="D1700" t="s">
        <v>36</v>
      </c>
      <c r="E1700" s="1">
        <v>131620000000</v>
      </c>
      <c r="F1700" s="2">
        <v>52557000000</v>
      </c>
      <c r="G1700" s="2">
        <v>29986000000</v>
      </c>
      <c r="H1700" s="2" t="s">
        <v>24</v>
      </c>
      <c r="I1700" s="2" t="s">
        <v>24</v>
      </c>
      <c r="J1700" s="2" t="s">
        <v>25</v>
      </c>
      <c r="K1700" s="2">
        <v>16017000000</v>
      </c>
      <c r="L1700" t="s">
        <v>305</v>
      </c>
      <c r="M1700" t="s">
        <v>306</v>
      </c>
      <c r="N1700" t="s">
        <v>28</v>
      </c>
      <c r="O1700" t="s">
        <v>28</v>
      </c>
      <c r="P1700" t="s">
        <v>28</v>
      </c>
      <c r="R1700" t="s">
        <v>28</v>
      </c>
      <c r="S1700" s="3" t="s">
        <v>25</v>
      </c>
      <c r="T1700" t="s">
        <v>28</v>
      </c>
      <c r="U1700" s="3" t="s">
        <v>28</v>
      </c>
    </row>
    <row r="1701" spans="1:21" hidden="1" x14ac:dyDescent="0.3">
      <c r="A1701">
        <v>123</v>
      </c>
      <c r="B1701" t="s">
        <v>146</v>
      </c>
      <c r="C1701" t="s">
        <v>35</v>
      </c>
      <c r="D1701" t="s">
        <v>121</v>
      </c>
      <c r="E1701" s="1">
        <v>135987000000</v>
      </c>
      <c r="F1701" s="2">
        <v>88265000000</v>
      </c>
      <c r="G1701" s="2">
        <v>43536000000</v>
      </c>
      <c r="H1701" s="2" t="s">
        <v>24</v>
      </c>
      <c r="I1701" s="2" t="s">
        <v>24</v>
      </c>
      <c r="J1701" s="2" t="s">
        <v>25</v>
      </c>
      <c r="K1701" s="2" t="s">
        <v>24</v>
      </c>
      <c r="L1701" t="s">
        <v>40</v>
      </c>
      <c r="M1701" t="s">
        <v>147</v>
      </c>
      <c r="N1701" t="s">
        <v>28</v>
      </c>
      <c r="O1701" t="s">
        <v>28</v>
      </c>
      <c r="P1701" t="s">
        <v>28</v>
      </c>
      <c r="R1701" t="s">
        <v>28</v>
      </c>
      <c r="S1701" s="3" t="s">
        <v>25</v>
      </c>
      <c r="T1701" t="s">
        <v>28</v>
      </c>
      <c r="U1701" s="3" t="s">
        <v>25</v>
      </c>
    </row>
    <row r="1702" spans="1:21" hidden="1" x14ac:dyDescent="0.3">
      <c r="A1702">
        <v>1497</v>
      </c>
      <c r="B1702" t="s">
        <v>697</v>
      </c>
      <c r="C1702" t="s">
        <v>35</v>
      </c>
      <c r="D1702" t="s">
        <v>36</v>
      </c>
      <c r="E1702" s="1">
        <v>146801000000</v>
      </c>
      <c r="F1702" s="2">
        <v>67046000000</v>
      </c>
      <c r="G1702" s="2">
        <v>32954000000</v>
      </c>
      <c r="H1702" s="2" t="s">
        <v>24</v>
      </c>
      <c r="I1702" s="2" t="s">
        <v>24</v>
      </c>
      <c r="J1702" s="2" t="s">
        <v>25</v>
      </c>
      <c r="K1702" s="2">
        <v>22016000000</v>
      </c>
      <c r="L1702" t="s">
        <v>305</v>
      </c>
      <c r="M1702" t="s">
        <v>306</v>
      </c>
      <c r="N1702" t="s">
        <v>28</v>
      </c>
      <c r="O1702" t="s">
        <v>28</v>
      </c>
      <c r="P1702" t="s">
        <v>28</v>
      </c>
      <c r="R1702" t="s">
        <v>28</v>
      </c>
      <c r="S1702" s="3" t="s">
        <v>25</v>
      </c>
      <c r="T1702" t="s">
        <v>28</v>
      </c>
      <c r="U1702" s="3" t="s">
        <v>28</v>
      </c>
    </row>
    <row r="1703" spans="1:21" hidden="1" x14ac:dyDescent="0.3">
      <c r="A1703">
        <v>19</v>
      </c>
      <c r="B1703" t="s">
        <v>65</v>
      </c>
      <c r="C1703" t="s">
        <v>35</v>
      </c>
      <c r="D1703" t="s">
        <v>73</v>
      </c>
      <c r="E1703" s="1">
        <v>146849686000</v>
      </c>
      <c r="F1703" s="2">
        <v>142577080000</v>
      </c>
      <c r="G1703" s="2">
        <v>2382097000</v>
      </c>
      <c r="H1703" s="2" t="s">
        <v>24</v>
      </c>
      <c r="I1703" s="2" t="s">
        <v>24</v>
      </c>
      <c r="J1703" s="2" t="s">
        <v>25</v>
      </c>
      <c r="K1703" s="2">
        <v>364735000</v>
      </c>
      <c r="L1703" t="s">
        <v>61</v>
      </c>
      <c r="M1703" t="s">
        <v>67</v>
      </c>
      <c r="N1703" t="s">
        <v>28</v>
      </c>
      <c r="O1703" t="s">
        <v>28</v>
      </c>
      <c r="P1703" t="s">
        <v>74</v>
      </c>
      <c r="R1703" t="s">
        <v>28</v>
      </c>
      <c r="S1703" s="3" t="s">
        <v>25</v>
      </c>
      <c r="T1703" t="s">
        <v>28</v>
      </c>
      <c r="U1703" s="3" t="s">
        <v>25</v>
      </c>
    </row>
    <row r="1704" spans="1:21" hidden="1" x14ac:dyDescent="0.3">
      <c r="A1704">
        <v>611</v>
      </c>
      <c r="B1704" t="s">
        <v>378</v>
      </c>
      <c r="C1704" t="s">
        <v>35</v>
      </c>
      <c r="D1704" t="s">
        <v>121</v>
      </c>
      <c r="E1704" s="1">
        <v>151800000000</v>
      </c>
      <c r="F1704" s="2">
        <v>135488000000</v>
      </c>
      <c r="G1704" s="2">
        <v>12196000000</v>
      </c>
      <c r="H1704" s="2" t="s">
        <v>24</v>
      </c>
      <c r="I1704" s="2" t="s">
        <v>24</v>
      </c>
      <c r="J1704" s="2" t="s">
        <v>25</v>
      </c>
      <c r="K1704" s="2" t="s">
        <v>24</v>
      </c>
      <c r="L1704" t="s">
        <v>40</v>
      </c>
      <c r="M1704" t="s">
        <v>379</v>
      </c>
      <c r="N1704" t="s">
        <v>28</v>
      </c>
      <c r="O1704" t="s">
        <v>28</v>
      </c>
      <c r="P1704" t="s">
        <v>28</v>
      </c>
      <c r="R1704" t="s">
        <v>28</v>
      </c>
      <c r="S1704" s="3" t="s">
        <v>25</v>
      </c>
      <c r="T1704" t="s">
        <v>28</v>
      </c>
      <c r="U1704" s="3" t="s">
        <v>28</v>
      </c>
    </row>
    <row r="1705" spans="1:21" hidden="1" x14ac:dyDescent="0.3">
      <c r="A1705">
        <v>703</v>
      </c>
      <c r="B1705" t="s">
        <v>407</v>
      </c>
      <c r="C1705" t="s">
        <v>35</v>
      </c>
      <c r="D1705" t="s">
        <v>121</v>
      </c>
      <c r="E1705" s="1">
        <v>166380000000</v>
      </c>
      <c r="F1705" s="2">
        <v>145125000000</v>
      </c>
      <c r="G1705" s="2">
        <v>11710000000</v>
      </c>
      <c r="H1705" s="2" t="s">
        <v>24</v>
      </c>
      <c r="I1705" s="2" t="s">
        <v>24</v>
      </c>
      <c r="J1705" s="2" t="s">
        <v>25</v>
      </c>
      <c r="K1705" s="2" t="s">
        <v>24</v>
      </c>
      <c r="L1705" t="s">
        <v>40</v>
      </c>
      <c r="M1705" t="s">
        <v>379</v>
      </c>
      <c r="N1705" t="s">
        <v>28</v>
      </c>
      <c r="O1705" t="s">
        <v>28</v>
      </c>
      <c r="P1705" t="s">
        <v>28</v>
      </c>
      <c r="R1705" t="s">
        <v>28</v>
      </c>
      <c r="S1705" s="3" t="s">
        <v>25</v>
      </c>
      <c r="T1705" t="s">
        <v>28</v>
      </c>
      <c r="U1705" s="3" t="s">
        <v>28</v>
      </c>
    </row>
    <row r="1706" spans="1:21" hidden="1" x14ac:dyDescent="0.3">
      <c r="A1706">
        <v>419</v>
      </c>
      <c r="B1706" t="s">
        <v>309</v>
      </c>
      <c r="C1706" t="s">
        <v>35</v>
      </c>
      <c r="D1706" t="s">
        <v>121</v>
      </c>
      <c r="E1706" s="1">
        <v>177526000000</v>
      </c>
      <c r="F1706" s="2">
        <v>148669000000</v>
      </c>
      <c r="G1706" s="2" t="s">
        <v>24</v>
      </c>
      <c r="H1706" s="2" t="s">
        <v>24</v>
      </c>
      <c r="I1706" s="2" t="s">
        <v>24</v>
      </c>
      <c r="J1706" s="2" t="s">
        <v>25</v>
      </c>
      <c r="K1706" s="2" t="s">
        <v>24</v>
      </c>
      <c r="L1706" t="s">
        <v>97</v>
      </c>
      <c r="M1706" t="s">
        <v>310</v>
      </c>
      <c r="N1706" t="s">
        <v>28</v>
      </c>
      <c r="O1706" t="s">
        <v>28</v>
      </c>
      <c r="P1706" t="s">
        <v>28</v>
      </c>
      <c r="R1706" t="s">
        <v>28</v>
      </c>
      <c r="S1706" s="3" t="s">
        <v>25</v>
      </c>
      <c r="T1706" t="s">
        <v>28</v>
      </c>
      <c r="U1706" s="3" t="s">
        <v>25</v>
      </c>
    </row>
    <row r="1707" spans="1:21" hidden="1" x14ac:dyDescent="0.3">
      <c r="A1707">
        <v>1597</v>
      </c>
      <c r="B1707" t="s">
        <v>727</v>
      </c>
      <c r="C1707" t="s">
        <v>35</v>
      </c>
      <c r="D1707" t="s">
        <v>121</v>
      </c>
      <c r="E1707" s="1">
        <v>184840000000</v>
      </c>
      <c r="F1707" s="2">
        <v>117038000000</v>
      </c>
      <c r="G1707" s="2" t="s">
        <v>24</v>
      </c>
      <c r="H1707" s="2" t="s">
        <v>24</v>
      </c>
      <c r="I1707" s="2" t="s">
        <v>24</v>
      </c>
      <c r="J1707" s="2" t="s">
        <v>25</v>
      </c>
      <c r="K1707" s="2">
        <v>54872000000</v>
      </c>
      <c r="L1707" t="s">
        <v>61</v>
      </c>
      <c r="M1707" t="s">
        <v>151</v>
      </c>
      <c r="N1707" t="s">
        <v>28</v>
      </c>
      <c r="O1707" t="s">
        <v>28</v>
      </c>
      <c r="P1707" t="s">
        <v>28</v>
      </c>
      <c r="R1707" t="s">
        <v>28</v>
      </c>
      <c r="S1707" s="3" t="s">
        <v>25</v>
      </c>
      <c r="T1707" t="s">
        <v>28</v>
      </c>
      <c r="U1707" s="3" t="s">
        <v>28</v>
      </c>
    </row>
    <row r="1708" spans="1:21" hidden="1" x14ac:dyDescent="0.3">
      <c r="A1708">
        <v>1042</v>
      </c>
      <c r="B1708" t="s">
        <v>546</v>
      </c>
      <c r="C1708" t="s">
        <v>35</v>
      </c>
      <c r="D1708" t="s">
        <v>353</v>
      </c>
      <c r="E1708" s="1">
        <v>190884000000</v>
      </c>
      <c r="F1708" s="2">
        <v>179468000000</v>
      </c>
      <c r="G1708" s="2">
        <v>7276000000</v>
      </c>
      <c r="H1708" s="2">
        <v>392000000</v>
      </c>
      <c r="I1708" s="2">
        <v>392000000</v>
      </c>
      <c r="J1708" s="2">
        <v>392000000</v>
      </c>
      <c r="K1708" s="2" t="s">
        <v>24</v>
      </c>
      <c r="L1708" t="s">
        <v>61</v>
      </c>
      <c r="M1708" t="s">
        <v>67</v>
      </c>
      <c r="N1708" t="s">
        <v>28</v>
      </c>
      <c r="O1708" t="s">
        <v>28</v>
      </c>
      <c r="P1708" t="s">
        <v>28</v>
      </c>
      <c r="R1708" t="s">
        <v>28</v>
      </c>
      <c r="S1708" s="3">
        <v>392000000</v>
      </c>
      <c r="T1708" t="s">
        <v>28</v>
      </c>
      <c r="U1708" s="3" t="s">
        <v>28</v>
      </c>
    </row>
    <row r="1709" spans="1:21" hidden="1" x14ac:dyDescent="0.3">
      <c r="A1709">
        <v>11</v>
      </c>
      <c r="B1709" t="s">
        <v>49</v>
      </c>
      <c r="C1709" t="s">
        <v>35</v>
      </c>
      <c r="D1709" t="s">
        <v>58</v>
      </c>
      <c r="E1709" s="1">
        <v>215639000000</v>
      </c>
      <c r="F1709" s="2">
        <v>131376000000</v>
      </c>
      <c r="G1709" s="2">
        <v>14194000000</v>
      </c>
      <c r="H1709" s="2">
        <v>10045000000</v>
      </c>
      <c r="I1709" s="2">
        <v>10045000000</v>
      </c>
      <c r="J1709" s="2">
        <v>10045000000</v>
      </c>
      <c r="K1709" s="2" t="s">
        <v>24</v>
      </c>
      <c r="L1709" t="s">
        <v>51</v>
      </c>
      <c r="M1709" t="s">
        <v>52</v>
      </c>
      <c r="N1709" t="s">
        <v>28</v>
      </c>
      <c r="O1709" t="s">
        <v>28</v>
      </c>
      <c r="P1709" t="s">
        <v>59</v>
      </c>
      <c r="Q1709">
        <v>4.85651E+16</v>
      </c>
      <c r="R1709" t="s">
        <v>28</v>
      </c>
      <c r="S1709" s="3">
        <v>10045000000</v>
      </c>
      <c r="T1709" t="s">
        <v>28</v>
      </c>
      <c r="U1709" s="3">
        <v>10045000000</v>
      </c>
    </row>
    <row r="1710" spans="1:21" hidden="1" x14ac:dyDescent="0.3">
      <c r="A1710">
        <v>1748</v>
      </c>
      <c r="B1710" t="s">
        <v>766</v>
      </c>
      <c r="C1710" t="s">
        <v>35</v>
      </c>
      <c r="D1710" t="s">
        <v>36</v>
      </c>
      <c r="E1710" s="1">
        <v>259488000000</v>
      </c>
      <c r="F1710" s="2">
        <v>165590000000</v>
      </c>
      <c r="G1710" s="2">
        <v>61444000000</v>
      </c>
      <c r="H1710" s="2" t="s">
        <v>24</v>
      </c>
      <c r="I1710" s="2" t="s">
        <v>24</v>
      </c>
      <c r="J1710" s="2" t="s">
        <v>25</v>
      </c>
      <c r="K1710" s="2">
        <v>18048000000</v>
      </c>
      <c r="L1710" t="s">
        <v>153</v>
      </c>
      <c r="M1710" t="s">
        <v>241</v>
      </c>
      <c r="N1710" t="s">
        <v>28</v>
      </c>
      <c r="O1710" t="s">
        <v>28</v>
      </c>
      <c r="P1710" t="s">
        <v>28</v>
      </c>
      <c r="R1710" t="s">
        <v>28</v>
      </c>
      <c r="S1710" s="3" t="s">
        <v>25</v>
      </c>
      <c r="T1710" t="s">
        <v>28</v>
      </c>
      <c r="U1710" s="3" t="s">
        <v>28</v>
      </c>
    </row>
    <row r="1711" spans="1:21" hidden="1" x14ac:dyDescent="0.3">
      <c r="A1711">
        <v>1709</v>
      </c>
      <c r="B1711" t="s">
        <v>755</v>
      </c>
      <c r="C1711" t="s">
        <v>35</v>
      </c>
      <c r="D1711" t="s">
        <v>105</v>
      </c>
      <c r="E1711" s="1">
        <v>482130000000</v>
      </c>
      <c r="F1711" s="2">
        <v>360984000000</v>
      </c>
      <c r="G1711" s="2">
        <v>97041000000</v>
      </c>
      <c r="H1711" s="2" t="s">
        <v>24</v>
      </c>
      <c r="I1711" s="2" t="s">
        <v>24</v>
      </c>
      <c r="J1711" s="2" t="s">
        <v>25</v>
      </c>
      <c r="K1711" s="2" t="s">
        <v>24</v>
      </c>
      <c r="L1711" t="s">
        <v>97</v>
      </c>
      <c r="M1711" t="s">
        <v>269</v>
      </c>
      <c r="N1711" t="s">
        <v>28</v>
      </c>
      <c r="O1711" t="s">
        <v>28</v>
      </c>
      <c r="P1711" t="s">
        <v>28</v>
      </c>
      <c r="R1711" t="s">
        <v>28</v>
      </c>
      <c r="S1711" s="3" t="s">
        <v>25</v>
      </c>
      <c r="T1711" t="s">
        <v>28</v>
      </c>
      <c r="U1711" s="3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2195-8329-476E-BECA-98DD82D21300}">
  <dimension ref="A2:F315"/>
  <sheetViews>
    <sheetView workbookViewId="0">
      <selection activeCell="G70" sqref="G70"/>
    </sheetView>
  </sheetViews>
  <sheetFormatPr baseColWidth="10" defaultRowHeight="14.4" x14ac:dyDescent="0.3"/>
  <cols>
    <col min="1" max="1" width="16.5546875" bestFit="1" customWidth="1"/>
    <col min="2" max="2" width="21.6640625" bestFit="1" customWidth="1"/>
    <col min="3" max="3" width="19.88671875" bestFit="1" customWidth="1"/>
    <col min="4" max="4" width="31.44140625" bestFit="1" customWidth="1"/>
    <col min="5" max="5" width="17.33203125" bestFit="1" customWidth="1"/>
    <col min="6" max="6" width="30.5546875" bestFit="1" customWidth="1"/>
    <col min="7" max="7" width="31.44140625" bestFit="1" customWidth="1"/>
    <col min="8" max="8" width="17.33203125" bestFit="1" customWidth="1"/>
    <col min="9" max="9" width="30.5546875" bestFit="1" customWidth="1"/>
    <col min="10" max="10" width="18.33203125" bestFit="1" customWidth="1"/>
    <col min="11" max="11" width="31.44140625" bestFit="1" customWidth="1"/>
    <col min="12" max="12" width="17.33203125" bestFit="1" customWidth="1"/>
    <col min="13" max="13" width="30.5546875" bestFit="1" customWidth="1"/>
    <col min="14" max="14" width="18.33203125" bestFit="1" customWidth="1"/>
    <col min="15" max="15" width="31.44140625" bestFit="1" customWidth="1"/>
    <col min="16" max="16" width="17.33203125" bestFit="1" customWidth="1"/>
    <col min="17" max="17" width="30.5546875" bestFit="1" customWidth="1"/>
    <col min="18" max="18" width="19.88671875" bestFit="1" customWidth="1"/>
    <col min="19" max="19" width="35.88671875" bestFit="1" customWidth="1"/>
    <col min="20" max="20" width="17.33203125" bestFit="1" customWidth="1"/>
    <col min="21" max="21" width="35.109375" bestFit="1" customWidth="1"/>
  </cols>
  <sheetData>
    <row r="2" spans="1:6" x14ac:dyDescent="0.3">
      <c r="A2" s="4" t="s">
        <v>11</v>
      </c>
      <c r="B2" t="s">
        <v>26</v>
      </c>
    </row>
    <row r="4" spans="1:6" x14ac:dyDescent="0.3">
      <c r="A4" s="4" t="s">
        <v>775</v>
      </c>
      <c r="B4" t="s">
        <v>777</v>
      </c>
      <c r="C4" t="s">
        <v>781</v>
      </c>
      <c r="D4" t="s">
        <v>782</v>
      </c>
      <c r="E4" t="s">
        <v>808</v>
      </c>
      <c r="F4" t="s">
        <v>809</v>
      </c>
    </row>
    <row r="5" spans="1:6" x14ac:dyDescent="0.3">
      <c r="A5" s="5" t="s">
        <v>21</v>
      </c>
      <c r="B5" s="11">
        <v>135238000000</v>
      </c>
      <c r="C5" s="11">
        <v>48234000000</v>
      </c>
      <c r="D5" s="11">
        <v>67851000000</v>
      </c>
      <c r="E5" s="11">
        <v>0</v>
      </c>
      <c r="F5" s="11">
        <v>4357000000</v>
      </c>
    </row>
    <row r="6" spans="1:6" x14ac:dyDescent="0.3">
      <c r="A6" s="13" t="s">
        <v>22</v>
      </c>
      <c r="B6" s="11">
        <v>24855000000</v>
      </c>
      <c r="C6" s="11">
        <v>10499000000</v>
      </c>
      <c r="D6" s="11">
        <v>12977000000</v>
      </c>
      <c r="E6" s="11">
        <v>0</v>
      </c>
      <c r="F6" s="11">
        <v>845000000</v>
      </c>
    </row>
    <row r="7" spans="1:6" x14ac:dyDescent="0.3">
      <c r="A7" s="13" t="s">
        <v>29</v>
      </c>
      <c r="B7" s="11">
        <v>26743000000</v>
      </c>
      <c r="C7" s="11">
        <v>11019000000</v>
      </c>
      <c r="D7" s="11">
        <v>12913000000</v>
      </c>
      <c r="E7" s="11">
        <v>0</v>
      </c>
      <c r="F7" s="11">
        <v>853000000</v>
      </c>
    </row>
    <row r="8" spans="1:6" x14ac:dyDescent="0.3">
      <c r="A8" s="13" t="s">
        <v>32</v>
      </c>
      <c r="B8" s="11">
        <v>42650000000</v>
      </c>
      <c r="C8" s="11">
        <v>15620000000</v>
      </c>
      <c r="D8" s="11">
        <v>20686000000</v>
      </c>
      <c r="E8" s="11">
        <v>0</v>
      </c>
      <c r="F8" s="11">
        <v>1295000000</v>
      </c>
    </row>
    <row r="9" spans="1:6" x14ac:dyDescent="0.3">
      <c r="A9" s="13" t="s">
        <v>35</v>
      </c>
      <c r="B9" s="11">
        <v>40990000000</v>
      </c>
      <c r="C9" s="11">
        <v>11096000000</v>
      </c>
      <c r="D9" s="11">
        <v>21275000000</v>
      </c>
      <c r="E9" s="11">
        <v>0</v>
      </c>
      <c r="F9" s="11">
        <v>1364000000</v>
      </c>
    </row>
    <row r="10" spans="1:6" x14ac:dyDescent="0.3">
      <c r="A10" s="5" t="s">
        <v>127</v>
      </c>
      <c r="B10" s="11">
        <v>20779000000</v>
      </c>
      <c r="C10" s="11">
        <v>8934000000</v>
      </c>
      <c r="D10" s="11">
        <v>7065000000</v>
      </c>
      <c r="E10" s="11">
        <v>0</v>
      </c>
      <c r="F10" s="11">
        <v>1148000000</v>
      </c>
    </row>
    <row r="11" spans="1:6" x14ac:dyDescent="0.3">
      <c r="A11" s="13" t="s">
        <v>22</v>
      </c>
      <c r="B11" s="11">
        <v>4657000000</v>
      </c>
      <c r="C11" s="11">
        <v>2319000000</v>
      </c>
      <c r="D11" s="11">
        <v>1542000000</v>
      </c>
      <c r="E11" s="11">
        <v>0</v>
      </c>
      <c r="F11" s="11">
        <v>264000000</v>
      </c>
    </row>
    <row r="12" spans="1:6" x14ac:dyDescent="0.3">
      <c r="A12" s="13" t="s">
        <v>29</v>
      </c>
      <c r="B12" s="11">
        <v>5156000000</v>
      </c>
      <c r="C12" s="11">
        <v>2355000000</v>
      </c>
      <c r="D12" s="11">
        <v>1693000000</v>
      </c>
      <c r="E12" s="11">
        <v>0</v>
      </c>
      <c r="F12" s="11">
        <v>270000000</v>
      </c>
    </row>
    <row r="13" spans="1:6" x14ac:dyDescent="0.3">
      <c r="A13" s="13" t="s">
        <v>32</v>
      </c>
      <c r="B13" s="11">
        <v>5368000000</v>
      </c>
      <c r="C13" s="11">
        <v>2325000000</v>
      </c>
      <c r="D13" s="11">
        <v>1817000000</v>
      </c>
      <c r="E13" s="11">
        <v>0</v>
      </c>
      <c r="F13" s="11">
        <v>294000000</v>
      </c>
    </row>
    <row r="14" spans="1:6" x14ac:dyDescent="0.3">
      <c r="A14" s="13" t="s">
        <v>35</v>
      </c>
      <c r="B14" s="11">
        <v>5598000000</v>
      </c>
      <c r="C14" s="11">
        <v>1935000000</v>
      </c>
      <c r="D14" s="11">
        <v>2013000000</v>
      </c>
      <c r="E14" s="11">
        <v>0</v>
      </c>
      <c r="F14" s="11">
        <v>320000000</v>
      </c>
    </row>
    <row r="15" spans="1:6" x14ac:dyDescent="0.3">
      <c r="A15" s="5" t="s">
        <v>129</v>
      </c>
      <c r="B15" s="11">
        <v>8494000000</v>
      </c>
      <c r="C15" s="11">
        <v>4924400000</v>
      </c>
      <c r="D15" s="11">
        <v>2080800000</v>
      </c>
      <c r="E15" s="11">
        <v>0</v>
      </c>
      <c r="F15" s="11">
        <v>0</v>
      </c>
    </row>
    <row r="16" spans="1:6" x14ac:dyDescent="0.3">
      <c r="A16" s="13" t="s">
        <v>22</v>
      </c>
      <c r="B16" s="11">
        <v>2069600000</v>
      </c>
      <c r="C16" s="11">
        <v>1208100000</v>
      </c>
      <c r="D16" s="11">
        <v>483100000</v>
      </c>
      <c r="E16" s="11">
        <v>0</v>
      </c>
      <c r="F16" s="11">
        <v>0</v>
      </c>
    </row>
    <row r="17" spans="1:6" x14ac:dyDescent="0.3">
      <c r="A17" s="13" t="s">
        <v>29</v>
      </c>
      <c r="B17" s="11">
        <v>2118300000</v>
      </c>
      <c r="C17" s="11">
        <v>1264600000</v>
      </c>
      <c r="D17" s="11">
        <v>527400000</v>
      </c>
      <c r="E17" s="11">
        <v>0</v>
      </c>
      <c r="F17" s="11">
        <v>0</v>
      </c>
    </row>
    <row r="18" spans="1:6" x14ac:dyDescent="0.3">
      <c r="A18" s="13" t="s">
        <v>32</v>
      </c>
      <c r="B18" s="11">
        <v>2068100000</v>
      </c>
      <c r="C18" s="11">
        <v>1199000000</v>
      </c>
      <c r="D18" s="11">
        <v>510500000</v>
      </c>
      <c r="E18" s="11">
        <v>0</v>
      </c>
      <c r="F18" s="11">
        <v>0</v>
      </c>
    </row>
    <row r="19" spans="1:6" x14ac:dyDescent="0.3">
      <c r="A19" s="13" t="s">
        <v>35</v>
      </c>
      <c r="B19" s="11">
        <v>2238000000</v>
      </c>
      <c r="C19" s="11">
        <v>1252700000</v>
      </c>
      <c r="D19" s="11">
        <v>559800000</v>
      </c>
      <c r="E19" s="11">
        <v>0</v>
      </c>
      <c r="F19" s="11">
        <v>0</v>
      </c>
    </row>
    <row r="20" spans="1:6" x14ac:dyDescent="0.3">
      <c r="A20" s="5" t="s">
        <v>139</v>
      </c>
      <c r="B20" s="11">
        <v>14924608000</v>
      </c>
      <c r="C20" s="11">
        <v>9624071000</v>
      </c>
      <c r="D20" s="11">
        <v>1689938000</v>
      </c>
      <c r="E20" s="11">
        <v>0</v>
      </c>
      <c r="F20" s="11">
        <v>243346000</v>
      </c>
    </row>
    <row r="21" spans="1:6" x14ac:dyDescent="0.3">
      <c r="A21" s="13" t="s">
        <v>22</v>
      </c>
      <c r="B21" s="11">
        <v>3334213000</v>
      </c>
      <c r="C21" s="11">
        <v>2154132000</v>
      </c>
      <c r="D21" s="11">
        <v>380532000</v>
      </c>
      <c r="E21" s="11">
        <v>0</v>
      </c>
      <c r="F21" s="11">
        <v>53677000</v>
      </c>
    </row>
    <row r="22" spans="1:6" x14ac:dyDescent="0.3">
      <c r="A22" s="13" t="s">
        <v>29</v>
      </c>
      <c r="B22" s="11">
        <v>3594136000</v>
      </c>
      <c r="C22" s="11">
        <v>2323642000</v>
      </c>
      <c r="D22" s="11">
        <v>398177000</v>
      </c>
      <c r="E22" s="11">
        <v>0</v>
      </c>
      <c r="F22" s="11">
        <v>57238000</v>
      </c>
    </row>
    <row r="23" spans="1:6" x14ac:dyDescent="0.3">
      <c r="A23" s="13" t="s">
        <v>32</v>
      </c>
      <c r="B23" s="11">
        <v>4021964000</v>
      </c>
      <c r="C23" s="11">
        <v>2597017000</v>
      </c>
      <c r="D23" s="11">
        <v>462637000</v>
      </c>
      <c r="E23" s="11">
        <v>0</v>
      </c>
      <c r="F23" s="11">
        <v>63724000</v>
      </c>
    </row>
    <row r="24" spans="1:6" x14ac:dyDescent="0.3">
      <c r="A24" s="13" t="s">
        <v>35</v>
      </c>
      <c r="B24" s="11">
        <v>3974295000</v>
      </c>
      <c r="C24" s="11">
        <v>2549280000</v>
      </c>
      <c r="D24" s="11">
        <v>448592000</v>
      </c>
      <c r="E24" s="11">
        <v>0</v>
      </c>
      <c r="F24" s="11">
        <v>68707000</v>
      </c>
    </row>
    <row r="25" spans="1:6" x14ac:dyDescent="0.3">
      <c r="A25" s="5" t="s">
        <v>160</v>
      </c>
      <c r="B25" s="11">
        <v>93172000000</v>
      </c>
      <c r="C25" s="11">
        <v>76893000000</v>
      </c>
      <c r="D25" s="11">
        <v>3979000000</v>
      </c>
      <c r="E25" s="11">
        <v>845000000</v>
      </c>
      <c r="F25" s="11">
        <v>5532000000</v>
      </c>
    </row>
    <row r="26" spans="1:6" x14ac:dyDescent="0.3">
      <c r="A26" s="13" t="s">
        <v>22</v>
      </c>
      <c r="B26" s="11">
        <v>23700000000</v>
      </c>
      <c r="C26" s="11">
        <v>20401000000</v>
      </c>
      <c r="D26" s="11">
        <v>997000000</v>
      </c>
      <c r="E26" s="11">
        <v>197000000</v>
      </c>
      <c r="F26" s="11">
        <v>1460000000</v>
      </c>
    </row>
    <row r="27" spans="1:6" x14ac:dyDescent="0.3">
      <c r="A27" s="13" t="s">
        <v>29</v>
      </c>
      <c r="B27" s="11">
        <v>23032000000</v>
      </c>
      <c r="C27" s="11">
        <v>19286000000</v>
      </c>
      <c r="D27" s="11">
        <v>1008000000</v>
      </c>
      <c r="E27" s="11">
        <v>192000000</v>
      </c>
      <c r="F27" s="11">
        <v>1421000000</v>
      </c>
    </row>
    <row r="28" spans="1:6" x14ac:dyDescent="0.3">
      <c r="A28" s="13" t="s">
        <v>32</v>
      </c>
      <c r="B28" s="11">
        <v>23906000000</v>
      </c>
      <c r="C28" s="11">
        <v>19137000000</v>
      </c>
      <c r="D28" s="11">
        <v>995000000</v>
      </c>
      <c r="E28" s="11">
        <v>218000000</v>
      </c>
      <c r="F28" s="11">
        <v>1371000000</v>
      </c>
    </row>
    <row r="29" spans="1:6" x14ac:dyDescent="0.3">
      <c r="A29" s="13" t="s">
        <v>35</v>
      </c>
      <c r="B29" s="11">
        <v>22534000000</v>
      </c>
      <c r="C29" s="11">
        <v>18069000000</v>
      </c>
      <c r="D29" s="11">
        <v>979000000</v>
      </c>
      <c r="E29" s="11">
        <v>238000000</v>
      </c>
      <c r="F29" s="11">
        <v>1280000000</v>
      </c>
    </row>
    <row r="30" spans="1:6" x14ac:dyDescent="0.3">
      <c r="A30" s="5" t="s">
        <v>172</v>
      </c>
      <c r="B30" s="11">
        <v>10480600000</v>
      </c>
      <c r="C30" s="11">
        <v>6082000000</v>
      </c>
      <c r="D30" s="11">
        <v>2990800000</v>
      </c>
      <c r="E30" s="11">
        <v>0</v>
      </c>
      <c r="F30" s="11">
        <v>0</v>
      </c>
    </row>
    <row r="31" spans="1:6" x14ac:dyDescent="0.3">
      <c r="A31" s="13" t="s">
        <v>22</v>
      </c>
      <c r="B31" s="11">
        <v>2089100000</v>
      </c>
      <c r="C31" s="11">
        <v>1251500000</v>
      </c>
      <c r="D31" s="11">
        <v>607600000</v>
      </c>
      <c r="E31" s="11">
        <v>0</v>
      </c>
      <c r="F31" s="11">
        <v>0</v>
      </c>
    </row>
    <row r="32" spans="1:6" x14ac:dyDescent="0.3">
      <c r="A32" s="13" t="s">
        <v>29</v>
      </c>
      <c r="B32" s="11">
        <v>2393500000</v>
      </c>
      <c r="C32" s="11">
        <v>1414300000</v>
      </c>
      <c r="D32" s="11">
        <v>680300000</v>
      </c>
      <c r="E32" s="11">
        <v>0</v>
      </c>
      <c r="F32" s="11">
        <v>0</v>
      </c>
    </row>
    <row r="33" spans="1:6" x14ac:dyDescent="0.3">
      <c r="A33" s="13" t="s">
        <v>32</v>
      </c>
      <c r="B33" s="11">
        <v>2706700000</v>
      </c>
      <c r="C33" s="11">
        <v>1561100000</v>
      </c>
      <c r="D33" s="11">
        <v>756900000</v>
      </c>
      <c r="E33" s="11">
        <v>0</v>
      </c>
      <c r="F33" s="11">
        <v>0</v>
      </c>
    </row>
    <row r="34" spans="1:6" x14ac:dyDescent="0.3">
      <c r="A34" s="13" t="s">
        <v>35</v>
      </c>
      <c r="B34" s="11">
        <v>3291300000</v>
      </c>
      <c r="C34" s="11">
        <v>1855100000</v>
      </c>
      <c r="D34" s="11">
        <v>946000000</v>
      </c>
      <c r="E34" s="11">
        <v>0</v>
      </c>
      <c r="F34" s="11">
        <v>0</v>
      </c>
    </row>
    <row r="35" spans="1:6" x14ac:dyDescent="0.3">
      <c r="A35" s="5" t="s">
        <v>181</v>
      </c>
      <c r="B35" s="11">
        <v>368070000000</v>
      </c>
      <c r="C35" s="11">
        <v>312898000000</v>
      </c>
      <c r="D35" s="11">
        <v>13786000000</v>
      </c>
      <c r="E35" s="11">
        <v>14076000000</v>
      </c>
      <c r="F35" s="11">
        <v>0</v>
      </c>
    </row>
    <row r="36" spans="1:6" x14ac:dyDescent="0.3">
      <c r="A36" s="13" t="s">
        <v>22</v>
      </c>
      <c r="B36" s="11">
        <v>86623000000</v>
      </c>
      <c r="C36" s="11">
        <v>73268000000</v>
      </c>
      <c r="D36" s="11">
        <v>3742000000</v>
      </c>
      <c r="E36" s="11">
        <v>3071000000</v>
      </c>
      <c r="F36" s="11">
        <v>0</v>
      </c>
    </row>
    <row r="37" spans="1:6" x14ac:dyDescent="0.3">
      <c r="A37" s="13" t="s">
        <v>29</v>
      </c>
      <c r="B37" s="11">
        <v>90762000000</v>
      </c>
      <c r="C37" s="11">
        <v>76752000000</v>
      </c>
      <c r="D37" s="11">
        <v>3480000000</v>
      </c>
      <c r="E37" s="11">
        <v>3047000000</v>
      </c>
      <c r="F37" s="11">
        <v>0</v>
      </c>
    </row>
    <row r="38" spans="1:6" x14ac:dyDescent="0.3">
      <c r="A38" s="13" t="s">
        <v>32</v>
      </c>
      <c r="B38" s="11">
        <v>96114000000</v>
      </c>
      <c r="C38" s="11">
        <v>82088000000</v>
      </c>
      <c r="D38" s="11">
        <v>3251000000</v>
      </c>
      <c r="E38" s="11">
        <v>3331000000</v>
      </c>
      <c r="F38" s="11">
        <v>0</v>
      </c>
    </row>
    <row r="39" spans="1:6" x14ac:dyDescent="0.3">
      <c r="A39" s="13" t="s">
        <v>35</v>
      </c>
      <c r="B39" s="11">
        <v>94571000000</v>
      </c>
      <c r="C39" s="11">
        <v>80790000000</v>
      </c>
      <c r="D39" s="11">
        <v>3313000000</v>
      </c>
      <c r="E39" s="11">
        <v>4627000000</v>
      </c>
      <c r="F39" s="11">
        <v>0</v>
      </c>
    </row>
    <row r="40" spans="1:6" x14ac:dyDescent="0.3">
      <c r="A40" s="5" t="s">
        <v>219</v>
      </c>
      <c r="B40" s="11">
        <v>196388000000</v>
      </c>
      <c r="C40" s="11">
        <v>145834000000</v>
      </c>
      <c r="D40" s="11">
        <v>28238000000</v>
      </c>
      <c r="E40" s="11">
        <v>8496000000</v>
      </c>
      <c r="F40" s="11">
        <v>0</v>
      </c>
    </row>
    <row r="41" spans="1:6" x14ac:dyDescent="0.3">
      <c r="A41" s="13" t="s">
        <v>22</v>
      </c>
      <c r="B41" s="11">
        <v>55656000000</v>
      </c>
      <c r="C41" s="11">
        <v>41454000000</v>
      </c>
      <c r="D41" s="11">
        <v>6528000000</v>
      </c>
      <c r="E41" s="11">
        <v>2046000000</v>
      </c>
      <c r="F41" s="11">
        <v>0</v>
      </c>
    </row>
    <row r="42" spans="1:6" x14ac:dyDescent="0.3">
      <c r="A42" s="13" t="s">
        <v>29</v>
      </c>
      <c r="B42" s="11">
        <v>55184000000</v>
      </c>
      <c r="C42" s="11">
        <v>41342000000</v>
      </c>
      <c r="D42" s="11">
        <v>8148000000</v>
      </c>
      <c r="E42" s="11">
        <v>2380000000</v>
      </c>
      <c r="F42" s="11">
        <v>0</v>
      </c>
    </row>
    <row r="43" spans="1:6" x14ac:dyDescent="0.3">
      <c r="A43" s="13" t="s">
        <v>32</v>
      </c>
      <c r="B43" s="11">
        <v>47011000000</v>
      </c>
      <c r="C43" s="11">
        <v>34133000000</v>
      </c>
      <c r="D43" s="11">
        <v>6974000000</v>
      </c>
      <c r="E43" s="11">
        <v>2119000000</v>
      </c>
      <c r="F43" s="11">
        <v>0</v>
      </c>
    </row>
    <row r="44" spans="1:6" x14ac:dyDescent="0.3">
      <c r="A44" s="13" t="s">
        <v>35</v>
      </c>
      <c r="B44" s="11">
        <v>38537000000</v>
      </c>
      <c r="C44" s="11">
        <v>28905000000</v>
      </c>
      <c r="D44" s="11">
        <v>6588000000</v>
      </c>
      <c r="E44" s="11">
        <v>1951000000</v>
      </c>
      <c r="F44" s="11">
        <v>0</v>
      </c>
    </row>
    <row r="45" spans="1:6" x14ac:dyDescent="0.3">
      <c r="A45" s="5" t="s">
        <v>242</v>
      </c>
      <c r="B45" s="11">
        <v>51057340000</v>
      </c>
      <c r="C45" s="11">
        <v>43227542000</v>
      </c>
      <c r="D45" s="11">
        <v>4865100000</v>
      </c>
      <c r="E45" s="11">
        <v>0</v>
      </c>
      <c r="F45" s="11">
        <v>0</v>
      </c>
    </row>
    <row r="46" spans="1:6" x14ac:dyDescent="0.3">
      <c r="A46" s="13" t="s">
        <v>22</v>
      </c>
      <c r="B46" s="11">
        <v>11359113000</v>
      </c>
      <c r="C46" s="11">
        <v>9641542000</v>
      </c>
      <c r="D46" s="11">
        <v>1042251000</v>
      </c>
      <c r="E46" s="11">
        <v>0</v>
      </c>
      <c r="F46" s="11">
        <v>0</v>
      </c>
    </row>
    <row r="47" spans="1:6" x14ac:dyDescent="0.3">
      <c r="A47" s="13" t="s">
        <v>29</v>
      </c>
      <c r="B47" s="11">
        <v>12752076000</v>
      </c>
      <c r="C47" s="11">
        <v>10915981000</v>
      </c>
      <c r="D47" s="11">
        <v>1153445000</v>
      </c>
      <c r="E47" s="11">
        <v>0</v>
      </c>
      <c r="F47" s="11">
        <v>0</v>
      </c>
    </row>
    <row r="48" spans="1:6" x14ac:dyDescent="0.3">
      <c r="A48" s="13" t="s">
        <v>32</v>
      </c>
      <c r="B48" s="11">
        <v>13470067000</v>
      </c>
      <c r="C48" s="11">
        <v>11462415000</v>
      </c>
      <c r="D48" s="11">
        <v>1259234000</v>
      </c>
      <c r="E48" s="11">
        <v>0</v>
      </c>
      <c r="F48" s="11">
        <v>0</v>
      </c>
    </row>
    <row r="49" spans="1:6" x14ac:dyDescent="0.3">
      <c r="A49" s="13" t="s">
        <v>35</v>
      </c>
      <c r="B49" s="11">
        <v>13476084000</v>
      </c>
      <c r="C49" s="11">
        <v>11207604000</v>
      </c>
      <c r="D49" s="11">
        <v>1410170000</v>
      </c>
      <c r="E49" s="11">
        <v>0</v>
      </c>
      <c r="F49" s="11">
        <v>0</v>
      </c>
    </row>
    <row r="50" spans="1:6" x14ac:dyDescent="0.3">
      <c r="A50" s="5" t="s">
        <v>253</v>
      </c>
      <c r="B50" s="11">
        <v>73141000000</v>
      </c>
      <c r="C50" s="11">
        <v>54601000000</v>
      </c>
      <c r="D50" s="11">
        <v>8297000000</v>
      </c>
      <c r="E50" s="11">
        <v>2838000000</v>
      </c>
      <c r="F50" s="11">
        <v>0</v>
      </c>
    </row>
    <row r="51" spans="1:6" x14ac:dyDescent="0.3">
      <c r="A51" s="13" t="s">
        <v>22</v>
      </c>
      <c r="B51" s="11">
        <v>17301000000</v>
      </c>
      <c r="C51" s="11">
        <v>13021000000</v>
      </c>
      <c r="D51" s="11">
        <v>1827000000</v>
      </c>
      <c r="E51" s="11">
        <v>713000000</v>
      </c>
      <c r="F51" s="11">
        <v>0</v>
      </c>
    </row>
    <row r="52" spans="1:6" x14ac:dyDescent="0.3">
      <c r="A52" s="13" t="s">
        <v>29</v>
      </c>
      <c r="B52" s="11">
        <v>19221000000</v>
      </c>
      <c r="C52" s="11">
        <v>14360000000</v>
      </c>
      <c r="D52" s="11">
        <v>2112000000</v>
      </c>
      <c r="E52" s="11">
        <v>754000000</v>
      </c>
      <c r="F52" s="11">
        <v>0</v>
      </c>
    </row>
    <row r="53" spans="1:6" x14ac:dyDescent="0.3">
      <c r="A53" s="13" t="s">
        <v>32</v>
      </c>
      <c r="B53" s="11">
        <v>19110000000</v>
      </c>
      <c r="C53" s="11">
        <v>14163000000</v>
      </c>
      <c r="D53" s="11">
        <v>2169000000</v>
      </c>
      <c r="E53" s="11">
        <v>735000000</v>
      </c>
      <c r="F53" s="11">
        <v>0</v>
      </c>
    </row>
    <row r="54" spans="1:6" x14ac:dyDescent="0.3">
      <c r="A54" s="13" t="s">
        <v>35</v>
      </c>
      <c r="B54" s="11">
        <v>17509000000</v>
      </c>
      <c r="C54" s="11">
        <v>13057000000</v>
      </c>
      <c r="D54" s="11">
        <v>2189000000</v>
      </c>
      <c r="E54" s="11">
        <v>636000000</v>
      </c>
      <c r="F54" s="11">
        <v>0</v>
      </c>
    </row>
    <row r="55" spans="1:6" x14ac:dyDescent="0.3">
      <c r="A55" s="5" t="s">
        <v>260</v>
      </c>
      <c r="B55" s="11">
        <v>19956000000</v>
      </c>
      <c r="C55" s="11">
        <v>13844000000</v>
      </c>
      <c r="D55" s="11">
        <v>2333000000</v>
      </c>
      <c r="E55" s="11">
        <v>0</v>
      </c>
      <c r="F55" s="11">
        <v>0</v>
      </c>
    </row>
    <row r="56" spans="1:6" x14ac:dyDescent="0.3">
      <c r="A56" s="13" t="s">
        <v>22</v>
      </c>
      <c r="B56" s="11">
        <v>4474000000</v>
      </c>
      <c r="C56" s="11">
        <v>3103000000</v>
      </c>
      <c r="D56" s="11">
        <v>495000000</v>
      </c>
      <c r="E56" s="11">
        <v>0</v>
      </c>
      <c r="F56" s="11">
        <v>0</v>
      </c>
    </row>
    <row r="57" spans="1:6" x14ac:dyDescent="0.3">
      <c r="A57" s="13" t="s">
        <v>29</v>
      </c>
      <c r="B57" s="11">
        <v>4979000000</v>
      </c>
      <c r="C57" s="11">
        <v>3469000000</v>
      </c>
      <c r="D57" s="11">
        <v>594000000</v>
      </c>
      <c r="E57" s="11">
        <v>0</v>
      </c>
      <c r="F57" s="11">
        <v>0</v>
      </c>
    </row>
    <row r="58" spans="1:6" x14ac:dyDescent="0.3">
      <c r="A58" s="13" t="s">
        <v>32</v>
      </c>
      <c r="B58" s="11">
        <v>5244000000</v>
      </c>
      <c r="C58" s="11">
        <v>3630000000</v>
      </c>
      <c r="D58" s="11">
        <v>606000000</v>
      </c>
      <c r="E58" s="11">
        <v>0</v>
      </c>
      <c r="F58" s="11">
        <v>0</v>
      </c>
    </row>
    <row r="59" spans="1:6" x14ac:dyDescent="0.3">
      <c r="A59" s="13" t="s">
        <v>35</v>
      </c>
      <c r="B59" s="11">
        <v>5259000000</v>
      </c>
      <c r="C59" s="11">
        <v>3642000000</v>
      </c>
      <c r="D59" s="11">
        <v>638000000</v>
      </c>
      <c r="E59" s="11">
        <v>0</v>
      </c>
      <c r="F59" s="11">
        <v>0</v>
      </c>
    </row>
    <row r="60" spans="1:6" x14ac:dyDescent="0.3">
      <c r="A60" s="5" t="s">
        <v>294</v>
      </c>
      <c r="B60" s="11">
        <v>47575000000</v>
      </c>
      <c r="C60" s="11">
        <v>14106000000</v>
      </c>
      <c r="D60" s="11">
        <v>14646000000</v>
      </c>
      <c r="E60" s="11">
        <v>0</v>
      </c>
      <c r="F60" s="11">
        <v>4764000000</v>
      </c>
    </row>
    <row r="61" spans="1:6" x14ac:dyDescent="0.3">
      <c r="A61" s="13" t="s">
        <v>22</v>
      </c>
      <c r="B61" s="11">
        <v>12026000000</v>
      </c>
      <c r="C61" s="11">
        <v>3931000000</v>
      </c>
      <c r="D61" s="11">
        <v>3518000000</v>
      </c>
      <c r="E61" s="11">
        <v>0</v>
      </c>
      <c r="F61" s="11">
        <v>1104000000</v>
      </c>
    </row>
    <row r="62" spans="1:6" x14ac:dyDescent="0.3">
      <c r="A62" s="13" t="s">
        <v>29</v>
      </c>
      <c r="B62" s="11">
        <v>12669000000</v>
      </c>
      <c r="C62" s="11">
        <v>4100000000</v>
      </c>
      <c r="D62" s="11">
        <v>3805000000</v>
      </c>
      <c r="E62" s="11">
        <v>0</v>
      </c>
      <c r="F62" s="11">
        <v>1151000000</v>
      </c>
    </row>
    <row r="63" spans="1:6" x14ac:dyDescent="0.3">
      <c r="A63" s="13" t="s">
        <v>32</v>
      </c>
      <c r="B63" s="11">
        <v>11811000000</v>
      </c>
      <c r="C63" s="11">
        <v>3293000000</v>
      </c>
      <c r="D63" s="11">
        <v>3726000000</v>
      </c>
      <c r="E63" s="11">
        <v>0</v>
      </c>
      <c r="F63" s="11">
        <v>1208000000</v>
      </c>
    </row>
    <row r="64" spans="1:6" x14ac:dyDescent="0.3">
      <c r="A64" s="13" t="s">
        <v>35</v>
      </c>
      <c r="B64" s="11">
        <v>11069000000</v>
      </c>
      <c r="C64" s="11">
        <v>2782000000</v>
      </c>
      <c r="D64" s="11">
        <v>3597000000</v>
      </c>
      <c r="E64" s="11">
        <v>0</v>
      </c>
      <c r="F64" s="11">
        <v>1301000000</v>
      </c>
    </row>
    <row r="65" spans="1:6" x14ac:dyDescent="0.3">
      <c r="A65" s="5" t="s">
        <v>299</v>
      </c>
      <c r="B65" s="11">
        <v>17822152000</v>
      </c>
      <c r="C65" s="11">
        <v>10267877000</v>
      </c>
      <c r="D65" s="11">
        <v>4907422000</v>
      </c>
      <c r="E65" s="11">
        <v>0</v>
      </c>
      <c r="F65" s="11">
        <v>0</v>
      </c>
    </row>
    <row r="66" spans="1:6" x14ac:dyDescent="0.3">
      <c r="A66" s="13" t="s">
        <v>22</v>
      </c>
      <c r="B66" s="11">
        <v>4245964000</v>
      </c>
      <c r="C66" s="11">
        <v>2492655000</v>
      </c>
      <c r="D66" s="11">
        <v>1187331000</v>
      </c>
      <c r="E66" s="11">
        <v>0</v>
      </c>
      <c r="F66" s="11">
        <v>0</v>
      </c>
    </row>
    <row r="67" spans="1:6" x14ac:dyDescent="0.3">
      <c r="A67" s="13" t="s">
        <v>29</v>
      </c>
      <c r="B67" s="11">
        <v>4193844000</v>
      </c>
      <c r="C67" s="11">
        <v>2444085000</v>
      </c>
      <c r="D67" s="11">
        <v>1147039000</v>
      </c>
      <c r="E67" s="11">
        <v>0</v>
      </c>
      <c r="F67" s="11">
        <v>0</v>
      </c>
    </row>
    <row r="68" spans="1:6" x14ac:dyDescent="0.3">
      <c r="A68" s="13" t="s">
        <v>32</v>
      </c>
      <c r="B68" s="11">
        <v>4476886000</v>
      </c>
      <c r="C68" s="11">
        <v>2555549000</v>
      </c>
      <c r="D68" s="11">
        <v>1224930000</v>
      </c>
      <c r="E68" s="11">
        <v>0</v>
      </c>
      <c r="F68" s="11">
        <v>0</v>
      </c>
    </row>
    <row r="69" spans="1:6" x14ac:dyDescent="0.3">
      <c r="A69" s="13" t="s">
        <v>35</v>
      </c>
      <c r="B69" s="11">
        <v>4905458000</v>
      </c>
      <c r="C69" s="11">
        <v>2775588000</v>
      </c>
      <c r="D69" s="11">
        <v>1348122000</v>
      </c>
      <c r="E69" s="11">
        <v>0</v>
      </c>
      <c r="F69" s="11">
        <v>0</v>
      </c>
    </row>
    <row r="70" spans="1:6" x14ac:dyDescent="0.3">
      <c r="A70" s="5" t="s">
        <v>314</v>
      </c>
      <c r="B70" s="11">
        <v>158478000000</v>
      </c>
      <c r="C70" s="11">
        <v>76967000000</v>
      </c>
      <c r="D70" s="11">
        <v>52832000000</v>
      </c>
      <c r="E70" s="11">
        <v>0</v>
      </c>
      <c r="F70" s="11">
        <v>7166000000</v>
      </c>
    </row>
    <row r="71" spans="1:6" x14ac:dyDescent="0.3">
      <c r="A71" s="13" t="s">
        <v>22</v>
      </c>
      <c r="B71" s="11">
        <v>37773000000</v>
      </c>
      <c r="C71" s="11">
        <v>20964000000</v>
      </c>
      <c r="D71" s="11">
        <v>11349000000</v>
      </c>
      <c r="E71" s="11">
        <v>0</v>
      </c>
      <c r="F71" s="11">
        <v>1658000000</v>
      </c>
    </row>
    <row r="72" spans="1:6" x14ac:dyDescent="0.3">
      <c r="A72" s="13" t="s">
        <v>29</v>
      </c>
      <c r="B72" s="11">
        <v>40362000000</v>
      </c>
      <c r="C72" s="11">
        <v>22967000000</v>
      </c>
      <c r="D72" s="11">
        <v>12702000000</v>
      </c>
      <c r="E72" s="11">
        <v>0</v>
      </c>
      <c r="F72" s="11">
        <v>1771000000</v>
      </c>
    </row>
    <row r="73" spans="1:6" x14ac:dyDescent="0.3">
      <c r="A73" s="13" t="s">
        <v>32</v>
      </c>
      <c r="B73" s="11">
        <v>40704000000</v>
      </c>
      <c r="C73" s="11">
        <v>17096000000</v>
      </c>
      <c r="D73" s="11">
        <v>13936000000</v>
      </c>
      <c r="E73" s="11">
        <v>0</v>
      </c>
      <c r="F73" s="11">
        <v>1835000000</v>
      </c>
    </row>
    <row r="74" spans="1:6" x14ac:dyDescent="0.3">
      <c r="A74" s="13" t="s">
        <v>35</v>
      </c>
      <c r="B74" s="11">
        <v>39639000000</v>
      </c>
      <c r="C74" s="11">
        <v>15940000000</v>
      </c>
      <c r="D74" s="11">
        <v>14845000000</v>
      </c>
      <c r="E74" s="11">
        <v>0</v>
      </c>
      <c r="F74" s="11">
        <v>1902000000</v>
      </c>
    </row>
    <row r="75" spans="1:6" x14ac:dyDescent="0.3">
      <c r="A75" s="5" t="s">
        <v>317</v>
      </c>
      <c r="B75" s="11">
        <v>129369100000</v>
      </c>
      <c r="C75" s="11">
        <v>88835200000</v>
      </c>
      <c r="D75" s="11">
        <v>16656500000</v>
      </c>
      <c r="E75" s="11">
        <v>5743500000</v>
      </c>
      <c r="F75" s="11">
        <v>0</v>
      </c>
    </row>
    <row r="76" spans="1:6" x14ac:dyDescent="0.3">
      <c r="A76" s="13" t="s">
        <v>22</v>
      </c>
      <c r="B76" s="11">
        <v>37795400000</v>
      </c>
      <c r="C76" s="11">
        <v>25667300000</v>
      </c>
      <c r="D76" s="11">
        <v>4426100000</v>
      </c>
      <c r="E76" s="11">
        <v>1477300000</v>
      </c>
      <c r="F76" s="11">
        <v>0</v>
      </c>
    </row>
    <row r="77" spans="1:6" x14ac:dyDescent="0.3">
      <c r="A77" s="13" t="s">
        <v>29</v>
      </c>
      <c r="B77" s="11">
        <v>36066900000</v>
      </c>
      <c r="C77" s="11">
        <v>24775800000</v>
      </c>
      <c r="D77" s="11">
        <v>4377700000</v>
      </c>
      <c r="E77" s="11">
        <v>1452000000</v>
      </c>
      <c r="F77" s="11">
        <v>0</v>
      </c>
    </row>
    <row r="78" spans="1:6" x14ac:dyDescent="0.3">
      <c r="A78" s="13" t="s">
        <v>32</v>
      </c>
      <c r="B78" s="11">
        <v>28862800000</v>
      </c>
      <c r="C78" s="11">
        <v>20143200000</v>
      </c>
      <c r="D78" s="11">
        <v>3834400000</v>
      </c>
      <c r="E78" s="11">
        <v>1425100000</v>
      </c>
      <c r="F78" s="11">
        <v>0</v>
      </c>
    </row>
    <row r="79" spans="1:6" x14ac:dyDescent="0.3">
      <c r="A79" s="13" t="s">
        <v>35</v>
      </c>
      <c r="B79" s="11">
        <v>26644000000</v>
      </c>
      <c r="C79" s="11">
        <v>18248900000</v>
      </c>
      <c r="D79" s="11">
        <v>4018300000</v>
      </c>
      <c r="E79" s="11">
        <v>1389100000</v>
      </c>
      <c r="F79" s="11">
        <v>0</v>
      </c>
    </row>
    <row r="80" spans="1:6" x14ac:dyDescent="0.3">
      <c r="A80" s="5" t="s">
        <v>329</v>
      </c>
      <c r="B80" s="11">
        <v>76260600000</v>
      </c>
      <c r="C80" s="11">
        <v>36849200000</v>
      </c>
      <c r="D80" s="11">
        <v>21741600000</v>
      </c>
      <c r="E80" s="11">
        <v>4638400000</v>
      </c>
      <c r="F80" s="11">
        <v>0</v>
      </c>
    </row>
    <row r="81" spans="1:6" x14ac:dyDescent="0.3">
      <c r="A81" s="13" t="s">
        <v>22</v>
      </c>
      <c r="B81" s="11">
        <v>18260400000</v>
      </c>
      <c r="C81" s="11">
        <v>8846100000</v>
      </c>
      <c r="D81" s="11">
        <v>5181200000</v>
      </c>
      <c r="E81" s="11">
        <v>1137900000</v>
      </c>
      <c r="F81" s="11">
        <v>0</v>
      </c>
    </row>
    <row r="82" spans="1:6" x14ac:dyDescent="0.3">
      <c r="A82" s="13" t="s">
        <v>29</v>
      </c>
      <c r="B82" s="11">
        <v>18283100000</v>
      </c>
      <c r="C82" s="11">
        <v>8941100000</v>
      </c>
      <c r="D82" s="11">
        <v>5117100000</v>
      </c>
      <c r="E82" s="11">
        <v>1104400000</v>
      </c>
      <c r="F82" s="11">
        <v>0</v>
      </c>
    </row>
    <row r="83" spans="1:6" x14ac:dyDescent="0.3">
      <c r="A83" s="13" t="s">
        <v>32</v>
      </c>
      <c r="B83" s="11">
        <v>19154000000</v>
      </c>
      <c r="C83" s="11">
        <v>9261400000</v>
      </c>
      <c r="D83" s="11">
        <v>5389000000</v>
      </c>
      <c r="E83" s="11">
        <v>1157000000</v>
      </c>
      <c r="F83" s="11">
        <v>0</v>
      </c>
    </row>
    <row r="84" spans="1:6" x14ac:dyDescent="0.3">
      <c r="A84" s="13" t="s">
        <v>35</v>
      </c>
      <c r="B84" s="11">
        <v>20563100000</v>
      </c>
      <c r="C84" s="11">
        <v>9800600000</v>
      </c>
      <c r="D84" s="11">
        <v>6054300000</v>
      </c>
      <c r="E84" s="11">
        <v>1239100000</v>
      </c>
      <c r="F84" s="11">
        <v>0</v>
      </c>
    </row>
    <row r="85" spans="1:6" x14ac:dyDescent="0.3">
      <c r="A85" s="5" t="s">
        <v>340</v>
      </c>
      <c r="B85" s="11">
        <v>6443000000</v>
      </c>
      <c r="C85" s="11">
        <v>0</v>
      </c>
      <c r="D85" s="11">
        <v>4496000000</v>
      </c>
      <c r="E85" s="11">
        <v>0</v>
      </c>
      <c r="F85" s="11">
        <v>249900000</v>
      </c>
    </row>
    <row r="86" spans="1:6" x14ac:dyDescent="0.3">
      <c r="A86" s="13" t="s">
        <v>22</v>
      </c>
      <c r="B86" s="11">
        <v>1663000000</v>
      </c>
      <c r="C86" s="11">
        <v>0</v>
      </c>
      <c r="D86" s="11">
        <v>1123200000</v>
      </c>
      <c r="E86" s="11">
        <v>0</v>
      </c>
      <c r="F86" s="11">
        <v>78300000</v>
      </c>
    </row>
    <row r="87" spans="1:6" x14ac:dyDescent="0.3">
      <c r="A87" s="13" t="s">
        <v>29</v>
      </c>
      <c r="B87" s="11">
        <v>1558400000</v>
      </c>
      <c r="C87" s="11">
        <v>0</v>
      </c>
      <c r="D87" s="11">
        <v>1058000000</v>
      </c>
      <c r="E87" s="11">
        <v>0</v>
      </c>
      <c r="F87" s="11">
        <v>60400000</v>
      </c>
    </row>
    <row r="88" spans="1:6" x14ac:dyDescent="0.3">
      <c r="A88" s="13" t="s">
        <v>32</v>
      </c>
      <c r="B88" s="11">
        <v>1584500000</v>
      </c>
      <c r="C88" s="11">
        <v>0</v>
      </c>
      <c r="D88" s="11">
        <v>1105700000</v>
      </c>
      <c r="E88" s="11">
        <v>0</v>
      </c>
      <c r="F88" s="11">
        <v>52500000</v>
      </c>
    </row>
    <row r="89" spans="1:6" x14ac:dyDescent="0.3">
      <c r="A89" s="13" t="s">
        <v>35</v>
      </c>
      <c r="B89" s="11">
        <v>1637100000</v>
      </c>
      <c r="C89" s="11">
        <v>0</v>
      </c>
      <c r="D89" s="11">
        <v>1209100000</v>
      </c>
      <c r="E89" s="11">
        <v>0</v>
      </c>
      <c r="F89" s="11">
        <v>58700000</v>
      </c>
    </row>
    <row r="90" spans="1:6" x14ac:dyDescent="0.3">
      <c r="A90" s="5" t="s">
        <v>342</v>
      </c>
      <c r="B90" s="11">
        <v>28658477000</v>
      </c>
      <c r="C90" s="11">
        <v>17865524000</v>
      </c>
      <c r="D90" s="11">
        <v>6780591000</v>
      </c>
      <c r="E90" s="11">
        <v>0</v>
      </c>
      <c r="F90" s="11">
        <v>0</v>
      </c>
    </row>
    <row r="91" spans="1:6" x14ac:dyDescent="0.3">
      <c r="A91" s="13" t="s">
        <v>22</v>
      </c>
      <c r="B91" s="11">
        <v>7155096000</v>
      </c>
      <c r="C91" s="11">
        <v>4376505000</v>
      </c>
      <c r="D91" s="11">
        <v>1616921000</v>
      </c>
      <c r="E91" s="11">
        <v>0</v>
      </c>
      <c r="F91" s="11">
        <v>0</v>
      </c>
    </row>
    <row r="92" spans="1:6" x14ac:dyDescent="0.3">
      <c r="A92" s="13" t="s">
        <v>29</v>
      </c>
      <c r="B92" s="11">
        <v>7752728000</v>
      </c>
      <c r="C92" s="11">
        <v>4778479000</v>
      </c>
      <c r="D92" s="11">
        <v>1758765000</v>
      </c>
      <c r="E92" s="11">
        <v>0</v>
      </c>
      <c r="F92" s="11">
        <v>0</v>
      </c>
    </row>
    <row r="93" spans="1:6" x14ac:dyDescent="0.3">
      <c r="A93" s="13" t="s">
        <v>32</v>
      </c>
      <c r="B93" s="11">
        <v>6956311000</v>
      </c>
      <c r="C93" s="11">
        <v>4388167000</v>
      </c>
      <c r="D93" s="11">
        <v>1647382000</v>
      </c>
      <c r="E93" s="11">
        <v>0</v>
      </c>
      <c r="F93" s="11">
        <v>0</v>
      </c>
    </row>
    <row r="94" spans="1:6" x14ac:dyDescent="0.3">
      <c r="A94" s="13" t="s">
        <v>35</v>
      </c>
      <c r="B94" s="11">
        <v>6794342000</v>
      </c>
      <c r="C94" s="11">
        <v>4322373000</v>
      </c>
      <c r="D94" s="11">
        <v>1757523000</v>
      </c>
      <c r="E94" s="11">
        <v>0</v>
      </c>
      <c r="F94" s="11">
        <v>0</v>
      </c>
    </row>
    <row r="95" spans="1:6" x14ac:dyDescent="0.3">
      <c r="A95" s="5" t="s">
        <v>357</v>
      </c>
      <c r="B95" s="11">
        <v>9476900000</v>
      </c>
      <c r="C95" s="11">
        <v>3278900000</v>
      </c>
      <c r="D95" s="11">
        <v>3025300000</v>
      </c>
      <c r="E95" s="11">
        <v>0</v>
      </c>
      <c r="F95" s="11">
        <v>749400000</v>
      </c>
    </row>
    <row r="96" spans="1:6" x14ac:dyDescent="0.3">
      <c r="A96" s="13" t="s">
        <v>22</v>
      </c>
      <c r="B96" s="11">
        <v>2073000000</v>
      </c>
      <c r="C96" s="11">
        <v>759500000</v>
      </c>
      <c r="D96" s="11">
        <v>673500000</v>
      </c>
      <c r="E96" s="11">
        <v>0</v>
      </c>
      <c r="F96" s="11">
        <v>160000000</v>
      </c>
    </row>
    <row r="97" spans="1:6" x14ac:dyDescent="0.3">
      <c r="A97" s="13" t="s">
        <v>29</v>
      </c>
      <c r="B97" s="11">
        <v>2303900000</v>
      </c>
      <c r="C97" s="11">
        <v>787300000</v>
      </c>
      <c r="D97" s="11">
        <v>715800000</v>
      </c>
      <c r="E97" s="11">
        <v>0</v>
      </c>
      <c r="F97" s="11">
        <v>189600000</v>
      </c>
    </row>
    <row r="98" spans="1:6" x14ac:dyDescent="0.3">
      <c r="A98" s="13" t="s">
        <v>32</v>
      </c>
      <c r="B98" s="11">
        <v>2436400000</v>
      </c>
      <c r="C98" s="11">
        <v>844700000</v>
      </c>
      <c r="D98" s="11">
        <v>751700000</v>
      </c>
      <c r="E98" s="11">
        <v>0</v>
      </c>
      <c r="F98" s="11">
        <v>201800000</v>
      </c>
    </row>
    <row r="99" spans="1:6" x14ac:dyDescent="0.3">
      <c r="A99" s="13" t="s">
        <v>35</v>
      </c>
      <c r="B99" s="11">
        <v>2663600000</v>
      </c>
      <c r="C99" s="11">
        <v>887400000</v>
      </c>
      <c r="D99" s="11">
        <v>884300000</v>
      </c>
      <c r="E99" s="11">
        <v>0</v>
      </c>
      <c r="F99" s="11">
        <v>198000000</v>
      </c>
    </row>
    <row r="100" spans="1:6" x14ac:dyDescent="0.3">
      <c r="A100" s="5" t="s">
        <v>361</v>
      </c>
      <c r="B100" s="11">
        <v>73173000000</v>
      </c>
      <c r="C100" s="11">
        <v>42189000000</v>
      </c>
      <c r="D100" s="11">
        <v>18208000000</v>
      </c>
      <c r="E100" s="11">
        <v>0</v>
      </c>
      <c r="F100" s="11">
        <v>0</v>
      </c>
    </row>
    <row r="101" spans="1:6" x14ac:dyDescent="0.3">
      <c r="A101" s="13" t="s">
        <v>22</v>
      </c>
      <c r="B101" s="11">
        <v>24669000000</v>
      </c>
      <c r="C101" s="11">
        <v>14717000000</v>
      </c>
      <c r="D101" s="11">
        <v>6010000000</v>
      </c>
      <c r="E101" s="11">
        <v>0</v>
      </c>
      <c r="F101" s="11">
        <v>0</v>
      </c>
    </row>
    <row r="102" spans="1:6" x14ac:dyDescent="0.3">
      <c r="A102" s="13" t="s">
        <v>29</v>
      </c>
      <c r="B102" s="11">
        <v>17733000000</v>
      </c>
      <c r="C102" s="11">
        <v>9971000000</v>
      </c>
      <c r="D102" s="11">
        <v>4375000000</v>
      </c>
      <c r="E102" s="11">
        <v>0</v>
      </c>
      <c r="F102" s="11">
        <v>0</v>
      </c>
    </row>
    <row r="103" spans="1:6" x14ac:dyDescent="0.3">
      <c r="A103" s="13" t="s">
        <v>32</v>
      </c>
      <c r="B103" s="11">
        <v>16249000000</v>
      </c>
      <c r="C103" s="11">
        <v>9241000000</v>
      </c>
      <c r="D103" s="11">
        <v>4065000000</v>
      </c>
      <c r="E103" s="11">
        <v>0</v>
      </c>
      <c r="F103" s="11">
        <v>0</v>
      </c>
    </row>
    <row r="104" spans="1:6" x14ac:dyDescent="0.3">
      <c r="A104" s="13" t="s">
        <v>35</v>
      </c>
      <c r="B104" s="11">
        <v>14522000000</v>
      </c>
      <c r="C104" s="11">
        <v>8260000000</v>
      </c>
      <c r="D104" s="11">
        <v>3758000000</v>
      </c>
      <c r="E104" s="11">
        <v>0</v>
      </c>
      <c r="F104" s="11">
        <v>0</v>
      </c>
    </row>
    <row r="105" spans="1:6" x14ac:dyDescent="0.3">
      <c r="A105" s="5" t="s">
        <v>371</v>
      </c>
      <c r="B105" s="11">
        <v>81764000000</v>
      </c>
      <c r="C105" s="11">
        <v>56755000000</v>
      </c>
      <c r="D105" s="11">
        <v>14186000000</v>
      </c>
      <c r="E105" s="11">
        <v>2355000000</v>
      </c>
      <c r="F105" s="11">
        <v>0</v>
      </c>
    </row>
    <row r="106" spans="1:6" x14ac:dyDescent="0.3">
      <c r="A106" s="13" t="s">
        <v>22</v>
      </c>
      <c r="B106" s="11">
        <v>16311000000</v>
      </c>
      <c r="C106" s="11">
        <v>11448000000</v>
      </c>
      <c r="D106" s="11">
        <v>2894000000</v>
      </c>
      <c r="E106" s="11">
        <v>439000000</v>
      </c>
      <c r="F106" s="11">
        <v>0</v>
      </c>
    </row>
    <row r="107" spans="1:6" x14ac:dyDescent="0.3">
      <c r="A107" s="13" t="s">
        <v>29</v>
      </c>
      <c r="B107" s="11">
        <v>22046000000</v>
      </c>
      <c r="C107" s="11">
        <v>15369000000</v>
      </c>
      <c r="D107" s="11">
        <v>3886000000</v>
      </c>
      <c r="E107" s="11">
        <v>644000000</v>
      </c>
      <c r="F107" s="11">
        <v>0</v>
      </c>
    </row>
    <row r="108" spans="1:6" x14ac:dyDescent="0.3">
      <c r="A108" s="13" t="s">
        <v>32</v>
      </c>
      <c r="B108" s="11">
        <v>22552000000</v>
      </c>
      <c r="C108" s="11">
        <v>15646000000</v>
      </c>
      <c r="D108" s="11">
        <v>3810000000</v>
      </c>
      <c r="E108" s="11">
        <v>647000000</v>
      </c>
      <c r="F108" s="11">
        <v>0</v>
      </c>
    </row>
    <row r="109" spans="1:6" x14ac:dyDescent="0.3">
      <c r="A109" s="13" t="s">
        <v>35</v>
      </c>
      <c r="B109" s="11">
        <v>20855000000</v>
      </c>
      <c r="C109" s="11">
        <v>14292000000</v>
      </c>
      <c r="D109" s="11">
        <v>3596000000</v>
      </c>
      <c r="E109" s="11">
        <v>625000000</v>
      </c>
      <c r="F109" s="11">
        <v>0</v>
      </c>
    </row>
    <row r="110" spans="1:6" x14ac:dyDescent="0.3">
      <c r="A110" s="5" t="s">
        <v>375</v>
      </c>
      <c r="B110" s="11">
        <v>25253825000</v>
      </c>
      <c r="C110" s="11">
        <v>17366398000</v>
      </c>
      <c r="D110" s="11">
        <v>5305109000</v>
      </c>
      <c r="E110" s="11">
        <v>0</v>
      </c>
      <c r="F110" s="11">
        <v>183315000</v>
      </c>
    </row>
    <row r="111" spans="1:6" x14ac:dyDescent="0.3">
      <c r="A111" s="13" t="s">
        <v>22</v>
      </c>
      <c r="B111" s="11">
        <v>5992215000</v>
      </c>
      <c r="C111" s="11">
        <v>4156845000</v>
      </c>
      <c r="D111" s="11">
        <v>1264632000</v>
      </c>
      <c r="E111" s="11">
        <v>0</v>
      </c>
      <c r="F111" s="11">
        <v>39940000</v>
      </c>
    </row>
    <row r="112" spans="1:6" x14ac:dyDescent="0.3">
      <c r="A112" s="13" t="s">
        <v>29</v>
      </c>
      <c r="B112" s="11">
        <v>6080257000</v>
      </c>
      <c r="C112" s="11">
        <v>4197404000</v>
      </c>
      <c r="D112" s="11">
        <v>1282709000</v>
      </c>
      <c r="E112" s="11">
        <v>0</v>
      </c>
      <c r="F112" s="11">
        <v>48071000</v>
      </c>
    </row>
    <row r="113" spans="1:6" x14ac:dyDescent="0.3">
      <c r="A113" s="13" t="s">
        <v>32</v>
      </c>
      <c r="B113" s="11">
        <v>6564721000</v>
      </c>
      <c r="C113" s="11">
        <v>4583294000</v>
      </c>
      <c r="D113" s="11">
        <v>1337487000</v>
      </c>
      <c r="E113" s="11">
        <v>0</v>
      </c>
      <c r="F113" s="11">
        <v>49292000</v>
      </c>
    </row>
    <row r="114" spans="1:6" x14ac:dyDescent="0.3">
      <c r="A114" s="13" t="s">
        <v>35</v>
      </c>
      <c r="B114" s="11">
        <v>6616632000</v>
      </c>
      <c r="C114" s="11">
        <v>4428855000</v>
      </c>
      <c r="D114" s="11">
        <v>1420281000</v>
      </c>
      <c r="E114" s="11">
        <v>0</v>
      </c>
      <c r="F114" s="11">
        <v>46012000</v>
      </c>
    </row>
    <row r="115" spans="1:6" x14ac:dyDescent="0.3">
      <c r="A115" s="5" t="s">
        <v>380</v>
      </c>
      <c r="B115" s="11">
        <v>14890836000</v>
      </c>
      <c r="C115" s="11">
        <v>7360278000</v>
      </c>
      <c r="D115" s="11">
        <v>4409267000</v>
      </c>
      <c r="E115" s="11">
        <v>0</v>
      </c>
      <c r="F115" s="11">
        <v>0</v>
      </c>
    </row>
    <row r="116" spans="1:6" x14ac:dyDescent="0.3">
      <c r="A116" s="13" t="s">
        <v>22</v>
      </c>
      <c r="B116" s="11">
        <v>3326106000</v>
      </c>
      <c r="C116" s="11">
        <v>1606661000</v>
      </c>
      <c r="D116" s="11">
        <v>1007431000</v>
      </c>
      <c r="E116" s="11">
        <v>0</v>
      </c>
      <c r="F116" s="11">
        <v>0</v>
      </c>
    </row>
    <row r="117" spans="1:6" x14ac:dyDescent="0.3">
      <c r="A117" s="13" t="s">
        <v>29</v>
      </c>
      <c r="B117" s="11">
        <v>3733507000</v>
      </c>
      <c r="C117" s="11">
        <v>1836105000</v>
      </c>
      <c r="D117" s="11">
        <v>1110776000</v>
      </c>
      <c r="E117" s="11">
        <v>0</v>
      </c>
      <c r="F117" s="11">
        <v>0</v>
      </c>
    </row>
    <row r="118" spans="1:6" x14ac:dyDescent="0.3">
      <c r="A118" s="13" t="s">
        <v>32</v>
      </c>
      <c r="B118" s="11">
        <v>3869187000</v>
      </c>
      <c r="C118" s="11">
        <v>1920253000</v>
      </c>
      <c r="D118" s="11">
        <v>1121590000</v>
      </c>
      <c r="E118" s="11">
        <v>0</v>
      </c>
      <c r="F118" s="11">
        <v>0</v>
      </c>
    </row>
    <row r="119" spans="1:6" x14ac:dyDescent="0.3">
      <c r="A119" s="13" t="s">
        <v>35</v>
      </c>
      <c r="B119" s="11">
        <v>3962036000</v>
      </c>
      <c r="C119" s="11">
        <v>1997259000</v>
      </c>
      <c r="D119" s="11">
        <v>1169470000</v>
      </c>
      <c r="E119" s="11">
        <v>0</v>
      </c>
      <c r="F119" s="11">
        <v>0</v>
      </c>
    </row>
    <row r="120" spans="1:6" x14ac:dyDescent="0.3">
      <c r="A120" s="5" t="s">
        <v>382</v>
      </c>
      <c r="B120" s="11">
        <v>15431400000</v>
      </c>
      <c r="C120" s="11">
        <v>10145900000</v>
      </c>
      <c r="D120" s="11">
        <v>3802700000</v>
      </c>
      <c r="E120" s="11">
        <v>0</v>
      </c>
      <c r="F120" s="11">
        <v>51500000</v>
      </c>
    </row>
    <row r="121" spans="1:6" x14ac:dyDescent="0.3">
      <c r="A121" s="13" t="s">
        <v>22</v>
      </c>
      <c r="B121" s="11">
        <v>3134800000</v>
      </c>
      <c r="C121" s="11">
        <v>2093200000</v>
      </c>
      <c r="D121" s="11">
        <v>873100000</v>
      </c>
      <c r="E121" s="11">
        <v>0</v>
      </c>
      <c r="F121" s="11">
        <v>7400000</v>
      </c>
    </row>
    <row r="122" spans="1:6" x14ac:dyDescent="0.3">
      <c r="A122" s="13" t="s">
        <v>29</v>
      </c>
      <c r="B122" s="11">
        <v>3703600000</v>
      </c>
      <c r="C122" s="11">
        <v>2408500000</v>
      </c>
      <c r="D122" s="11">
        <v>938700000</v>
      </c>
      <c r="E122" s="11">
        <v>0</v>
      </c>
      <c r="F122" s="11">
        <v>9400000</v>
      </c>
    </row>
    <row r="123" spans="1:6" x14ac:dyDescent="0.3">
      <c r="A123" s="13" t="s">
        <v>32</v>
      </c>
      <c r="B123" s="11">
        <v>4013600000</v>
      </c>
      <c r="C123" s="11">
        <v>2646700000</v>
      </c>
      <c r="D123" s="11">
        <v>943300000</v>
      </c>
      <c r="E123" s="11">
        <v>0</v>
      </c>
      <c r="F123" s="11">
        <v>13100000</v>
      </c>
    </row>
    <row r="124" spans="1:6" x14ac:dyDescent="0.3">
      <c r="A124" s="13" t="s">
        <v>35</v>
      </c>
      <c r="B124" s="11">
        <v>4579400000</v>
      </c>
      <c r="C124" s="11">
        <v>2997500000</v>
      </c>
      <c r="D124" s="11">
        <v>1047600000</v>
      </c>
      <c r="E124" s="11">
        <v>0</v>
      </c>
      <c r="F124" s="11">
        <v>21600000</v>
      </c>
    </row>
    <row r="125" spans="1:6" x14ac:dyDescent="0.3">
      <c r="A125" s="5" t="s">
        <v>385</v>
      </c>
      <c r="B125" s="11">
        <v>187672000000</v>
      </c>
      <c r="C125" s="11">
        <v>67811000000</v>
      </c>
      <c r="D125" s="11">
        <v>95517000000</v>
      </c>
      <c r="E125" s="11">
        <v>0</v>
      </c>
      <c r="F125" s="11">
        <v>10215000000</v>
      </c>
    </row>
    <row r="126" spans="1:6" x14ac:dyDescent="0.3">
      <c r="A126" s="13" t="s">
        <v>22</v>
      </c>
      <c r="B126" s="11">
        <v>44287000000</v>
      </c>
      <c r="C126" s="11">
        <v>16448000000</v>
      </c>
      <c r="D126" s="11">
        <v>20359000000</v>
      </c>
      <c r="E126" s="11">
        <v>0</v>
      </c>
      <c r="F126" s="11">
        <v>2386000000</v>
      </c>
    </row>
    <row r="127" spans="1:6" x14ac:dyDescent="0.3">
      <c r="A127" s="13" t="s">
        <v>29</v>
      </c>
      <c r="B127" s="11">
        <v>45567000000</v>
      </c>
      <c r="C127" s="11">
        <v>17052000000</v>
      </c>
      <c r="D127" s="11">
        <v>22113000000</v>
      </c>
      <c r="E127" s="11">
        <v>0</v>
      </c>
      <c r="F127" s="11">
        <v>2587000000</v>
      </c>
    </row>
    <row r="128" spans="1:6" x14ac:dyDescent="0.3">
      <c r="A128" s="13" t="s">
        <v>32</v>
      </c>
      <c r="B128" s="11">
        <v>47453000000</v>
      </c>
      <c r="C128" s="11">
        <v>16984000000</v>
      </c>
      <c r="D128" s="11">
        <v>25715000000</v>
      </c>
      <c r="E128" s="11">
        <v>0</v>
      </c>
      <c r="F128" s="11">
        <v>2611000000</v>
      </c>
    </row>
    <row r="129" spans="1:6" x14ac:dyDescent="0.3">
      <c r="A129" s="13" t="s">
        <v>35</v>
      </c>
      <c r="B129" s="11">
        <v>50365000000</v>
      </c>
      <c r="C129" s="11">
        <v>17327000000</v>
      </c>
      <c r="D129" s="11">
        <v>27330000000</v>
      </c>
      <c r="E129" s="11">
        <v>0</v>
      </c>
      <c r="F129" s="11">
        <v>2631000000</v>
      </c>
    </row>
    <row r="130" spans="1:6" x14ac:dyDescent="0.3">
      <c r="A130" s="5" t="s">
        <v>394</v>
      </c>
      <c r="B130" s="11">
        <v>86033723000</v>
      </c>
      <c r="C130" s="11">
        <v>81384487000</v>
      </c>
      <c r="D130" s="11">
        <v>957157000</v>
      </c>
      <c r="E130" s="11">
        <v>0</v>
      </c>
      <c r="F130" s="11">
        <v>0</v>
      </c>
    </row>
    <row r="131" spans="1:6" x14ac:dyDescent="0.3">
      <c r="A131" s="13" t="s">
        <v>22</v>
      </c>
      <c r="B131" s="11">
        <v>27351573000</v>
      </c>
      <c r="C131" s="11">
        <v>25986382000</v>
      </c>
      <c r="D131" s="11">
        <v>175148000</v>
      </c>
      <c r="E131" s="11">
        <v>0</v>
      </c>
      <c r="F131" s="11">
        <v>0</v>
      </c>
    </row>
    <row r="132" spans="1:6" x14ac:dyDescent="0.3">
      <c r="A132" s="13" t="s">
        <v>29</v>
      </c>
      <c r="B132" s="11">
        <v>21531577000</v>
      </c>
      <c r="C132" s="11">
        <v>20132544000</v>
      </c>
      <c r="D132" s="11">
        <v>182711000</v>
      </c>
      <c r="E132" s="11">
        <v>0</v>
      </c>
      <c r="F132" s="11">
        <v>0</v>
      </c>
    </row>
    <row r="133" spans="1:6" x14ac:dyDescent="0.3">
      <c r="A133" s="13" t="s">
        <v>32</v>
      </c>
      <c r="B133" s="11">
        <v>18114048000</v>
      </c>
      <c r="C133" s="11">
        <v>17019352000</v>
      </c>
      <c r="D133" s="11">
        <v>408225000</v>
      </c>
      <c r="E133" s="11">
        <v>0</v>
      </c>
      <c r="F133" s="11">
        <v>0</v>
      </c>
    </row>
    <row r="134" spans="1:6" x14ac:dyDescent="0.3">
      <c r="A134" s="13" t="s">
        <v>35</v>
      </c>
      <c r="B134" s="11">
        <v>19036525000</v>
      </c>
      <c r="C134" s="11">
        <v>18246209000</v>
      </c>
      <c r="D134" s="11">
        <v>191073000</v>
      </c>
      <c r="E134" s="11">
        <v>0</v>
      </c>
      <c r="F134" s="11">
        <v>0</v>
      </c>
    </row>
    <row r="135" spans="1:6" x14ac:dyDescent="0.3">
      <c r="A135" s="5" t="s">
        <v>396</v>
      </c>
      <c r="B135" s="11">
        <v>18384996000</v>
      </c>
      <c r="C135" s="11">
        <v>12263412000</v>
      </c>
      <c r="D135" s="11">
        <v>3840662000</v>
      </c>
      <c r="E135" s="11">
        <v>0</v>
      </c>
      <c r="F135" s="11">
        <v>0</v>
      </c>
    </row>
    <row r="136" spans="1:6" x14ac:dyDescent="0.3">
      <c r="A136" s="13" t="s">
        <v>22</v>
      </c>
      <c r="B136" s="11">
        <v>4954619000</v>
      </c>
      <c r="C136" s="11">
        <v>3266524000</v>
      </c>
      <c r="D136" s="11">
        <v>966829000</v>
      </c>
      <c r="E136" s="11">
        <v>0</v>
      </c>
      <c r="F136" s="11">
        <v>0</v>
      </c>
    </row>
    <row r="137" spans="1:6" x14ac:dyDescent="0.3">
      <c r="A137" s="13" t="s">
        <v>29</v>
      </c>
      <c r="B137" s="11">
        <v>4877885000</v>
      </c>
      <c r="C137" s="11">
        <v>3163268000</v>
      </c>
      <c r="D137" s="11">
        <v>936900000</v>
      </c>
      <c r="E137" s="11">
        <v>0</v>
      </c>
      <c r="F137" s="11">
        <v>0</v>
      </c>
    </row>
    <row r="138" spans="1:6" x14ac:dyDescent="0.3">
      <c r="A138" s="13" t="s">
        <v>32</v>
      </c>
      <c r="B138" s="11">
        <v>4561030000</v>
      </c>
      <c r="C138" s="11">
        <v>3073712000</v>
      </c>
      <c r="D138" s="11">
        <v>971611000</v>
      </c>
      <c r="E138" s="11">
        <v>0</v>
      </c>
      <c r="F138" s="11">
        <v>0</v>
      </c>
    </row>
    <row r="139" spans="1:6" x14ac:dyDescent="0.3">
      <c r="A139" s="13" t="s">
        <v>35</v>
      </c>
      <c r="B139" s="11">
        <v>3991462000</v>
      </c>
      <c r="C139" s="11">
        <v>2759908000</v>
      </c>
      <c r="D139" s="11">
        <v>965322000</v>
      </c>
      <c r="E139" s="11">
        <v>0</v>
      </c>
      <c r="F139" s="11">
        <v>0</v>
      </c>
    </row>
    <row r="140" spans="1:6" x14ac:dyDescent="0.3">
      <c r="A140" s="5" t="s">
        <v>402</v>
      </c>
      <c r="B140" s="11">
        <v>124604000000</v>
      </c>
      <c r="C140" s="11">
        <v>100624000000</v>
      </c>
      <c r="D140" s="11">
        <v>7915000000</v>
      </c>
      <c r="E140" s="11">
        <v>0</v>
      </c>
      <c r="F140" s="11">
        <v>0</v>
      </c>
    </row>
    <row r="141" spans="1:6" x14ac:dyDescent="0.3">
      <c r="A141" s="13" t="s">
        <v>22</v>
      </c>
      <c r="B141" s="11">
        <v>30930000000</v>
      </c>
      <c r="C141" s="11">
        <v>25202000000</v>
      </c>
      <c r="D141" s="11">
        <v>2039000000</v>
      </c>
      <c r="E141" s="11">
        <v>0</v>
      </c>
      <c r="F141" s="11">
        <v>0</v>
      </c>
    </row>
    <row r="142" spans="1:6" x14ac:dyDescent="0.3">
      <c r="A142" s="13" t="s">
        <v>29</v>
      </c>
      <c r="B142" s="11">
        <v>30852000000</v>
      </c>
      <c r="C142" s="11">
        <v>24979000000</v>
      </c>
      <c r="D142" s="11">
        <v>1984000000</v>
      </c>
      <c r="E142" s="11">
        <v>0</v>
      </c>
      <c r="F142" s="11">
        <v>0</v>
      </c>
    </row>
    <row r="143" spans="1:6" x14ac:dyDescent="0.3">
      <c r="A143" s="13" t="s">
        <v>32</v>
      </c>
      <c r="B143" s="11">
        <v>31469000000</v>
      </c>
      <c r="C143" s="11">
        <v>25339000000</v>
      </c>
      <c r="D143" s="11">
        <v>1952000000</v>
      </c>
      <c r="E143" s="11">
        <v>0</v>
      </c>
      <c r="F143" s="11">
        <v>0</v>
      </c>
    </row>
    <row r="144" spans="1:6" x14ac:dyDescent="0.3">
      <c r="A144" s="13" t="s">
        <v>35</v>
      </c>
      <c r="B144" s="11">
        <v>31353000000</v>
      </c>
      <c r="C144" s="11">
        <v>25104000000</v>
      </c>
      <c r="D144" s="11">
        <v>1940000000</v>
      </c>
      <c r="E144" s="11">
        <v>0</v>
      </c>
      <c r="F144" s="11">
        <v>0</v>
      </c>
    </row>
    <row r="145" spans="1:6" x14ac:dyDescent="0.3">
      <c r="A145" s="5" t="s">
        <v>417</v>
      </c>
      <c r="B145" s="11">
        <v>38326140000</v>
      </c>
      <c r="C145" s="11">
        <v>21727827000</v>
      </c>
      <c r="D145" s="11">
        <v>11522897000</v>
      </c>
      <c r="E145" s="11">
        <v>0</v>
      </c>
      <c r="F145" s="11">
        <v>0</v>
      </c>
    </row>
    <row r="146" spans="1:6" x14ac:dyDescent="0.3">
      <c r="A146" s="13" t="s">
        <v>22</v>
      </c>
      <c r="B146" s="11">
        <v>8950045000</v>
      </c>
      <c r="C146" s="11">
        <v>5033885000</v>
      </c>
      <c r="D146" s="11">
        <v>2785035000</v>
      </c>
      <c r="E146" s="11">
        <v>0</v>
      </c>
      <c r="F146" s="11">
        <v>0</v>
      </c>
    </row>
    <row r="147" spans="1:6" x14ac:dyDescent="0.3">
      <c r="A147" s="13" t="s">
        <v>29</v>
      </c>
      <c r="B147" s="11">
        <v>9437758000</v>
      </c>
      <c r="C147" s="11">
        <v>5301275000</v>
      </c>
      <c r="D147" s="11">
        <v>2839629000</v>
      </c>
      <c r="E147" s="11">
        <v>0</v>
      </c>
      <c r="F147" s="11">
        <v>0</v>
      </c>
    </row>
    <row r="148" spans="1:6" x14ac:dyDescent="0.3">
      <c r="A148" s="13" t="s">
        <v>32</v>
      </c>
      <c r="B148" s="11">
        <v>9964953000</v>
      </c>
      <c r="C148" s="11">
        <v>5650711000</v>
      </c>
      <c r="D148" s="11">
        <v>2967125000</v>
      </c>
      <c r="E148" s="11">
        <v>0</v>
      </c>
      <c r="F148" s="11">
        <v>0</v>
      </c>
    </row>
    <row r="149" spans="1:6" x14ac:dyDescent="0.3">
      <c r="A149" s="13" t="s">
        <v>35</v>
      </c>
      <c r="B149" s="11">
        <v>9973384000</v>
      </c>
      <c r="C149" s="11">
        <v>5741956000</v>
      </c>
      <c r="D149" s="11">
        <v>2931108000</v>
      </c>
      <c r="E149" s="11">
        <v>0</v>
      </c>
      <c r="F149" s="11">
        <v>0</v>
      </c>
    </row>
    <row r="150" spans="1:6" x14ac:dyDescent="0.3">
      <c r="A150" s="5" t="s">
        <v>442</v>
      </c>
      <c r="B150" s="11">
        <v>157244000000</v>
      </c>
      <c r="C150" s="11">
        <v>111218000000</v>
      </c>
      <c r="D150" s="11">
        <v>21183000000</v>
      </c>
      <c r="E150" s="11">
        <v>0</v>
      </c>
      <c r="F150" s="11">
        <v>0</v>
      </c>
    </row>
    <row r="151" spans="1:6" x14ac:dyDescent="0.3">
      <c r="A151" s="13" t="s">
        <v>22</v>
      </c>
      <c r="B151" s="11">
        <v>39055000000</v>
      </c>
      <c r="C151" s="11">
        <v>28364000000</v>
      </c>
      <c r="D151" s="11">
        <v>5190000000</v>
      </c>
      <c r="E151" s="11">
        <v>0</v>
      </c>
      <c r="F151" s="11">
        <v>0</v>
      </c>
    </row>
    <row r="152" spans="1:6" x14ac:dyDescent="0.3">
      <c r="A152" s="13" t="s">
        <v>29</v>
      </c>
      <c r="B152" s="11">
        <v>40306000000</v>
      </c>
      <c r="C152" s="11">
        <v>28957000000</v>
      </c>
      <c r="D152" s="11">
        <v>5518000000</v>
      </c>
      <c r="E152" s="11">
        <v>0</v>
      </c>
      <c r="F152" s="11">
        <v>0</v>
      </c>
    </row>
    <row r="153" spans="1:6" x14ac:dyDescent="0.3">
      <c r="A153" s="13" t="s">
        <v>32</v>
      </c>
      <c r="B153" s="11">
        <v>38581000000</v>
      </c>
      <c r="C153" s="11">
        <v>26747000000</v>
      </c>
      <c r="D153" s="11">
        <v>5006000000</v>
      </c>
      <c r="E153" s="11">
        <v>0</v>
      </c>
      <c r="F153" s="11">
        <v>0</v>
      </c>
    </row>
    <row r="154" spans="1:6" x14ac:dyDescent="0.3">
      <c r="A154" s="13" t="s">
        <v>35</v>
      </c>
      <c r="B154" s="11">
        <v>39302000000</v>
      </c>
      <c r="C154" s="11">
        <v>27150000000</v>
      </c>
      <c r="D154" s="11">
        <v>5469000000</v>
      </c>
      <c r="E154" s="11">
        <v>0</v>
      </c>
      <c r="F154" s="11">
        <v>0</v>
      </c>
    </row>
    <row r="155" spans="1:6" x14ac:dyDescent="0.3">
      <c r="A155" s="5" t="s">
        <v>481</v>
      </c>
      <c r="B155" s="11">
        <v>55623000000</v>
      </c>
      <c r="C155" s="11">
        <v>33011000000</v>
      </c>
      <c r="D155" s="11">
        <v>10325000000</v>
      </c>
      <c r="E155" s="11">
        <v>0</v>
      </c>
      <c r="F155" s="11">
        <v>952000000</v>
      </c>
    </row>
    <row r="156" spans="1:6" x14ac:dyDescent="0.3">
      <c r="A156" s="13" t="s">
        <v>22</v>
      </c>
      <c r="B156" s="11">
        <v>14135000000</v>
      </c>
      <c r="C156" s="11">
        <v>8554000000</v>
      </c>
      <c r="D156" s="11">
        <v>2815000000</v>
      </c>
      <c r="E156" s="11">
        <v>0</v>
      </c>
      <c r="F156" s="11">
        <v>250000000</v>
      </c>
    </row>
    <row r="157" spans="1:6" x14ac:dyDescent="0.3">
      <c r="A157" s="13" t="s">
        <v>29</v>
      </c>
      <c r="B157" s="11">
        <v>14484000000</v>
      </c>
      <c r="C157" s="11">
        <v>8673000000</v>
      </c>
      <c r="D157" s="11">
        <v>2678000000</v>
      </c>
      <c r="E157" s="11">
        <v>0</v>
      </c>
      <c r="F157" s="11">
        <v>245000000</v>
      </c>
    </row>
    <row r="158" spans="1:6" x14ac:dyDescent="0.3">
      <c r="A158" s="13" t="s">
        <v>32</v>
      </c>
      <c r="B158" s="11">
        <v>13405000000</v>
      </c>
      <c r="C158" s="11">
        <v>7888000000</v>
      </c>
      <c r="D158" s="11">
        <v>2417000000</v>
      </c>
      <c r="E158" s="11">
        <v>0</v>
      </c>
      <c r="F158" s="11">
        <v>233000000</v>
      </c>
    </row>
    <row r="159" spans="1:6" x14ac:dyDescent="0.3">
      <c r="A159" s="13" t="s">
        <v>35</v>
      </c>
      <c r="B159" s="11">
        <v>13599000000</v>
      </c>
      <c r="C159" s="11">
        <v>7896000000</v>
      </c>
      <c r="D159" s="11">
        <v>2415000000</v>
      </c>
      <c r="E159" s="11">
        <v>0</v>
      </c>
      <c r="F159" s="11">
        <v>224000000</v>
      </c>
    </row>
    <row r="160" spans="1:6" x14ac:dyDescent="0.3">
      <c r="A160" s="5" t="s">
        <v>483</v>
      </c>
      <c r="B160" s="11">
        <v>22992638000</v>
      </c>
      <c r="C160" s="11">
        <v>14365639000</v>
      </c>
      <c r="D160" s="11">
        <v>5056200000</v>
      </c>
      <c r="E160" s="11">
        <v>0</v>
      </c>
      <c r="F160" s="11">
        <v>1116655000</v>
      </c>
    </row>
    <row r="161" spans="1:6" x14ac:dyDescent="0.3">
      <c r="A161" s="13" t="s">
        <v>22</v>
      </c>
      <c r="B161" s="11">
        <v>5054980000</v>
      </c>
      <c r="C161" s="11">
        <v>3230857000</v>
      </c>
      <c r="D161" s="11">
        <v>1064757000</v>
      </c>
      <c r="E161" s="11">
        <v>0</v>
      </c>
      <c r="F161" s="11">
        <v>229166000</v>
      </c>
    </row>
    <row r="162" spans="1:6" x14ac:dyDescent="0.3">
      <c r="A162" s="13" t="s">
        <v>29</v>
      </c>
      <c r="B162" s="11">
        <v>5584571000</v>
      </c>
      <c r="C162" s="11">
        <v>3570801000</v>
      </c>
      <c r="D162" s="11">
        <v>1183682000</v>
      </c>
      <c r="E162" s="11">
        <v>0</v>
      </c>
      <c r="F162" s="11">
        <v>253380000</v>
      </c>
    </row>
    <row r="163" spans="1:6" x14ac:dyDescent="0.3">
      <c r="A163" s="13" t="s">
        <v>32</v>
      </c>
      <c r="B163" s="11">
        <v>6165441000</v>
      </c>
      <c r="C163" s="11">
        <v>3898403000</v>
      </c>
      <c r="D163" s="11">
        <v>1341000000</v>
      </c>
      <c r="E163" s="11">
        <v>0</v>
      </c>
      <c r="F163" s="11">
        <v>294496000</v>
      </c>
    </row>
    <row r="164" spans="1:6" x14ac:dyDescent="0.3">
      <c r="A164" s="13" t="s">
        <v>35</v>
      </c>
      <c r="B164" s="11">
        <v>6187646000</v>
      </c>
      <c r="C164" s="11">
        <v>3665578000</v>
      </c>
      <c r="D164" s="11">
        <v>1466761000</v>
      </c>
      <c r="E164" s="11">
        <v>0</v>
      </c>
      <c r="F164" s="11">
        <v>339613000</v>
      </c>
    </row>
    <row r="165" spans="1:6" x14ac:dyDescent="0.3">
      <c r="A165" s="5" t="s">
        <v>485</v>
      </c>
      <c r="B165" s="11">
        <v>47592522000</v>
      </c>
      <c r="C165" s="11">
        <v>39940250000</v>
      </c>
      <c r="D165" s="11">
        <v>5671100000</v>
      </c>
      <c r="E165" s="11">
        <v>0</v>
      </c>
      <c r="F165" s="11">
        <v>0</v>
      </c>
    </row>
    <row r="166" spans="1:6" x14ac:dyDescent="0.3">
      <c r="A166" s="13" t="s">
        <v>22</v>
      </c>
      <c r="B166" s="11">
        <v>11818376000</v>
      </c>
      <c r="C166" s="11">
        <v>9976057000</v>
      </c>
      <c r="D166" s="11">
        <v>1173340000</v>
      </c>
      <c r="E166" s="11">
        <v>0</v>
      </c>
      <c r="F166" s="11">
        <v>0</v>
      </c>
    </row>
    <row r="167" spans="1:6" x14ac:dyDescent="0.3">
      <c r="A167" s="13" t="s">
        <v>29</v>
      </c>
      <c r="B167" s="11">
        <v>12695157000</v>
      </c>
      <c r="C167" s="11">
        <v>10621373000</v>
      </c>
      <c r="D167" s="11">
        <v>1545716000</v>
      </c>
      <c r="E167" s="11">
        <v>0</v>
      </c>
      <c r="F167" s="11">
        <v>0</v>
      </c>
    </row>
    <row r="168" spans="1:6" x14ac:dyDescent="0.3">
      <c r="A168" s="13" t="s">
        <v>32</v>
      </c>
      <c r="B168" s="11">
        <v>12114832000</v>
      </c>
      <c r="C168" s="11">
        <v>10146494000</v>
      </c>
      <c r="D168" s="11">
        <v>1522811000</v>
      </c>
      <c r="E168" s="11">
        <v>0</v>
      </c>
      <c r="F168" s="11">
        <v>0</v>
      </c>
    </row>
    <row r="169" spans="1:6" x14ac:dyDescent="0.3">
      <c r="A169" s="13" t="s">
        <v>35</v>
      </c>
      <c r="B169" s="11">
        <v>10964157000</v>
      </c>
      <c r="C169" s="11">
        <v>9196326000</v>
      </c>
      <c r="D169" s="11">
        <v>1429233000</v>
      </c>
      <c r="E169" s="11">
        <v>0</v>
      </c>
      <c r="F169" s="11">
        <v>0</v>
      </c>
    </row>
    <row r="170" spans="1:6" x14ac:dyDescent="0.3">
      <c r="A170" s="5" t="s">
        <v>513</v>
      </c>
      <c r="B170" s="11">
        <v>9699400000</v>
      </c>
      <c r="C170" s="11">
        <v>3133500000</v>
      </c>
      <c r="D170" s="11">
        <v>2324900000</v>
      </c>
      <c r="E170" s="11">
        <v>0</v>
      </c>
      <c r="F170" s="11">
        <v>1071000000</v>
      </c>
    </row>
    <row r="171" spans="1:6" x14ac:dyDescent="0.3">
      <c r="A171" s="13" t="s">
        <v>22</v>
      </c>
      <c r="B171" s="11">
        <v>2369300000</v>
      </c>
      <c r="C171" s="11">
        <v>805300000</v>
      </c>
      <c r="D171" s="11">
        <v>602100000</v>
      </c>
      <c r="E171" s="11">
        <v>0</v>
      </c>
      <c r="F171" s="11">
        <v>223300000</v>
      </c>
    </row>
    <row r="172" spans="1:6" x14ac:dyDescent="0.3">
      <c r="A172" s="13" t="s">
        <v>29</v>
      </c>
      <c r="B172" s="11">
        <v>2577100000</v>
      </c>
      <c r="C172" s="11">
        <v>877900000</v>
      </c>
      <c r="D172" s="11">
        <v>632000000</v>
      </c>
      <c r="E172" s="11">
        <v>0</v>
      </c>
      <c r="F172" s="11">
        <v>258100000</v>
      </c>
    </row>
    <row r="173" spans="1:6" x14ac:dyDescent="0.3">
      <c r="A173" s="13" t="s">
        <v>32</v>
      </c>
      <c r="B173" s="11">
        <v>2418800000</v>
      </c>
      <c r="C173" s="11">
        <v>759200000</v>
      </c>
      <c r="D173" s="11">
        <v>571200000</v>
      </c>
      <c r="E173" s="11">
        <v>0</v>
      </c>
      <c r="F173" s="11">
        <v>284600000</v>
      </c>
    </row>
    <row r="174" spans="1:6" x14ac:dyDescent="0.3">
      <c r="A174" s="13" t="s">
        <v>35</v>
      </c>
      <c r="B174" s="11">
        <v>2334200000</v>
      </c>
      <c r="C174" s="11">
        <v>691100000</v>
      </c>
      <c r="D174" s="11">
        <v>519600000</v>
      </c>
      <c r="E174" s="11">
        <v>0</v>
      </c>
      <c r="F174" s="11">
        <v>305000000</v>
      </c>
    </row>
    <row r="175" spans="1:6" x14ac:dyDescent="0.3">
      <c r="A175" s="5" t="s">
        <v>515</v>
      </c>
      <c r="B175" s="11">
        <v>14591200000</v>
      </c>
      <c r="C175" s="11">
        <v>11472100000</v>
      </c>
      <c r="D175" s="11">
        <v>1544000000</v>
      </c>
      <c r="E175" s="11">
        <v>0</v>
      </c>
      <c r="F175" s="11">
        <v>91000000</v>
      </c>
    </row>
    <row r="176" spans="1:6" x14ac:dyDescent="0.3">
      <c r="A176" s="13" t="s">
        <v>22</v>
      </c>
      <c r="B176" s="11">
        <v>3414500000</v>
      </c>
      <c r="C176" s="11">
        <v>2718900000</v>
      </c>
      <c r="D176" s="11">
        <v>346100000</v>
      </c>
      <c r="E176" s="11">
        <v>0</v>
      </c>
      <c r="F176" s="11">
        <v>25100000</v>
      </c>
    </row>
    <row r="177" spans="1:6" x14ac:dyDescent="0.3">
      <c r="A177" s="13" t="s">
        <v>29</v>
      </c>
      <c r="B177" s="11">
        <v>3477200000</v>
      </c>
      <c r="C177" s="11">
        <v>2767300000</v>
      </c>
      <c r="D177" s="11">
        <v>346900000</v>
      </c>
      <c r="E177" s="11">
        <v>0</v>
      </c>
      <c r="F177" s="11">
        <v>25400000</v>
      </c>
    </row>
    <row r="178" spans="1:6" x14ac:dyDescent="0.3">
      <c r="A178" s="13" t="s">
        <v>32</v>
      </c>
      <c r="B178" s="11">
        <v>3782300000</v>
      </c>
      <c r="C178" s="11">
        <v>2991900000</v>
      </c>
      <c r="D178" s="11">
        <v>439200000</v>
      </c>
      <c r="E178" s="11">
        <v>0</v>
      </c>
      <c r="F178" s="11">
        <v>19700000</v>
      </c>
    </row>
    <row r="179" spans="1:6" x14ac:dyDescent="0.3">
      <c r="A179" s="13" t="s">
        <v>35</v>
      </c>
      <c r="B179" s="11">
        <v>3917200000</v>
      </c>
      <c r="C179" s="11">
        <v>2994000000</v>
      </c>
      <c r="D179" s="11">
        <v>411800000</v>
      </c>
      <c r="E179" s="11">
        <v>0</v>
      </c>
      <c r="F179" s="11">
        <v>20800000</v>
      </c>
    </row>
    <row r="180" spans="1:6" x14ac:dyDescent="0.3">
      <c r="A180" s="5" t="s">
        <v>520</v>
      </c>
      <c r="B180" s="11">
        <v>45979000000</v>
      </c>
      <c r="C180" s="11">
        <v>41652000000</v>
      </c>
      <c r="D180" s="11">
        <v>0</v>
      </c>
      <c r="E180" s="11">
        <v>0</v>
      </c>
      <c r="F180" s="11">
        <v>0</v>
      </c>
    </row>
    <row r="181" spans="1:6" x14ac:dyDescent="0.3">
      <c r="A181" s="13" t="s">
        <v>22</v>
      </c>
      <c r="B181" s="11">
        <v>13107000000</v>
      </c>
      <c r="C181" s="11">
        <v>11799000000</v>
      </c>
      <c r="D181" s="11">
        <v>0</v>
      </c>
      <c r="E181" s="11">
        <v>0</v>
      </c>
      <c r="F181" s="11">
        <v>0</v>
      </c>
    </row>
    <row r="182" spans="1:6" x14ac:dyDescent="0.3">
      <c r="A182" s="13" t="s">
        <v>29</v>
      </c>
      <c r="B182" s="11">
        <v>11420000000</v>
      </c>
      <c r="C182" s="11">
        <v>10303000000</v>
      </c>
      <c r="D182" s="11">
        <v>0</v>
      </c>
      <c r="E182" s="11">
        <v>0</v>
      </c>
      <c r="F182" s="11">
        <v>0</v>
      </c>
    </row>
    <row r="183" spans="1:6" x14ac:dyDescent="0.3">
      <c r="A183" s="13" t="s">
        <v>32</v>
      </c>
      <c r="B183" s="11">
        <v>10986000000</v>
      </c>
      <c r="C183" s="11">
        <v>9974000000</v>
      </c>
      <c r="D183" s="11">
        <v>0</v>
      </c>
      <c r="E183" s="11">
        <v>0</v>
      </c>
      <c r="F183" s="11">
        <v>0</v>
      </c>
    </row>
    <row r="184" spans="1:6" x14ac:dyDescent="0.3">
      <c r="A184" s="13" t="s">
        <v>35</v>
      </c>
      <c r="B184" s="11">
        <v>10466000000</v>
      </c>
      <c r="C184" s="11">
        <v>9576000000</v>
      </c>
      <c r="D184" s="11">
        <v>0</v>
      </c>
      <c r="E184" s="11">
        <v>0</v>
      </c>
      <c r="F184" s="11">
        <v>0</v>
      </c>
    </row>
    <row r="185" spans="1:6" x14ac:dyDescent="0.3">
      <c r="A185" s="5" t="s">
        <v>526</v>
      </c>
      <c r="B185" s="11">
        <v>173088000000</v>
      </c>
      <c r="C185" s="11">
        <v>154664000000</v>
      </c>
      <c r="D185" s="11">
        <v>-1354000000</v>
      </c>
      <c r="E185" s="11">
        <v>0</v>
      </c>
      <c r="F185" s="11">
        <v>0</v>
      </c>
    </row>
    <row r="186" spans="1:6" x14ac:dyDescent="0.3">
      <c r="A186" s="13" t="s">
        <v>22</v>
      </c>
      <c r="B186" s="11">
        <v>45358000000</v>
      </c>
      <c r="C186" s="11">
        <v>41171000000</v>
      </c>
      <c r="D186" s="11">
        <v>-318000000</v>
      </c>
      <c r="E186" s="11">
        <v>0</v>
      </c>
      <c r="F186" s="11">
        <v>0</v>
      </c>
    </row>
    <row r="187" spans="1:6" x14ac:dyDescent="0.3">
      <c r="A187" s="13" t="s">
        <v>29</v>
      </c>
      <c r="B187" s="11">
        <v>39946000000</v>
      </c>
      <c r="C187" s="11">
        <v>35263000000</v>
      </c>
      <c r="D187" s="11">
        <v>-329000000</v>
      </c>
      <c r="E187" s="11">
        <v>0</v>
      </c>
      <c r="F187" s="11">
        <v>0</v>
      </c>
    </row>
    <row r="188" spans="1:6" x14ac:dyDescent="0.3">
      <c r="A188" s="13" t="s">
        <v>32</v>
      </c>
      <c r="B188" s="11">
        <v>40536000000</v>
      </c>
      <c r="C188" s="11">
        <v>36044000000</v>
      </c>
      <c r="D188" s="11">
        <v>-220000000</v>
      </c>
      <c r="E188" s="11">
        <v>0</v>
      </c>
      <c r="F188" s="11">
        <v>0</v>
      </c>
    </row>
    <row r="189" spans="1:6" x14ac:dyDescent="0.3">
      <c r="A189" s="13" t="s">
        <v>35</v>
      </c>
      <c r="B189" s="11">
        <v>47248000000</v>
      </c>
      <c r="C189" s="11">
        <v>42186000000</v>
      </c>
      <c r="D189" s="11">
        <v>-487000000</v>
      </c>
      <c r="E189" s="11">
        <v>0</v>
      </c>
      <c r="F189" s="11">
        <v>0</v>
      </c>
    </row>
    <row r="190" spans="1:6" x14ac:dyDescent="0.3">
      <c r="A190" s="5" t="s">
        <v>533</v>
      </c>
      <c r="B190" s="11">
        <v>76549000000</v>
      </c>
      <c r="C190" s="11">
        <v>28141000000</v>
      </c>
      <c r="D190" s="11">
        <v>32737000000</v>
      </c>
      <c r="E190" s="11">
        <v>0</v>
      </c>
      <c r="F190" s="11">
        <v>4041000000</v>
      </c>
    </row>
    <row r="191" spans="1:6" x14ac:dyDescent="0.3">
      <c r="A191" s="13" t="s">
        <v>22</v>
      </c>
      <c r="B191" s="11">
        <v>17699000000</v>
      </c>
      <c r="C191" s="11">
        <v>8307000000</v>
      </c>
      <c r="D191" s="11">
        <v>7161000000</v>
      </c>
      <c r="E191" s="11">
        <v>0</v>
      </c>
      <c r="F191" s="11">
        <v>867000000</v>
      </c>
    </row>
    <row r="192" spans="1:6" x14ac:dyDescent="0.3">
      <c r="A192" s="13" t="s">
        <v>29</v>
      </c>
      <c r="B192" s="11">
        <v>18605000000</v>
      </c>
      <c r="C192" s="11">
        <v>7677000000</v>
      </c>
      <c r="D192" s="11">
        <v>7639000000</v>
      </c>
      <c r="E192" s="11">
        <v>0</v>
      </c>
      <c r="F192" s="11">
        <v>938000000</v>
      </c>
    </row>
    <row r="193" spans="1:6" x14ac:dyDescent="0.3">
      <c r="A193" s="13" t="s">
        <v>32</v>
      </c>
      <c r="B193" s="11">
        <v>19820000000</v>
      </c>
      <c r="C193" s="11">
        <v>6025000000</v>
      </c>
      <c r="D193" s="11">
        <v>8625000000</v>
      </c>
      <c r="E193" s="11">
        <v>0</v>
      </c>
      <c r="F193" s="11">
        <v>1015000000</v>
      </c>
    </row>
    <row r="194" spans="1:6" x14ac:dyDescent="0.3">
      <c r="A194" s="13" t="s">
        <v>35</v>
      </c>
      <c r="B194" s="11">
        <v>20425000000</v>
      </c>
      <c r="C194" s="11">
        <v>6132000000</v>
      </c>
      <c r="D194" s="11">
        <v>9312000000</v>
      </c>
      <c r="E194" s="11">
        <v>0</v>
      </c>
      <c r="F194" s="11">
        <v>1221000000</v>
      </c>
    </row>
    <row r="195" spans="1:6" x14ac:dyDescent="0.3">
      <c r="A195" s="5" t="s">
        <v>542</v>
      </c>
      <c r="B195" s="11">
        <v>28266000000</v>
      </c>
      <c r="C195" s="11">
        <v>19538000000</v>
      </c>
      <c r="D195" s="11">
        <v>5427000000</v>
      </c>
      <c r="E195" s="11">
        <v>0</v>
      </c>
      <c r="F195" s="11">
        <v>0</v>
      </c>
    </row>
    <row r="196" spans="1:6" x14ac:dyDescent="0.3">
      <c r="A196" s="13" t="s">
        <v>22</v>
      </c>
      <c r="B196" s="11">
        <v>6761000000</v>
      </c>
      <c r="C196" s="11">
        <v>4802000000</v>
      </c>
      <c r="D196" s="11">
        <v>1347000000</v>
      </c>
      <c r="E196" s="11">
        <v>0</v>
      </c>
      <c r="F196" s="11">
        <v>0</v>
      </c>
    </row>
    <row r="197" spans="1:6" x14ac:dyDescent="0.3">
      <c r="A197" s="13" t="s">
        <v>29</v>
      </c>
      <c r="B197" s="11">
        <v>7006000000</v>
      </c>
      <c r="C197" s="11">
        <v>4946000000</v>
      </c>
      <c r="D197" s="11">
        <v>1338000000</v>
      </c>
      <c r="E197" s="11">
        <v>0</v>
      </c>
      <c r="F197" s="11">
        <v>0</v>
      </c>
    </row>
    <row r="198" spans="1:6" x14ac:dyDescent="0.3">
      <c r="A198" s="13" t="s">
        <v>32</v>
      </c>
      <c r="B198" s="11">
        <v>7142000000</v>
      </c>
      <c r="C198" s="11">
        <v>4889000000</v>
      </c>
      <c r="D198" s="11">
        <v>1339000000</v>
      </c>
      <c r="E198" s="11">
        <v>0</v>
      </c>
      <c r="F198" s="11">
        <v>0</v>
      </c>
    </row>
    <row r="199" spans="1:6" x14ac:dyDescent="0.3">
      <c r="A199" s="13" t="s">
        <v>35</v>
      </c>
      <c r="B199" s="11">
        <v>7357000000</v>
      </c>
      <c r="C199" s="11">
        <v>4901000000</v>
      </c>
      <c r="D199" s="11">
        <v>1403000000</v>
      </c>
      <c r="E199" s="11">
        <v>0</v>
      </c>
      <c r="F199" s="11">
        <v>0</v>
      </c>
    </row>
    <row r="200" spans="1:6" x14ac:dyDescent="0.3">
      <c r="A200" s="5" t="s">
        <v>559</v>
      </c>
      <c r="B200" s="11">
        <v>123075000000</v>
      </c>
      <c r="C200" s="11">
        <v>62976000000</v>
      </c>
      <c r="D200" s="11">
        <v>25146000000</v>
      </c>
      <c r="E200" s="11">
        <v>6983000000</v>
      </c>
      <c r="F200" s="11">
        <v>0</v>
      </c>
    </row>
    <row r="201" spans="1:6" x14ac:dyDescent="0.3">
      <c r="A201" s="13" t="s">
        <v>22</v>
      </c>
      <c r="B201" s="11">
        <v>30871000000</v>
      </c>
      <c r="C201" s="11">
        <v>16106000000</v>
      </c>
      <c r="D201" s="11">
        <v>6384000000</v>
      </c>
      <c r="E201" s="11">
        <v>1715000000</v>
      </c>
      <c r="F201" s="11">
        <v>0</v>
      </c>
    </row>
    <row r="202" spans="1:6" x14ac:dyDescent="0.3">
      <c r="A202" s="13" t="s">
        <v>29</v>
      </c>
      <c r="B202" s="11">
        <v>31821000000</v>
      </c>
      <c r="C202" s="11">
        <v>16447000000</v>
      </c>
      <c r="D202" s="11">
        <v>6469000000</v>
      </c>
      <c r="E202" s="11">
        <v>1770000000</v>
      </c>
      <c r="F202" s="11">
        <v>0</v>
      </c>
    </row>
    <row r="203" spans="1:6" x14ac:dyDescent="0.3">
      <c r="A203" s="13" t="s">
        <v>32</v>
      </c>
      <c r="B203" s="11">
        <v>30274000000</v>
      </c>
      <c r="C203" s="11">
        <v>15383000000</v>
      </c>
      <c r="D203" s="11">
        <v>6182000000</v>
      </c>
      <c r="E203" s="11">
        <v>1763000000</v>
      </c>
      <c r="F203" s="11">
        <v>0</v>
      </c>
    </row>
    <row r="204" spans="1:6" x14ac:dyDescent="0.3">
      <c r="A204" s="13" t="s">
        <v>35</v>
      </c>
      <c r="B204" s="11">
        <v>30109000000</v>
      </c>
      <c r="C204" s="11">
        <v>15040000000</v>
      </c>
      <c r="D204" s="11">
        <v>6111000000</v>
      </c>
      <c r="E204" s="11">
        <v>1735000000</v>
      </c>
      <c r="F204" s="11">
        <v>0</v>
      </c>
    </row>
    <row r="205" spans="1:6" x14ac:dyDescent="0.3">
      <c r="A205" s="5" t="s">
        <v>587</v>
      </c>
      <c r="B205" s="11">
        <v>24472000000</v>
      </c>
      <c r="C205" s="11">
        <v>10164000000</v>
      </c>
      <c r="D205" s="11">
        <v>7498000000</v>
      </c>
      <c r="E205" s="11">
        <v>0</v>
      </c>
      <c r="F205" s="11">
        <v>2260000000</v>
      </c>
    </row>
    <row r="206" spans="1:6" x14ac:dyDescent="0.3">
      <c r="A206" s="13" t="s">
        <v>22</v>
      </c>
      <c r="B206" s="11">
        <v>5703000000</v>
      </c>
      <c r="C206" s="11">
        <v>2398000000</v>
      </c>
      <c r="D206" s="11">
        <v>1815000000</v>
      </c>
      <c r="E206" s="11">
        <v>0</v>
      </c>
      <c r="F206" s="11">
        <v>510000000</v>
      </c>
    </row>
    <row r="207" spans="1:6" x14ac:dyDescent="0.3">
      <c r="A207" s="13" t="s">
        <v>29</v>
      </c>
      <c r="B207" s="11">
        <v>6288000000</v>
      </c>
      <c r="C207" s="11">
        <v>2620000000</v>
      </c>
      <c r="D207" s="11">
        <v>1917000000</v>
      </c>
      <c r="E207" s="11">
        <v>0</v>
      </c>
      <c r="F207" s="11">
        <v>573000000</v>
      </c>
    </row>
    <row r="208" spans="1:6" x14ac:dyDescent="0.3">
      <c r="A208" s="13" t="s">
        <v>32</v>
      </c>
      <c r="B208" s="11">
        <v>6172000000</v>
      </c>
      <c r="C208" s="11">
        <v>2539000000</v>
      </c>
      <c r="D208" s="11">
        <v>1915000000</v>
      </c>
      <c r="E208" s="11">
        <v>0</v>
      </c>
      <c r="F208" s="11">
        <v>574000000</v>
      </c>
    </row>
    <row r="209" spans="1:6" x14ac:dyDescent="0.3">
      <c r="A209" s="13" t="s">
        <v>35</v>
      </c>
      <c r="B209" s="11">
        <v>6309000000</v>
      </c>
      <c r="C209" s="11">
        <v>2607000000</v>
      </c>
      <c r="D209" s="11">
        <v>1851000000</v>
      </c>
      <c r="E209" s="11">
        <v>0</v>
      </c>
      <c r="F209" s="11">
        <v>603000000</v>
      </c>
    </row>
    <row r="210" spans="1:6" x14ac:dyDescent="0.3">
      <c r="A210" s="5" t="s">
        <v>589</v>
      </c>
      <c r="B210" s="11">
        <v>43268000000</v>
      </c>
      <c r="C210" s="11">
        <v>14978000000</v>
      </c>
      <c r="D210" s="11">
        <v>11553000000</v>
      </c>
      <c r="E210" s="11">
        <v>0</v>
      </c>
      <c r="F210" s="11">
        <v>3947000000</v>
      </c>
    </row>
    <row r="211" spans="1:6" x14ac:dyDescent="0.3">
      <c r="A211" s="13" t="s">
        <v>22</v>
      </c>
      <c r="B211" s="11">
        <v>11245000000</v>
      </c>
      <c r="C211" s="11">
        <v>4070000000</v>
      </c>
      <c r="D211" s="11">
        <v>3002000000</v>
      </c>
      <c r="E211" s="11">
        <v>0</v>
      </c>
      <c r="F211" s="11">
        <v>916000000</v>
      </c>
    </row>
    <row r="212" spans="1:6" x14ac:dyDescent="0.3">
      <c r="A212" s="13" t="s">
        <v>29</v>
      </c>
      <c r="B212" s="11">
        <v>11624000000</v>
      </c>
      <c r="C212" s="11">
        <v>4201000000</v>
      </c>
      <c r="D212" s="11">
        <v>2897000000</v>
      </c>
      <c r="E212" s="11">
        <v>0</v>
      </c>
      <c r="F212" s="11">
        <v>951000000</v>
      </c>
    </row>
    <row r="213" spans="1:6" x14ac:dyDescent="0.3">
      <c r="A213" s="13" t="s">
        <v>32</v>
      </c>
      <c r="B213" s="11">
        <v>10511000000</v>
      </c>
      <c r="C213" s="11">
        <v>3662000000</v>
      </c>
      <c r="D213" s="11">
        <v>2911000000</v>
      </c>
      <c r="E213" s="11">
        <v>0</v>
      </c>
      <c r="F213" s="11">
        <v>1054000000</v>
      </c>
    </row>
    <row r="214" spans="1:6" x14ac:dyDescent="0.3">
      <c r="A214" s="13" t="s">
        <v>35</v>
      </c>
      <c r="B214" s="11">
        <v>9888000000</v>
      </c>
      <c r="C214" s="11">
        <v>3045000000</v>
      </c>
      <c r="D214" s="11">
        <v>2743000000</v>
      </c>
      <c r="E214" s="11">
        <v>0</v>
      </c>
      <c r="F214" s="11">
        <v>1026000000</v>
      </c>
    </row>
    <row r="215" spans="1:6" x14ac:dyDescent="0.3">
      <c r="A215" s="5" t="s">
        <v>610</v>
      </c>
      <c r="B215" s="11">
        <v>15014612000</v>
      </c>
      <c r="C215" s="11">
        <v>6472402000</v>
      </c>
      <c r="D215" s="11">
        <v>5568192000</v>
      </c>
      <c r="E215" s="11">
        <v>444749000</v>
      </c>
      <c r="F215" s="11">
        <v>0</v>
      </c>
    </row>
    <row r="216" spans="1:6" x14ac:dyDescent="0.3">
      <c r="A216" s="13" t="s">
        <v>22</v>
      </c>
      <c r="B216" s="11">
        <v>3823713000</v>
      </c>
      <c r="C216" s="11">
        <v>1582398000</v>
      </c>
      <c r="D216" s="11">
        <v>1489735000</v>
      </c>
      <c r="E216" s="11">
        <v>114250000</v>
      </c>
      <c r="F216" s="11">
        <v>0</v>
      </c>
    </row>
    <row r="217" spans="1:6" x14ac:dyDescent="0.3">
      <c r="A217" s="13" t="s">
        <v>29</v>
      </c>
      <c r="B217" s="11">
        <v>3791335000</v>
      </c>
      <c r="C217" s="11">
        <v>1650622000</v>
      </c>
      <c r="D217" s="11">
        <v>1420096000</v>
      </c>
      <c r="E217" s="11">
        <v>110412000</v>
      </c>
      <c r="F217" s="11">
        <v>0</v>
      </c>
    </row>
    <row r="218" spans="1:6" x14ac:dyDescent="0.3">
      <c r="A218" s="13" t="s">
        <v>32</v>
      </c>
      <c r="B218" s="11">
        <v>3821504000</v>
      </c>
      <c r="C218" s="11">
        <v>1680791000</v>
      </c>
      <c r="D218" s="11">
        <v>1378400000</v>
      </c>
      <c r="E218" s="11">
        <v>109931000</v>
      </c>
      <c r="F218" s="11">
        <v>0</v>
      </c>
    </row>
    <row r="219" spans="1:6" x14ac:dyDescent="0.3">
      <c r="A219" s="13" t="s">
        <v>35</v>
      </c>
      <c r="B219" s="11">
        <v>3578060000</v>
      </c>
      <c r="C219" s="11">
        <v>1558591000</v>
      </c>
      <c r="D219" s="11">
        <v>1279961000</v>
      </c>
      <c r="E219" s="11">
        <v>110156000</v>
      </c>
      <c r="F219" s="11">
        <v>0</v>
      </c>
    </row>
    <row r="220" spans="1:6" x14ac:dyDescent="0.3">
      <c r="A220" s="5" t="s">
        <v>612</v>
      </c>
      <c r="B220" s="11">
        <v>70463500000</v>
      </c>
      <c r="C220" s="11">
        <v>58582700000</v>
      </c>
      <c r="D220" s="11">
        <v>2234000000</v>
      </c>
      <c r="E220" s="11">
        <v>986100000</v>
      </c>
      <c r="F220" s="11">
        <v>2261300000</v>
      </c>
    </row>
    <row r="221" spans="1:6" x14ac:dyDescent="0.3">
      <c r="A221" s="13" t="s">
        <v>22</v>
      </c>
      <c r="B221" s="11">
        <v>16596800000</v>
      </c>
      <c r="C221" s="11">
        <v>13908300000</v>
      </c>
      <c r="D221" s="11">
        <v>571600000</v>
      </c>
      <c r="E221" s="11">
        <v>279300000</v>
      </c>
      <c r="F221" s="11">
        <v>517400000</v>
      </c>
    </row>
    <row r="222" spans="1:6" x14ac:dyDescent="0.3">
      <c r="A222" s="13" t="s">
        <v>29</v>
      </c>
      <c r="B222" s="11">
        <v>16661000000</v>
      </c>
      <c r="C222" s="11">
        <v>13900700000</v>
      </c>
      <c r="D222" s="11">
        <v>559500000</v>
      </c>
      <c r="E222" s="11">
        <v>251400000</v>
      </c>
      <c r="F222" s="11">
        <v>571700000</v>
      </c>
    </row>
    <row r="223" spans="1:6" x14ac:dyDescent="0.3">
      <c r="A223" s="13" t="s">
        <v>32</v>
      </c>
      <c r="B223" s="11">
        <v>18534400000</v>
      </c>
      <c r="C223" s="11">
        <v>15481600000</v>
      </c>
      <c r="D223" s="11">
        <v>561400000</v>
      </c>
      <c r="E223" s="11">
        <v>215600000</v>
      </c>
      <c r="F223" s="11">
        <v>588500000</v>
      </c>
    </row>
    <row r="224" spans="1:6" x14ac:dyDescent="0.3">
      <c r="A224" s="13" t="s">
        <v>35</v>
      </c>
      <c r="B224" s="11">
        <v>18671300000</v>
      </c>
      <c r="C224" s="11">
        <v>15292100000</v>
      </c>
      <c r="D224" s="11">
        <v>541500000</v>
      </c>
      <c r="E224" s="11">
        <v>239800000</v>
      </c>
      <c r="F224" s="11">
        <v>583700000</v>
      </c>
    </row>
    <row r="225" spans="1:6" x14ac:dyDescent="0.3">
      <c r="A225" s="5" t="s">
        <v>625</v>
      </c>
      <c r="B225" s="11">
        <v>50304172000</v>
      </c>
      <c r="C225" s="11">
        <v>38753531000</v>
      </c>
      <c r="D225" s="11">
        <v>6093071000</v>
      </c>
      <c r="E225" s="11">
        <v>0</v>
      </c>
      <c r="F225" s="11">
        <v>0</v>
      </c>
    </row>
    <row r="226" spans="1:6" x14ac:dyDescent="0.3">
      <c r="A226" s="13" t="s">
        <v>22</v>
      </c>
      <c r="B226" s="11">
        <v>13015704000</v>
      </c>
      <c r="C226" s="11">
        <v>10086675000</v>
      </c>
      <c r="D226" s="11">
        <v>1554973000</v>
      </c>
      <c r="E226" s="11">
        <v>0</v>
      </c>
      <c r="F226" s="11">
        <v>0</v>
      </c>
    </row>
    <row r="227" spans="1:6" x14ac:dyDescent="0.3">
      <c r="A227" s="13" t="s">
        <v>29</v>
      </c>
      <c r="B227" s="11">
        <v>13215971000</v>
      </c>
      <c r="C227" s="11">
        <v>10188227000</v>
      </c>
      <c r="D227" s="11">
        <v>1633992000</v>
      </c>
      <c r="E227" s="11">
        <v>0</v>
      </c>
      <c r="F227" s="11">
        <v>0</v>
      </c>
    </row>
    <row r="228" spans="1:6" x14ac:dyDescent="0.3">
      <c r="A228" s="13" t="s">
        <v>32</v>
      </c>
      <c r="B228" s="11">
        <v>12711744000</v>
      </c>
      <c r="C228" s="11">
        <v>9655245000</v>
      </c>
      <c r="D228" s="11">
        <v>1544746000</v>
      </c>
      <c r="E228" s="11">
        <v>0</v>
      </c>
      <c r="F228" s="11">
        <v>0</v>
      </c>
    </row>
    <row r="229" spans="1:6" x14ac:dyDescent="0.3">
      <c r="A229" s="13" t="s">
        <v>35</v>
      </c>
      <c r="B229" s="11">
        <v>11360753000</v>
      </c>
      <c r="C229" s="11">
        <v>8823384000</v>
      </c>
      <c r="D229" s="11">
        <v>1359360000</v>
      </c>
      <c r="E229" s="11">
        <v>0</v>
      </c>
      <c r="F229" s="11">
        <v>0</v>
      </c>
    </row>
    <row r="230" spans="1:6" x14ac:dyDescent="0.3">
      <c r="A230" s="5" t="s">
        <v>631</v>
      </c>
      <c r="B230" s="11">
        <v>24794500000</v>
      </c>
      <c r="C230" s="11">
        <v>16509700000</v>
      </c>
      <c r="D230" s="11">
        <v>5439500000</v>
      </c>
      <c r="E230" s="11">
        <v>452000000</v>
      </c>
      <c r="F230" s="11">
        <v>0</v>
      </c>
    </row>
    <row r="231" spans="1:6" x14ac:dyDescent="0.3">
      <c r="A231" s="13" t="s">
        <v>22</v>
      </c>
      <c r="B231" s="11">
        <v>4306800000</v>
      </c>
      <c r="C231" s="11">
        <v>3040900000</v>
      </c>
      <c r="D231" s="11">
        <v>1117700000</v>
      </c>
      <c r="E231" s="11">
        <v>92300000</v>
      </c>
      <c r="F231" s="11">
        <v>0</v>
      </c>
    </row>
    <row r="232" spans="1:6" x14ac:dyDescent="0.3">
      <c r="A232" s="13" t="s">
        <v>29</v>
      </c>
      <c r="B232" s="11">
        <v>6999700000</v>
      </c>
      <c r="C232" s="11">
        <v>4629600000</v>
      </c>
      <c r="D232" s="11">
        <v>1493700000</v>
      </c>
      <c r="E232" s="11">
        <v>122800000</v>
      </c>
      <c r="F232" s="11">
        <v>0</v>
      </c>
    </row>
    <row r="233" spans="1:6" x14ac:dyDescent="0.3">
      <c r="A233" s="13" t="s">
        <v>32</v>
      </c>
      <c r="B233" s="11">
        <v>7039000000</v>
      </c>
      <c r="C233" s="11">
        <v>4576000000</v>
      </c>
      <c r="D233" s="11">
        <v>1493800000</v>
      </c>
      <c r="E233" s="11">
        <v>117300000</v>
      </c>
      <c r="F233" s="11">
        <v>0</v>
      </c>
    </row>
    <row r="234" spans="1:6" x14ac:dyDescent="0.3">
      <c r="A234" s="13" t="s">
        <v>35</v>
      </c>
      <c r="B234" s="11">
        <v>6449000000</v>
      </c>
      <c r="C234" s="11">
        <v>4263200000</v>
      </c>
      <c r="D234" s="11">
        <v>1334300000</v>
      </c>
      <c r="E234" s="11">
        <v>119600000</v>
      </c>
      <c r="F234" s="11">
        <v>0</v>
      </c>
    </row>
    <row r="235" spans="1:6" x14ac:dyDescent="0.3">
      <c r="A235" s="5" t="s">
        <v>638</v>
      </c>
      <c r="B235" s="11">
        <v>27651511000</v>
      </c>
      <c r="C235" s="11">
        <v>23634412000</v>
      </c>
      <c r="D235" s="11">
        <v>2218303000</v>
      </c>
      <c r="E235" s="11">
        <v>0</v>
      </c>
      <c r="F235" s="11">
        <v>132661000</v>
      </c>
    </row>
    <row r="236" spans="1:6" x14ac:dyDescent="0.3">
      <c r="A236" s="13" t="s">
        <v>22</v>
      </c>
      <c r="B236" s="11">
        <v>5920269000</v>
      </c>
      <c r="C236" s="11">
        <v>4982562000</v>
      </c>
      <c r="D236" s="11">
        <v>434894000</v>
      </c>
      <c r="E236" s="11">
        <v>0</v>
      </c>
      <c r="F236" s="11">
        <v>37691000</v>
      </c>
    </row>
    <row r="237" spans="1:6" x14ac:dyDescent="0.3">
      <c r="A237" s="13" t="s">
        <v>29</v>
      </c>
      <c r="B237" s="11">
        <v>6411577000</v>
      </c>
      <c r="C237" s="11">
        <v>5424644000</v>
      </c>
      <c r="D237" s="11">
        <v>485069000</v>
      </c>
      <c r="E237" s="11">
        <v>0</v>
      </c>
      <c r="F237" s="11">
        <v>25865000</v>
      </c>
    </row>
    <row r="238" spans="1:6" x14ac:dyDescent="0.3">
      <c r="A238" s="13" t="s">
        <v>32</v>
      </c>
      <c r="B238" s="11">
        <v>7747229000</v>
      </c>
      <c r="C238" s="11">
        <v>6578435000</v>
      </c>
      <c r="D238" s="11">
        <v>705477000</v>
      </c>
      <c r="E238" s="11">
        <v>0</v>
      </c>
      <c r="F238" s="11">
        <v>34257000</v>
      </c>
    </row>
    <row r="239" spans="1:6" x14ac:dyDescent="0.3">
      <c r="A239" s="13" t="s">
        <v>35</v>
      </c>
      <c r="B239" s="11">
        <v>7572436000</v>
      </c>
      <c r="C239" s="11">
        <v>6648771000</v>
      </c>
      <c r="D239" s="11">
        <v>592863000</v>
      </c>
      <c r="E239" s="11">
        <v>0</v>
      </c>
      <c r="F239" s="11">
        <v>34848000</v>
      </c>
    </row>
    <row r="240" spans="1:6" x14ac:dyDescent="0.3">
      <c r="A240" s="5" t="s">
        <v>646</v>
      </c>
      <c r="B240" s="11">
        <v>26416936000</v>
      </c>
      <c r="C240" s="11">
        <v>20724541000</v>
      </c>
      <c r="D240" s="11">
        <v>3870091000</v>
      </c>
      <c r="E240" s="11">
        <v>0</v>
      </c>
      <c r="F240" s="11">
        <v>0</v>
      </c>
    </row>
    <row r="241" spans="1:6" x14ac:dyDescent="0.3">
      <c r="A241" s="13" t="s">
        <v>22</v>
      </c>
      <c r="B241" s="11">
        <v>6419285000</v>
      </c>
      <c r="C241" s="11">
        <v>5099484000</v>
      </c>
      <c r="D241" s="11">
        <v>922340000</v>
      </c>
      <c r="E241" s="11">
        <v>0</v>
      </c>
      <c r="F241" s="11">
        <v>0</v>
      </c>
    </row>
    <row r="242" spans="1:6" x14ac:dyDescent="0.3">
      <c r="A242" s="13" t="s">
        <v>29</v>
      </c>
      <c r="B242" s="11">
        <v>6638774000</v>
      </c>
      <c r="C242" s="11">
        <v>5253040000</v>
      </c>
      <c r="D242" s="11">
        <v>1030014000</v>
      </c>
      <c r="E242" s="11">
        <v>0</v>
      </c>
      <c r="F242" s="11">
        <v>0</v>
      </c>
    </row>
    <row r="243" spans="1:6" x14ac:dyDescent="0.3">
      <c r="A243" s="13" t="s">
        <v>32</v>
      </c>
      <c r="B243" s="11">
        <v>6571893000</v>
      </c>
      <c r="C243" s="11">
        <v>5086449000</v>
      </c>
      <c r="D243" s="11">
        <v>961579000</v>
      </c>
      <c r="E243" s="11">
        <v>0</v>
      </c>
      <c r="F243" s="11">
        <v>0</v>
      </c>
    </row>
    <row r="244" spans="1:6" x14ac:dyDescent="0.3">
      <c r="A244" s="13" t="s">
        <v>35</v>
      </c>
      <c r="B244" s="11">
        <v>6786984000</v>
      </c>
      <c r="C244" s="11">
        <v>5285568000</v>
      </c>
      <c r="D244" s="11">
        <v>956158000</v>
      </c>
      <c r="E244" s="11">
        <v>0</v>
      </c>
      <c r="F244" s="11">
        <v>0</v>
      </c>
    </row>
    <row r="245" spans="1:6" x14ac:dyDescent="0.3">
      <c r="A245" s="5" t="s">
        <v>649</v>
      </c>
      <c r="B245" s="11">
        <v>19286241000</v>
      </c>
      <c r="C245" s="11">
        <v>11365086000</v>
      </c>
      <c r="D245" s="11">
        <v>5890565000</v>
      </c>
      <c r="E245" s="11">
        <v>0</v>
      </c>
      <c r="F245" s="11">
        <v>3686000</v>
      </c>
    </row>
    <row r="246" spans="1:6" x14ac:dyDescent="0.3">
      <c r="A246" s="13" t="s">
        <v>22</v>
      </c>
      <c r="B246" s="11">
        <v>4245895000</v>
      </c>
      <c r="C246" s="11">
        <v>2522803000</v>
      </c>
      <c r="D246" s="11">
        <v>1324815000</v>
      </c>
      <c r="E246" s="11">
        <v>0</v>
      </c>
      <c r="F246" s="11">
        <v>1700000</v>
      </c>
    </row>
    <row r="247" spans="1:6" x14ac:dyDescent="0.3">
      <c r="A247" s="13" t="s">
        <v>29</v>
      </c>
      <c r="B247" s="11">
        <v>4695014000</v>
      </c>
      <c r="C247" s="11">
        <v>2772098000</v>
      </c>
      <c r="D247" s="11">
        <v>1425734000</v>
      </c>
      <c r="E247" s="11">
        <v>0</v>
      </c>
      <c r="F247" s="11">
        <v>557000</v>
      </c>
    </row>
    <row r="248" spans="1:6" x14ac:dyDescent="0.3">
      <c r="A248" s="13" t="s">
        <v>32</v>
      </c>
      <c r="B248" s="11">
        <v>5094933000</v>
      </c>
      <c r="C248" s="11">
        <v>2980462000</v>
      </c>
      <c r="D248" s="11">
        <v>1533799000</v>
      </c>
      <c r="E248" s="11">
        <v>0</v>
      </c>
      <c r="F248" s="11">
        <v>192000</v>
      </c>
    </row>
    <row r="249" spans="1:6" x14ac:dyDescent="0.3">
      <c r="A249" s="13" t="s">
        <v>35</v>
      </c>
      <c r="B249" s="11">
        <v>5250399000</v>
      </c>
      <c r="C249" s="11">
        <v>3089723000</v>
      </c>
      <c r="D249" s="11">
        <v>1606217000</v>
      </c>
      <c r="E249" s="11">
        <v>0</v>
      </c>
      <c r="F249" s="11">
        <v>1237000</v>
      </c>
    </row>
    <row r="250" spans="1:6" x14ac:dyDescent="0.3">
      <c r="A250" s="5" t="s">
        <v>653</v>
      </c>
      <c r="B250" s="11">
        <v>25162800000</v>
      </c>
      <c r="C250" s="11">
        <v>14656500000</v>
      </c>
      <c r="D250" s="11">
        <v>6081600000</v>
      </c>
      <c r="E250" s="11">
        <v>0</v>
      </c>
      <c r="F250" s="11">
        <v>0</v>
      </c>
    </row>
    <row r="251" spans="1:6" x14ac:dyDescent="0.3">
      <c r="A251" s="13" t="s">
        <v>22</v>
      </c>
      <c r="B251" s="11">
        <v>6351900000</v>
      </c>
      <c r="C251" s="11">
        <v>3778100000</v>
      </c>
      <c r="D251" s="11">
        <v>1537700000</v>
      </c>
      <c r="E251" s="11">
        <v>0</v>
      </c>
      <c r="F251" s="11">
        <v>0</v>
      </c>
    </row>
    <row r="252" spans="1:6" x14ac:dyDescent="0.3">
      <c r="A252" s="13" t="s">
        <v>29</v>
      </c>
      <c r="B252" s="11">
        <v>6623500000</v>
      </c>
      <c r="C252" s="11">
        <v>3869600000</v>
      </c>
      <c r="D252" s="11">
        <v>1570100000</v>
      </c>
      <c r="E252" s="11">
        <v>0</v>
      </c>
      <c r="F252" s="11">
        <v>0</v>
      </c>
    </row>
    <row r="253" spans="1:6" x14ac:dyDescent="0.3">
      <c r="A253" s="13" t="s">
        <v>32</v>
      </c>
      <c r="B253" s="11">
        <v>6307900000</v>
      </c>
      <c r="C253" s="11">
        <v>3604800000</v>
      </c>
      <c r="D253" s="11">
        <v>1506400000</v>
      </c>
      <c r="E253" s="11">
        <v>0</v>
      </c>
      <c r="F253" s="11">
        <v>0</v>
      </c>
    </row>
    <row r="254" spans="1:6" x14ac:dyDescent="0.3">
      <c r="A254" s="13" t="s">
        <v>35</v>
      </c>
      <c r="B254" s="11">
        <v>5879500000</v>
      </c>
      <c r="C254" s="11">
        <v>3404000000</v>
      </c>
      <c r="D254" s="11">
        <v>1467400000</v>
      </c>
      <c r="E254" s="11">
        <v>0</v>
      </c>
      <c r="F254" s="11">
        <v>0</v>
      </c>
    </row>
    <row r="255" spans="1:6" x14ac:dyDescent="0.3">
      <c r="A255" s="5" t="s">
        <v>654</v>
      </c>
      <c r="B255" s="11">
        <v>13363506000</v>
      </c>
      <c r="C255" s="11">
        <v>5542316000</v>
      </c>
      <c r="D255" s="11">
        <v>4193851000</v>
      </c>
      <c r="E255" s="11">
        <v>0</v>
      </c>
      <c r="F255" s="11">
        <v>0</v>
      </c>
    </row>
    <row r="256" spans="1:6" x14ac:dyDescent="0.3">
      <c r="A256" s="13" t="s">
        <v>22</v>
      </c>
      <c r="B256" s="11">
        <v>2993489000</v>
      </c>
      <c r="C256" s="11">
        <v>1321772000</v>
      </c>
      <c r="D256" s="11">
        <v>914130000</v>
      </c>
      <c r="E256" s="11">
        <v>0</v>
      </c>
      <c r="F256" s="11">
        <v>0</v>
      </c>
    </row>
    <row r="257" spans="1:6" x14ac:dyDescent="0.3">
      <c r="A257" s="13" t="s">
        <v>29</v>
      </c>
      <c r="B257" s="11">
        <v>3238128000</v>
      </c>
      <c r="C257" s="11">
        <v>1355200000</v>
      </c>
      <c r="D257" s="11">
        <v>1040567000</v>
      </c>
      <c r="E257" s="11">
        <v>0</v>
      </c>
      <c r="F257" s="11">
        <v>0</v>
      </c>
    </row>
    <row r="258" spans="1:6" x14ac:dyDescent="0.3">
      <c r="A258" s="13" t="s">
        <v>32</v>
      </c>
      <c r="B258" s="11">
        <v>3549494000</v>
      </c>
      <c r="C258" s="11">
        <v>1447595000</v>
      </c>
      <c r="D258" s="11">
        <v>1102426000</v>
      </c>
      <c r="E258" s="11">
        <v>0</v>
      </c>
      <c r="F258" s="11">
        <v>0</v>
      </c>
    </row>
    <row r="259" spans="1:6" x14ac:dyDescent="0.3">
      <c r="A259" s="13" t="s">
        <v>35</v>
      </c>
      <c r="B259" s="11">
        <v>3582395000</v>
      </c>
      <c r="C259" s="11">
        <v>1417749000</v>
      </c>
      <c r="D259" s="11">
        <v>1136728000</v>
      </c>
      <c r="E259" s="11">
        <v>0</v>
      </c>
      <c r="F259" s="11">
        <v>0</v>
      </c>
    </row>
    <row r="260" spans="1:6" x14ac:dyDescent="0.3">
      <c r="A260" s="5" t="s">
        <v>657</v>
      </c>
      <c r="B260" s="11">
        <v>35723200000</v>
      </c>
      <c r="C260" s="11">
        <v>22160400000</v>
      </c>
      <c r="D260" s="11">
        <v>4208000000</v>
      </c>
      <c r="E260" s="11">
        <v>0</v>
      </c>
      <c r="F260" s="11">
        <v>3746000000</v>
      </c>
    </row>
    <row r="261" spans="1:6" x14ac:dyDescent="0.3">
      <c r="A261" s="13" t="s">
        <v>22</v>
      </c>
      <c r="B261" s="11">
        <v>8417200000</v>
      </c>
      <c r="C261" s="11">
        <v>5234700000</v>
      </c>
      <c r="D261" s="11">
        <v>1088100000</v>
      </c>
      <c r="E261" s="11">
        <v>0</v>
      </c>
      <c r="F261" s="11">
        <v>877400000</v>
      </c>
    </row>
    <row r="262" spans="1:6" x14ac:dyDescent="0.3">
      <c r="A262" s="13" t="s">
        <v>29</v>
      </c>
      <c r="B262" s="11">
        <v>8803300000</v>
      </c>
      <c r="C262" s="11">
        <v>5643100000</v>
      </c>
      <c r="D262" s="11">
        <v>998400000</v>
      </c>
      <c r="E262" s="11">
        <v>0</v>
      </c>
      <c r="F262" s="11">
        <v>906900000</v>
      </c>
    </row>
    <row r="263" spans="1:6" x14ac:dyDescent="0.3">
      <c r="A263" s="13" t="s">
        <v>32</v>
      </c>
      <c r="B263" s="11">
        <v>9115000000</v>
      </c>
      <c r="C263" s="11">
        <v>5518600000</v>
      </c>
      <c r="D263" s="11">
        <v>1067000000</v>
      </c>
      <c r="E263" s="11">
        <v>0</v>
      </c>
      <c r="F263" s="11">
        <v>970600000</v>
      </c>
    </row>
    <row r="264" spans="1:6" x14ac:dyDescent="0.3">
      <c r="A264" s="13" t="s">
        <v>35</v>
      </c>
      <c r="B264" s="11">
        <v>9387700000</v>
      </c>
      <c r="C264" s="11">
        <v>5764000000</v>
      </c>
      <c r="D264" s="11">
        <v>1054500000</v>
      </c>
      <c r="E264" s="11">
        <v>0</v>
      </c>
      <c r="F264" s="11">
        <v>991100000</v>
      </c>
    </row>
    <row r="265" spans="1:6" x14ac:dyDescent="0.3">
      <c r="A265" s="5" t="s">
        <v>675</v>
      </c>
      <c r="B265" s="11">
        <v>9597465000</v>
      </c>
      <c r="C265" s="11">
        <v>5414930000</v>
      </c>
      <c r="D265" s="11">
        <v>1950167000</v>
      </c>
      <c r="E265" s="11">
        <v>0</v>
      </c>
      <c r="F265" s="11">
        <v>183965000</v>
      </c>
    </row>
    <row r="266" spans="1:6" x14ac:dyDescent="0.3">
      <c r="A266" s="13" t="s">
        <v>22</v>
      </c>
      <c r="B266" s="11">
        <v>1913149000</v>
      </c>
      <c r="C266" s="11">
        <v>1055844000</v>
      </c>
      <c r="D266" s="11">
        <v>356817000</v>
      </c>
      <c r="E266" s="11">
        <v>0</v>
      </c>
      <c r="F266" s="11">
        <v>31652000</v>
      </c>
    </row>
    <row r="267" spans="1:6" x14ac:dyDescent="0.3">
      <c r="A267" s="13" t="s">
        <v>29</v>
      </c>
      <c r="B267" s="11">
        <v>2142807000</v>
      </c>
      <c r="C267" s="11">
        <v>1178173000</v>
      </c>
      <c r="D267" s="11">
        <v>390610000</v>
      </c>
      <c r="E267" s="11">
        <v>0</v>
      </c>
      <c r="F267" s="11">
        <v>38405000</v>
      </c>
    </row>
    <row r="268" spans="1:6" x14ac:dyDescent="0.3">
      <c r="A268" s="13" t="s">
        <v>32</v>
      </c>
      <c r="B268" s="11">
        <v>2555601000</v>
      </c>
      <c r="C268" s="11">
        <v>1461190000</v>
      </c>
      <c r="D268" s="11">
        <v>489937000</v>
      </c>
      <c r="E268" s="11">
        <v>0</v>
      </c>
      <c r="F268" s="11">
        <v>48138000</v>
      </c>
    </row>
    <row r="269" spans="1:6" x14ac:dyDescent="0.3">
      <c r="A269" s="13" t="s">
        <v>35</v>
      </c>
      <c r="B269" s="11">
        <v>2985908000</v>
      </c>
      <c r="C269" s="11">
        <v>1719723000</v>
      </c>
      <c r="D269" s="11">
        <v>712803000</v>
      </c>
      <c r="E269" s="11">
        <v>0</v>
      </c>
      <c r="F269" s="11">
        <v>65770000</v>
      </c>
    </row>
    <row r="270" spans="1:6" x14ac:dyDescent="0.3">
      <c r="A270" s="5" t="s">
        <v>701</v>
      </c>
      <c r="B270" s="11">
        <v>10175832000</v>
      </c>
      <c r="C270" s="11">
        <v>4680488000</v>
      </c>
      <c r="D270" s="11">
        <v>1235396000</v>
      </c>
      <c r="E270" s="11">
        <v>0</v>
      </c>
      <c r="F270" s="11">
        <v>240911000</v>
      </c>
    </row>
    <row r="271" spans="1:6" x14ac:dyDescent="0.3">
      <c r="A271" s="13" t="s">
        <v>22</v>
      </c>
      <c r="B271" s="11">
        <v>1924400000</v>
      </c>
      <c r="C271" s="11">
        <v>874838000</v>
      </c>
      <c r="D271" s="11">
        <v>254468000</v>
      </c>
      <c r="E271" s="11">
        <v>0</v>
      </c>
      <c r="F271" s="11">
        <v>45639000</v>
      </c>
    </row>
    <row r="272" spans="1:6" x14ac:dyDescent="0.3">
      <c r="A272" s="13" t="s">
        <v>29</v>
      </c>
      <c r="B272" s="11">
        <v>2372906000</v>
      </c>
      <c r="C272" s="11">
        <v>1105032000</v>
      </c>
      <c r="D272" s="11">
        <v>276446000</v>
      </c>
      <c r="E272" s="11">
        <v>0</v>
      </c>
      <c r="F272" s="11">
        <v>63608000</v>
      </c>
    </row>
    <row r="273" spans="1:6" x14ac:dyDescent="0.3">
      <c r="A273" s="13" t="s">
        <v>32</v>
      </c>
      <c r="B273" s="11">
        <v>2707115000</v>
      </c>
      <c r="C273" s="11">
        <v>1257270000</v>
      </c>
      <c r="D273" s="11">
        <v>321624000</v>
      </c>
      <c r="E273" s="11">
        <v>0</v>
      </c>
      <c r="F273" s="11">
        <v>54219000</v>
      </c>
    </row>
    <row r="274" spans="1:6" x14ac:dyDescent="0.3">
      <c r="A274" s="13" t="s">
        <v>35</v>
      </c>
      <c r="B274" s="11">
        <v>3171411000</v>
      </c>
      <c r="C274" s="11">
        <v>1443348000</v>
      </c>
      <c r="D274" s="11">
        <v>382858000</v>
      </c>
      <c r="E274" s="11">
        <v>0</v>
      </c>
      <c r="F274" s="11">
        <v>77445000</v>
      </c>
    </row>
    <row r="275" spans="1:6" x14ac:dyDescent="0.3">
      <c r="A275" s="5" t="s">
        <v>721</v>
      </c>
      <c r="B275" s="11">
        <v>51642000000</v>
      </c>
      <c r="C275" s="11">
        <v>42550000000</v>
      </c>
      <c r="D275" s="11">
        <v>4956000000</v>
      </c>
      <c r="E275" s="11">
        <v>0</v>
      </c>
      <c r="F275" s="11">
        <v>0</v>
      </c>
    </row>
    <row r="276" spans="1:6" x14ac:dyDescent="0.3">
      <c r="A276" s="13" t="s">
        <v>22</v>
      </c>
      <c r="B276" s="11">
        <v>12237000000</v>
      </c>
      <c r="C276" s="11">
        <v>10019000000</v>
      </c>
      <c r="D276" s="11">
        <v>1165000000</v>
      </c>
      <c r="E276" s="11">
        <v>0</v>
      </c>
      <c r="F276" s="11">
        <v>0</v>
      </c>
    </row>
    <row r="277" spans="1:6" x14ac:dyDescent="0.3">
      <c r="A277" s="13" t="s">
        <v>29</v>
      </c>
      <c r="B277" s="11">
        <v>12104000000</v>
      </c>
      <c r="C277" s="11">
        <v>10131000000</v>
      </c>
      <c r="D277" s="11">
        <v>1126000000</v>
      </c>
      <c r="E277" s="11">
        <v>0</v>
      </c>
      <c r="F277" s="11">
        <v>0</v>
      </c>
    </row>
    <row r="278" spans="1:6" x14ac:dyDescent="0.3">
      <c r="A278" s="13" t="s">
        <v>32</v>
      </c>
      <c r="B278" s="11">
        <v>13878000000</v>
      </c>
      <c r="C278" s="11">
        <v>11421000000</v>
      </c>
      <c r="D278" s="11">
        <v>1361000000</v>
      </c>
      <c r="E278" s="11">
        <v>0</v>
      </c>
      <c r="F278" s="11">
        <v>0</v>
      </c>
    </row>
    <row r="279" spans="1:6" x14ac:dyDescent="0.3">
      <c r="A279" s="13" t="s">
        <v>35</v>
      </c>
      <c r="B279" s="11">
        <v>13423000000</v>
      </c>
      <c r="C279" s="11">
        <v>10979000000</v>
      </c>
      <c r="D279" s="11">
        <v>1304000000</v>
      </c>
      <c r="E279" s="11">
        <v>0</v>
      </c>
      <c r="F279" s="11">
        <v>0</v>
      </c>
    </row>
    <row r="280" spans="1:6" x14ac:dyDescent="0.3">
      <c r="A280" s="5" t="s">
        <v>724</v>
      </c>
      <c r="B280" s="11">
        <v>152196000000</v>
      </c>
      <c r="C280" s="11">
        <v>63753000000</v>
      </c>
      <c r="D280" s="11">
        <v>70295000000</v>
      </c>
      <c r="E280" s="11">
        <v>0</v>
      </c>
      <c r="F280" s="11">
        <v>6709000000</v>
      </c>
    </row>
    <row r="281" spans="1:6" x14ac:dyDescent="0.3">
      <c r="A281" s="13" t="s">
        <v>22</v>
      </c>
      <c r="B281" s="11">
        <v>37152000000</v>
      </c>
      <c r="C281" s="11">
        <v>17820000000</v>
      </c>
      <c r="D281" s="11">
        <v>16448000000</v>
      </c>
      <c r="E281" s="11">
        <v>0</v>
      </c>
      <c r="F281" s="11">
        <v>1522000000</v>
      </c>
    </row>
    <row r="282" spans="1:6" x14ac:dyDescent="0.3">
      <c r="A282" s="13" t="s">
        <v>29</v>
      </c>
      <c r="B282" s="11">
        <v>38279000000</v>
      </c>
      <c r="C282" s="11">
        <v>17192000000</v>
      </c>
      <c r="D282" s="11">
        <v>17629000000</v>
      </c>
      <c r="E282" s="11">
        <v>0</v>
      </c>
      <c r="F282" s="11">
        <v>1689000000</v>
      </c>
    </row>
    <row r="283" spans="1:6" x14ac:dyDescent="0.3">
      <c r="A283" s="13" t="s">
        <v>32</v>
      </c>
      <c r="B283" s="11">
        <v>38901000000</v>
      </c>
      <c r="C283" s="11">
        <v>16611000000</v>
      </c>
      <c r="D283" s="11">
        <v>17795000000</v>
      </c>
      <c r="E283" s="11">
        <v>0</v>
      </c>
      <c r="F283" s="11">
        <v>1679000000</v>
      </c>
    </row>
    <row r="284" spans="1:6" x14ac:dyDescent="0.3">
      <c r="A284" s="13" t="s">
        <v>35</v>
      </c>
      <c r="B284" s="11">
        <v>37864000000</v>
      </c>
      <c r="C284" s="11">
        <v>12130000000</v>
      </c>
      <c r="D284" s="11">
        <v>18423000000</v>
      </c>
      <c r="E284" s="11">
        <v>0</v>
      </c>
      <c r="F284" s="11">
        <v>1819000000</v>
      </c>
    </row>
    <row r="285" spans="1:6" x14ac:dyDescent="0.3">
      <c r="A285" s="5" t="s">
        <v>729</v>
      </c>
      <c r="B285" s="11">
        <v>87705000000</v>
      </c>
      <c r="C285" s="11">
        <v>20127000000</v>
      </c>
      <c r="D285" s="11">
        <v>28324000000</v>
      </c>
      <c r="E285" s="11">
        <v>0</v>
      </c>
      <c r="F285" s="11">
        <v>7731000000</v>
      </c>
    </row>
    <row r="286" spans="1:6" x14ac:dyDescent="0.3">
      <c r="A286" s="13" t="s">
        <v>22</v>
      </c>
      <c r="B286" s="11">
        <v>21963000000</v>
      </c>
      <c r="C286" s="11">
        <v>5849000000</v>
      </c>
      <c r="D286" s="11">
        <v>6891000000</v>
      </c>
      <c r="E286" s="11">
        <v>0</v>
      </c>
      <c r="F286" s="11">
        <v>1777000000</v>
      </c>
    </row>
    <row r="287" spans="1:6" x14ac:dyDescent="0.3">
      <c r="A287" s="13" t="s">
        <v>29</v>
      </c>
      <c r="B287" s="11">
        <v>23988000000</v>
      </c>
      <c r="C287" s="11">
        <v>6097000000</v>
      </c>
      <c r="D287" s="11">
        <v>7234000000</v>
      </c>
      <c r="E287" s="11">
        <v>0</v>
      </c>
      <c r="F287" s="11">
        <v>1904000000</v>
      </c>
    </row>
    <row r="288" spans="1:6" x14ac:dyDescent="0.3">
      <c r="A288" s="13" t="s">
        <v>32</v>
      </c>
      <c r="B288" s="11">
        <v>21813000000</v>
      </c>
      <c r="C288" s="11">
        <v>4434000000</v>
      </c>
      <c r="D288" s="11">
        <v>7315000000</v>
      </c>
      <c r="E288" s="11">
        <v>0</v>
      </c>
      <c r="F288" s="11">
        <v>2012000000</v>
      </c>
    </row>
    <row r="289" spans="1:6" x14ac:dyDescent="0.3">
      <c r="A289" s="13" t="s">
        <v>35</v>
      </c>
      <c r="B289" s="11">
        <v>19941000000</v>
      </c>
      <c r="C289" s="11">
        <v>3747000000</v>
      </c>
      <c r="D289" s="11">
        <v>6884000000</v>
      </c>
      <c r="E289" s="11">
        <v>0</v>
      </c>
      <c r="F289" s="11">
        <v>2038000000</v>
      </c>
    </row>
    <row r="290" spans="1:6" x14ac:dyDescent="0.3">
      <c r="A290" s="5" t="s">
        <v>730</v>
      </c>
      <c r="B290" s="11">
        <v>226160000000</v>
      </c>
      <c r="C290" s="11">
        <v>54982000000</v>
      </c>
      <c r="D290" s="11">
        <v>142433000000</v>
      </c>
      <c r="E290" s="11">
        <v>0</v>
      </c>
      <c r="F290" s="11">
        <v>7732000000</v>
      </c>
    </row>
    <row r="291" spans="1:6" x14ac:dyDescent="0.3">
      <c r="A291" s="13" t="s">
        <v>22</v>
      </c>
      <c r="B291" s="11">
        <v>54127000000</v>
      </c>
      <c r="C291" s="11">
        <v>13574000000</v>
      </c>
      <c r="D291" s="11">
        <v>37352000000</v>
      </c>
      <c r="E291" s="11">
        <v>0</v>
      </c>
      <c r="F291" s="11">
        <v>1858000000</v>
      </c>
    </row>
    <row r="292" spans="1:6" x14ac:dyDescent="0.3">
      <c r="A292" s="13" t="s">
        <v>29</v>
      </c>
      <c r="B292" s="11">
        <v>55438000000</v>
      </c>
      <c r="C292" s="11">
        <v>13703000000</v>
      </c>
      <c r="D292" s="11">
        <v>32834000000</v>
      </c>
      <c r="E292" s="11">
        <v>0</v>
      </c>
      <c r="F292" s="11">
        <v>1867000000</v>
      </c>
    </row>
    <row r="293" spans="1:6" x14ac:dyDescent="0.3">
      <c r="A293" s="13" t="s">
        <v>32</v>
      </c>
      <c r="B293" s="11">
        <v>58232000000</v>
      </c>
      <c r="C293" s="11">
        <v>14758000000</v>
      </c>
      <c r="D293" s="11">
        <v>36583000000</v>
      </c>
      <c r="E293" s="11">
        <v>0</v>
      </c>
      <c r="F293" s="11">
        <v>1923000000</v>
      </c>
    </row>
    <row r="294" spans="1:6" x14ac:dyDescent="0.3">
      <c r="A294" s="13" t="s">
        <v>35</v>
      </c>
      <c r="B294" s="11">
        <v>58363000000</v>
      </c>
      <c r="C294" s="11">
        <v>12947000000</v>
      </c>
      <c r="D294" s="11">
        <v>35664000000</v>
      </c>
      <c r="E294" s="11">
        <v>0</v>
      </c>
      <c r="F294" s="11">
        <v>2084000000</v>
      </c>
    </row>
    <row r="295" spans="1:6" x14ac:dyDescent="0.3">
      <c r="A295" s="5" t="s">
        <v>733</v>
      </c>
      <c r="B295" s="11">
        <v>227842000000</v>
      </c>
      <c r="C295" s="11">
        <v>163257000000</v>
      </c>
      <c r="D295" s="11">
        <v>21547000000</v>
      </c>
      <c r="E295" s="11">
        <v>9433000000</v>
      </c>
      <c r="F295" s="11">
        <v>0</v>
      </c>
    </row>
    <row r="296" spans="1:6" x14ac:dyDescent="0.3">
      <c r="A296" s="13" t="s">
        <v>22</v>
      </c>
      <c r="B296" s="11">
        <v>56600000000</v>
      </c>
      <c r="C296" s="11">
        <v>40468000000</v>
      </c>
      <c r="D296" s="11">
        <v>5241000000</v>
      </c>
      <c r="E296" s="11">
        <v>2342000000</v>
      </c>
      <c r="F296" s="11">
        <v>0</v>
      </c>
    </row>
    <row r="297" spans="1:6" x14ac:dyDescent="0.3">
      <c r="A297" s="13" t="s">
        <v>29</v>
      </c>
      <c r="B297" s="11">
        <v>57900000000</v>
      </c>
      <c r="C297" s="11">
        <v>40898000000</v>
      </c>
      <c r="D297" s="11">
        <v>4934000000</v>
      </c>
      <c r="E297" s="11">
        <v>2475000000</v>
      </c>
      <c r="F297" s="11">
        <v>0</v>
      </c>
    </row>
    <row r="298" spans="1:6" x14ac:dyDescent="0.3">
      <c r="A298" s="13" t="s">
        <v>32</v>
      </c>
      <c r="B298" s="11">
        <v>56098000000</v>
      </c>
      <c r="C298" s="11">
        <v>40431000000</v>
      </c>
      <c r="D298" s="11">
        <v>6097000000</v>
      </c>
      <c r="E298" s="11">
        <v>2279000000</v>
      </c>
      <c r="F298" s="11">
        <v>0</v>
      </c>
    </row>
    <row r="299" spans="1:6" x14ac:dyDescent="0.3">
      <c r="A299" s="13" t="s">
        <v>35</v>
      </c>
      <c r="B299" s="11">
        <v>57244000000</v>
      </c>
      <c r="C299" s="11">
        <v>41460000000</v>
      </c>
      <c r="D299" s="11">
        <v>5275000000</v>
      </c>
      <c r="E299" s="11">
        <v>2337000000</v>
      </c>
      <c r="F299" s="11">
        <v>0</v>
      </c>
    </row>
    <row r="300" spans="1:6" x14ac:dyDescent="0.3">
      <c r="A300" s="5" t="s">
        <v>741</v>
      </c>
      <c r="B300" s="11">
        <v>6818287000</v>
      </c>
      <c r="C300" s="11">
        <v>2659103000</v>
      </c>
      <c r="D300" s="11">
        <v>989046000</v>
      </c>
      <c r="E300" s="11">
        <v>0</v>
      </c>
      <c r="F300" s="11">
        <v>586635000</v>
      </c>
    </row>
    <row r="301" spans="1:6" x14ac:dyDescent="0.3">
      <c r="A301" s="13" t="s">
        <v>22</v>
      </c>
      <c r="B301" s="11">
        <v>1407848000</v>
      </c>
      <c r="C301" s="11">
        <v>516708000</v>
      </c>
      <c r="D301" s="11">
        <v>220068000</v>
      </c>
      <c r="E301" s="11">
        <v>0</v>
      </c>
      <c r="F301" s="11">
        <v>98844000</v>
      </c>
    </row>
    <row r="302" spans="1:6" x14ac:dyDescent="0.3">
      <c r="A302" s="13" t="s">
        <v>29</v>
      </c>
      <c r="B302" s="11">
        <v>1595703000</v>
      </c>
      <c r="C302" s="11">
        <v>622523000</v>
      </c>
      <c r="D302" s="11">
        <v>228982000</v>
      </c>
      <c r="E302" s="11">
        <v>0</v>
      </c>
      <c r="F302" s="11">
        <v>129931000</v>
      </c>
    </row>
    <row r="303" spans="1:6" x14ac:dyDescent="0.3">
      <c r="A303" s="13" t="s">
        <v>32</v>
      </c>
      <c r="B303" s="11">
        <v>1746726000</v>
      </c>
      <c r="C303" s="11">
        <v>716598000</v>
      </c>
      <c r="D303" s="11">
        <v>227306000</v>
      </c>
      <c r="E303" s="11">
        <v>0</v>
      </c>
      <c r="F303" s="11">
        <v>142376000</v>
      </c>
    </row>
    <row r="304" spans="1:6" x14ac:dyDescent="0.3">
      <c r="A304" s="13" t="s">
        <v>35</v>
      </c>
      <c r="B304" s="11">
        <v>2068010000</v>
      </c>
      <c r="C304" s="11">
        <v>803274000</v>
      </c>
      <c r="D304" s="11">
        <v>312690000</v>
      </c>
      <c r="E304" s="11">
        <v>0</v>
      </c>
      <c r="F304" s="11">
        <v>215484000</v>
      </c>
    </row>
    <row r="305" spans="1:6" x14ac:dyDescent="0.3">
      <c r="A305" s="5" t="s">
        <v>752</v>
      </c>
      <c r="B305" s="11">
        <v>54549000000</v>
      </c>
      <c r="C305" s="11">
        <v>34831000000</v>
      </c>
      <c r="D305" s="11">
        <v>5702000000</v>
      </c>
      <c r="E305" s="11">
        <v>0</v>
      </c>
      <c r="F305" s="11">
        <v>5171000000</v>
      </c>
    </row>
    <row r="306" spans="1:6" x14ac:dyDescent="0.3">
      <c r="A306" s="13" t="s">
        <v>22</v>
      </c>
      <c r="B306" s="11">
        <v>13983000000</v>
      </c>
      <c r="C306" s="11">
        <v>9112000000</v>
      </c>
      <c r="D306" s="11">
        <v>1468000000</v>
      </c>
      <c r="E306" s="11">
        <v>0</v>
      </c>
      <c r="F306" s="11">
        <v>1333000000</v>
      </c>
    </row>
    <row r="307" spans="1:6" x14ac:dyDescent="0.3">
      <c r="A307" s="13" t="s">
        <v>29</v>
      </c>
      <c r="B307" s="11">
        <v>13996000000</v>
      </c>
      <c r="C307" s="11">
        <v>9002000000</v>
      </c>
      <c r="D307" s="11">
        <v>1481000000</v>
      </c>
      <c r="E307" s="11">
        <v>0</v>
      </c>
      <c r="F307" s="11">
        <v>1292000000</v>
      </c>
    </row>
    <row r="308" spans="1:6" x14ac:dyDescent="0.3">
      <c r="A308" s="13" t="s">
        <v>32</v>
      </c>
      <c r="B308" s="11">
        <v>12961000000</v>
      </c>
      <c r="C308" s="11">
        <v>8231000000</v>
      </c>
      <c r="D308" s="11">
        <v>1343000000</v>
      </c>
      <c r="E308" s="11">
        <v>0</v>
      </c>
      <c r="F308" s="11">
        <v>1245000000</v>
      </c>
    </row>
    <row r="309" spans="1:6" x14ac:dyDescent="0.3">
      <c r="A309" s="13" t="s">
        <v>35</v>
      </c>
      <c r="B309" s="11">
        <v>13609000000</v>
      </c>
      <c r="C309" s="11">
        <v>8486000000</v>
      </c>
      <c r="D309" s="11">
        <v>1410000000</v>
      </c>
      <c r="E309" s="11">
        <v>0</v>
      </c>
      <c r="F309" s="11">
        <v>1301000000</v>
      </c>
    </row>
    <row r="310" spans="1:6" x14ac:dyDescent="0.3">
      <c r="A310" s="5" t="s">
        <v>769</v>
      </c>
      <c r="B310" s="11">
        <v>15197000000</v>
      </c>
      <c r="C310" s="11">
        <v>9279000000</v>
      </c>
      <c r="D310" s="11">
        <v>3700000000</v>
      </c>
      <c r="E310" s="11">
        <v>409000000</v>
      </c>
      <c r="F310" s="11">
        <v>0</v>
      </c>
    </row>
    <row r="311" spans="1:6" x14ac:dyDescent="0.3">
      <c r="A311" s="13" t="s">
        <v>22</v>
      </c>
      <c r="B311" s="11">
        <v>3791000000</v>
      </c>
      <c r="C311" s="11">
        <v>2289000000</v>
      </c>
      <c r="D311" s="11">
        <v>936000000</v>
      </c>
      <c r="E311" s="11">
        <v>106000000</v>
      </c>
      <c r="F311" s="11">
        <v>0</v>
      </c>
    </row>
    <row r="312" spans="1:6" x14ac:dyDescent="0.3">
      <c r="A312" s="13" t="s">
        <v>29</v>
      </c>
      <c r="B312" s="11">
        <v>3837000000</v>
      </c>
      <c r="C312" s="11">
        <v>2338000000</v>
      </c>
      <c r="D312" s="11">
        <v>990000000</v>
      </c>
      <c r="E312" s="11">
        <v>104000000</v>
      </c>
      <c r="F312" s="11">
        <v>0</v>
      </c>
    </row>
    <row r="313" spans="1:6" x14ac:dyDescent="0.3">
      <c r="A313" s="13" t="s">
        <v>32</v>
      </c>
      <c r="B313" s="11">
        <v>3916000000</v>
      </c>
      <c r="C313" s="11">
        <v>2403000000</v>
      </c>
      <c r="D313" s="11">
        <v>920000000</v>
      </c>
      <c r="E313" s="11">
        <v>104000000</v>
      </c>
      <c r="F313" s="11">
        <v>0</v>
      </c>
    </row>
    <row r="314" spans="1:6" x14ac:dyDescent="0.3">
      <c r="A314" s="13" t="s">
        <v>35</v>
      </c>
      <c r="B314" s="11">
        <v>3653000000</v>
      </c>
      <c r="C314" s="11">
        <v>2249000000</v>
      </c>
      <c r="D314" s="11">
        <v>854000000</v>
      </c>
      <c r="E314" s="11">
        <v>95000000</v>
      </c>
      <c r="F314" s="11">
        <v>0</v>
      </c>
    </row>
    <row r="315" spans="1:6" x14ac:dyDescent="0.3">
      <c r="A315" s="5" t="s">
        <v>776</v>
      </c>
      <c r="B315" s="11">
        <v>4103821019000</v>
      </c>
      <c r="C315" s="11">
        <v>2556081614000</v>
      </c>
      <c r="D315" s="11">
        <v>887964825000</v>
      </c>
      <c r="E315" s="11">
        <v>57699749000</v>
      </c>
      <c r="F315" s="11">
        <v>82636274000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1003-F89B-411A-9BB5-9E425DE7C40F}">
  <dimension ref="A1:P65"/>
  <sheetViews>
    <sheetView tabSelected="1" topLeftCell="H36" zoomScale="70" zoomScaleNormal="70" workbookViewId="0">
      <selection activeCell="D8" sqref="D8"/>
    </sheetView>
  </sheetViews>
  <sheetFormatPr baseColWidth="10" defaultRowHeight="14.4" x14ac:dyDescent="0.3"/>
  <cols>
    <col min="1" max="1" width="21.33203125" bestFit="1" customWidth="1"/>
    <col min="2" max="3" width="21.33203125" customWidth="1"/>
    <col min="4" max="4" width="21.33203125" bestFit="1" customWidth="1"/>
    <col min="5" max="8" width="21.33203125" customWidth="1"/>
    <col min="10" max="10" width="19.5546875" bestFit="1" customWidth="1"/>
    <col min="11" max="11" width="38.21875" bestFit="1" customWidth="1"/>
    <col min="12" max="12" width="38.6640625" bestFit="1" customWidth="1"/>
    <col min="13" max="14" width="38.21875" bestFit="1" customWidth="1"/>
    <col min="16" max="16" width="18.6640625" bestFit="1" customWidth="1"/>
  </cols>
  <sheetData>
    <row r="1" spans="1:16" x14ac:dyDescent="0.3">
      <c r="K1" s="10" t="s">
        <v>783</v>
      </c>
    </row>
    <row r="2" spans="1:16" x14ac:dyDescent="0.3">
      <c r="A2" s="6" t="s">
        <v>829</v>
      </c>
      <c r="B2" s="6" t="s">
        <v>830</v>
      </c>
      <c r="C2" s="6" t="s">
        <v>831</v>
      </c>
      <c r="D2" s="6" t="s">
        <v>832</v>
      </c>
      <c r="E2" s="6" t="s">
        <v>793</v>
      </c>
      <c r="F2" s="6" t="s">
        <v>796</v>
      </c>
      <c r="G2" s="6" t="s">
        <v>797</v>
      </c>
      <c r="H2" s="6" t="s">
        <v>794</v>
      </c>
      <c r="K2">
        <v>1</v>
      </c>
      <c r="L2">
        <v>2</v>
      </c>
      <c r="M2">
        <v>3</v>
      </c>
      <c r="N2">
        <v>4</v>
      </c>
    </row>
    <row r="3" spans="1:16" ht="18" x14ac:dyDescent="0.35">
      <c r="A3" s="11">
        <v>10499000000</v>
      </c>
      <c r="B3" s="11">
        <v>11019000000</v>
      </c>
      <c r="C3" s="11">
        <v>15620000000</v>
      </c>
      <c r="D3" s="11">
        <v>11096000000</v>
      </c>
      <c r="E3" s="49">
        <f>A3/1000000</f>
        <v>10499</v>
      </c>
      <c r="F3" s="49">
        <f t="shared" ref="F3:F63" si="0">B3/1000000</f>
        <v>11019</v>
      </c>
      <c r="G3" s="49">
        <f t="shared" ref="G3:G63" si="1">C3/1000000</f>
        <v>15620</v>
      </c>
      <c r="H3" s="49">
        <f t="shared" ref="H3:H63" si="2">D3/1000000</f>
        <v>11096</v>
      </c>
      <c r="J3" s="7" t="s">
        <v>786</v>
      </c>
      <c r="K3" s="12">
        <f>QUARTILE(COGS1,0)</f>
        <v>516708000</v>
      </c>
      <c r="L3" s="12">
        <f>QUARTILE(COGS2,0)</f>
        <v>622523000</v>
      </c>
      <c r="M3" s="12">
        <f>QUARTILE(COGS3,0)</f>
        <v>716598000</v>
      </c>
      <c r="N3" s="12">
        <f>QUARTILE(COGS1,0)</f>
        <v>516708000</v>
      </c>
    </row>
    <row r="4" spans="1:16" ht="18" x14ac:dyDescent="0.35">
      <c r="A4" s="11">
        <v>2319000000</v>
      </c>
      <c r="B4" s="11">
        <v>2355000000</v>
      </c>
      <c r="C4" s="11">
        <v>2325000000</v>
      </c>
      <c r="D4" s="11">
        <v>1935000000</v>
      </c>
      <c r="E4" s="49">
        <f t="shared" ref="E4:E63" si="3">A4/1000000</f>
        <v>2319</v>
      </c>
      <c r="F4" s="49">
        <f t="shared" si="0"/>
        <v>2355</v>
      </c>
      <c r="G4" s="49">
        <f t="shared" si="1"/>
        <v>2325</v>
      </c>
      <c r="H4" s="49">
        <f t="shared" si="2"/>
        <v>1935</v>
      </c>
      <c r="J4" s="7" t="s">
        <v>778</v>
      </c>
      <c r="K4" s="12">
        <f>_xlfn.QUARTILE.EXC(COGS1,1)</f>
        <v>2445327500</v>
      </c>
      <c r="L4" s="12">
        <f>_xlfn.QUARTILE.EXC(COGS2,1)</f>
        <v>2532042500</v>
      </c>
      <c r="M4" s="12">
        <f>_xlfn.QUARTILE.EXC(COGS3,1)</f>
        <v>2621858500</v>
      </c>
      <c r="N4" s="12">
        <f>_xlfn.QUARTILE.EXC(COGS4,1)</f>
        <v>2767748000</v>
      </c>
    </row>
    <row r="5" spans="1:16" ht="18" x14ac:dyDescent="0.35">
      <c r="A5" s="11">
        <v>1208100000</v>
      </c>
      <c r="B5" s="11">
        <v>1264600000</v>
      </c>
      <c r="C5" s="11">
        <v>1199000000</v>
      </c>
      <c r="D5" s="11">
        <v>1252700000</v>
      </c>
      <c r="E5" s="49">
        <f t="shared" si="3"/>
        <v>1208.0999999999999</v>
      </c>
      <c r="F5" s="49">
        <f t="shared" si="0"/>
        <v>1264.5999999999999</v>
      </c>
      <c r="G5" s="49">
        <f t="shared" si="1"/>
        <v>1199</v>
      </c>
      <c r="H5" s="49">
        <f t="shared" si="2"/>
        <v>1252.7</v>
      </c>
      <c r="J5" s="7" t="s">
        <v>787</v>
      </c>
      <c r="K5" s="12">
        <f>_xlfn.QUARTILE.EXC(COGS1,2)</f>
        <v>5099484000</v>
      </c>
      <c r="L5" s="12">
        <f>_xlfn.QUARTILE.EXC(COGS2,2)</f>
        <v>5424644000</v>
      </c>
      <c r="M5" s="12">
        <f>_xlfn.QUARTILE.EXC(COGS3,2)</f>
        <v>5518600000</v>
      </c>
      <c r="N5" s="12">
        <f>_xlfn.QUARTILE.EXC(COGS4,2)</f>
        <v>5741956000</v>
      </c>
    </row>
    <row r="6" spans="1:16" ht="18" x14ac:dyDescent="0.35">
      <c r="A6" s="11">
        <v>2154132000</v>
      </c>
      <c r="B6" s="11">
        <v>2323642000</v>
      </c>
      <c r="C6" s="11">
        <v>2597017000</v>
      </c>
      <c r="D6" s="11">
        <v>2549280000</v>
      </c>
      <c r="E6" s="49">
        <f t="shared" si="3"/>
        <v>2154.1320000000001</v>
      </c>
      <c r="F6" s="49">
        <f t="shared" si="0"/>
        <v>2323.6419999999998</v>
      </c>
      <c r="G6" s="49">
        <f t="shared" si="1"/>
        <v>2597.0169999999998</v>
      </c>
      <c r="H6" s="49">
        <f t="shared" si="2"/>
        <v>2549.2800000000002</v>
      </c>
      <c r="J6" s="7" t="s">
        <v>779</v>
      </c>
      <c r="K6" s="12">
        <f>_xlfn.QUARTILE.EXC(COGS1,3)</f>
        <v>13741150000</v>
      </c>
      <c r="L6" s="12">
        <f>_xlfn.QUARTILE.EXC(COGS2,3)</f>
        <v>14130350000</v>
      </c>
      <c r="M6" s="12">
        <f>_xlfn.QUARTILE.EXC(COGS3,3)</f>
        <v>15432300000</v>
      </c>
      <c r="N6" s="12">
        <f>_xlfn.QUARTILE.EXC(COGS4,3)</f>
        <v>13002000000</v>
      </c>
    </row>
    <row r="7" spans="1:16" ht="18" x14ac:dyDescent="0.35">
      <c r="A7" s="11">
        <v>20401000000</v>
      </c>
      <c r="B7" s="11">
        <v>19286000000</v>
      </c>
      <c r="C7" s="11">
        <v>19137000000</v>
      </c>
      <c r="D7" s="11">
        <v>18069000000</v>
      </c>
      <c r="E7" s="49">
        <f t="shared" si="3"/>
        <v>20401</v>
      </c>
      <c r="F7" s="49">
        <f t="shared" si="0"/>
        <v>19286</v>
      </c>
      <c r="G7" s="49">
        <f t="shared" si="1"/>
        <v>19137</v>
      </c>
      <c r="H7" s="49">
        <f t="shared" si="2"/>
        <v>18069</v>
      </c>
      <c r="J7" s="7" t="s">
        <v>788</v>
      </c>
      <c r="K7" s="12">
        <f>_xlfn.QUARTILE.INC(COGS1,4)</f>
        <v>73268000000</v>
      </c>
      <c r="L7" s="12">
        <f>_xlfn.QUARTILE.INC(COGS2,4)</f>
        <v>76752000000</v>
      </c>
      <c r="M7" s="12">
        <f>_xlfn.QUARTILE.INC(COGS3,4)</f>
        <v>82088000000</v>
      </c>
      <c r="N7" s="12">
        <f>_xlfn.QUARTILE.INC(COGS4,4)</f>
        <v>80790000000</v>
      </c>
    </row>
    <row r="8" spans="1:16" ht="18" x14ac:dyDescent="0.35">
      <c r="A8" s="11">
        <v>1251500000</v>
      </c>
      <c r="B8" s="11">
        <v>1414300000</v>
      </c>
      <c r="C8" s="11">
        <v>1561100000</v>
      </c>
      <c r="D8" s="11">
        <v>1855100000</v>
      </c>
      <c r="E8" s="49">
        <f t="shared" si="3"/>
        <v>1251.5</v>
      </c>
      <c r="F8" s="49">
        <f t="shared" si="0"/>
        <v>1414.3</v>
      </c>
      <c r="G8" s="49">
        <f t="shared" si="1"/>
        <v>1561.1</v>
      </c>
      <c r="H8" s="49">
        <f t="shared" si="2"/>
        <v>1855.1</v>
      </c>
      <c r="J8" s="8"/>
      <c r="K8" s="12"/>
      <c r="L8" s="12"/>
      <c r="M8" s="12"/>
      <c r="N8" s="12"/>
    </row>
    <row r="9" spans="1:16" ht="18" x14ac:dyDescent="0.35">
      <c r="A9" s="11">
        <v>73268000000</v>
      </c>
      <c r="B9" s="11">
        <v>76752000000</v>
      </c>
      <c r="C9" s="11">
        <v>82088000000</v>
      </c>
      <c r="D9" s="11">
        <v>80790000000</v>
      </c>
      <c r="E9" s="49">
        <f t="shared" si="3"/>
        <v>73268</v>
      </c>
      <c r="F9" s="49">
        <f t="shared" si="0"/>
        <v>76752</v>
      </c>
      <c r="G9" s="49">
        <f t="shared" si="1"/>
        <v>82088</v>
      </c>
      <c r="H9" s="49">
        <f t="shared" si="2"/>
        <v>80790</v>
      </c>
      <c r="J9" s="9"/>
      <c r="K9" s="12"/>
      <c r="L9" s="12"/>
      <c r="M9" s="12"/>
      <c r="N9" s="12"/>
    </row>
    <row r="10" spans="1:16" ht="18" x14ac:dyDescent="0.35">
      <c r="A10" s="11">
        <v>41454000000</v>
      </c>
      <c r="B10" s="11">
        <v>41342000000</v>
      </c>
      <c r="C10" s="11">
        <v>34133000000</v>
      </c>
      <c r="D10" s="11">
        <v>28905000000</v>
      </c>
      <c r="E10" s="49">
        <f t="shared" si="3"/>
        <v>41454</v>
      </c>
      <c r="F10" s="49">
        <f t="shared" si="0"/>
        <v>41342</v>
      </c>
      <c r="G10" s="49">
        <f t="shared" si="1"/>
        <v>34133</v>
      </c>
      <c r="H10" s="49">
        <f t="shared" si="2"/>
        <v>28905</v>
      </c>
      <c r="J10" s="7" t="s">
        <v>789</v>
      </c>
      <c r="K10" s="12">
        <f>AVERAGE(COGS1)</f>
        <v>10668098836.065575</v>
      </c>
      <c r="L10" s="12">
        <f>AVERAGE(COGS2)</f>
        <v>10681693704.918034</v>
      </c>
      <c r="M10" s="12">
        <f>AVERAGE(COGS3)</f>
        <v>10440698393.442623</v>
      </c>
      <c r="N10" s="12">
        <f>AVERAGE(COGS4)</f>
        <v>10112486344.262295</v>
      </c>
    </row>
    <row r="11" spans="1:16" ht="18" x14ac:dyDescent="0.35">
      <c r="A11" s="11">
        <v>9641542000</v>
      </c>
      <c r="B11" s="11">
        <v>10915981000</v>
      </c>
      <c r="C11" s="11">
        <v>11462415000</v>
      </c>
      <c r="D11" s="11">
        <v>11207604000</v>
      </c>
      <c r="E11" s="49">
        <f t="shared" si="3"/>
        <v>9641.5419999999995</v>
      </c>
      <c r="F11" s="49">
        <f t="shared" si="0"/>
        <v>10915.981</v>
      </c>
      <c r="G11" s="49">
        <f t="shared" si="1"/>
        <v>11462.415000000001</v>
      </c>
      <c r="H11" s="49">
        <f t="shared" si="2"/>
        <v>11207.603999999999</v>
      </c>
      <c r="J11" s="7" t="s">
        <v>787</v>
      </c>
      <c r="K11" s="12">
        <f>MEDIAN(COGS1)</f>
        <v>5099484000</v>
      </c>
      <c r="L11" s="12">
        <f>MEDIAN(COGS2)</f>
        <v>5424644000</v>
      </c>
      <c r="M11" s="12">
        <f>MEDIAN(COGS3)</f>
        <v>5518600000</v>
      </c>
      <c r="N11" s="12">
        <f>MEDIAN(COGS4)</f>
        <v>5741956000</v>
      </c>
    </row>
    <row r="12" spans="1:16" ht="18" x14ac:dyDescent="0.35">
      <c r="A12" s="11">
        <v>13021000000</v>
      </c>
      <c r="B12" s="11">
        <v>14360000000</v>
      </c>
      <c r="C12" s="11">
        <v>14163000000</v>
      </c>
      <c r="D12" s="11">
        <v>13057000000</v>
      </c>
      <c r="E12" s="49">
        <f t="shared" si="3"/>
        <v>13021</v>
      </c>
      <c r="F12" s="49">
        <f t="shared" si="0"/>
        <v>14360</v>
      </c>
      <c r="G12" s="49">
        <f t="shared" si="1"/>
        <v>14163</v>
      </c>
      <c r="H12" s="49">
        <f t="shared" si="2"/>
        <v>13057</v>
      </c>
      <c r="J12" s="7"/>
      <c r="K12" s="12"/>
      <c r="L12" s="12"/>
      <c r="M12" s="12"/>
      <c r="N12" s="12"/>
    </row>
    <row r="13" spans="1:16" ht="18" x14ac:dyDescent="0.35">
      <c r="A13" s="11">
        <v>3103000000</v>
      </c>
      <c r="B13" s="11">
        <v>3469000000</v>
      </c>
      <c r="C13" s="11">
        <v>3630000000</v>
      </c>
      <c r="D13" s="11">
        <v>3642000000</v>
      </c>
      <c r="E13" s="49">
        <f t="shared" si="3"/>
        <v>3103</v>
      </c>
      <c r="F13" s="49">
        <f t="shared" si="0"/>
        <v>3469</v>
      </c>
      <c r="G13" s="49">
        <f t="shared" si="1"/>
        <v>3630</v>
      </c>
      <c r="H13" s="49">
        <f t="shared" si="2"/>
        <v>3642</v>
      </c>
      <c r="J13" s="8"/>
      <c r="K13" s="12"/>
      <c r="L13" s="12"/>
      <c r="M13" s="12"/>
      <c r="N13" s="12"/>
    </row>
    <row r="14" spans="1:16" x14ac:dyDescent="0.3">
      <c r="A14" s="11">
        <v>3931000000</v>
      </c>
      <c r="B14" s="11">
        <v>4100000000</v>
      </c>
      <c r="C14" s="11">
        <v>3293000000</v>
      </c>
      <c r="D14" s="11">
        <v>2782000000</v>
      </c>
      <c r="E14" s="49">
        <f t="shared" si="3"/>
        <v>3931</v>
      </c>
      <c r="F14" s="49">
        <f t="shared" si="0"/>
        <v>4100</v>
      </c>
      <c r="G14" s="49">
        <f t="shared" si="1"/>
        <v>3293</v>
      </c>
      <c r="H14" s="49">
        <f t="shared" si="2"/>
        <v>2782</v>
      </c>
      <c r="K14" s="11"/>
      <c r="L14" s="11"/>
      <c r="M14" s="11"/>
      <c r="N14" s="11"/>
    </row>
    <row r="15" spans="1:16" ht="18" x14ac:dyDescent="0.35">
      <c r="A15" s="11">
        <v>2492655000</v>
      </c>
      <c r="B15" s="11">
        <v>2444085000</v>
      </c>
      <c r="C15" s="11">
        <v>2555549000</v>
      </c>
      <c r="D15" s="11">
        <v>2775588000</v>
      </c>
      <c r="E15" s="49">
        <f t="shared" si="3"/>
        <v>2492.6550000000002</v>
      </c>
      <c r="F15" s="49">
        <f t="shared" si="0"/>
        <v>2444.085</v>
      </c>
      <c r="G15" s="49">
        <f t="shared" si="1"/>
        <v>2555.549</v>
      </c>
      <c r="H15" s="49">
        <f t="shared" si="2"/>
        <v>2775.5880000000002</v>
      </c>
      <c r="J15" s="7" t="s">
        <v>780</v>
      </c>
      <c r="K15" s="12">
        <f t="shared" ref="K15" si="4">K6-K4</f>
        <v>11295822500</v>
      </c>
      <c r="L15" s="12">
        <f t="shared" ref="L15:N15" si="5">L6-L4</f>
        <v>11598307500</v>
      </c>
      <c r="M15" s="12">
        <f t="shared" si="5"/>
        <v>12810441500</v>
      </c>
      <c r="N15" s="12">
        <f t="shared" si="5"/>
        <v>10234252000</v>
      </c>
    </row>
    <row r="16" spans="1:16" ht="18" x14ac:dyDescent="0.35">
      <c r="A16" s="11">
        <v>20964000000</v>
      </c>
      <c r="B16" s="11">
        <v>22967000000</v>
      </c>
      <c r="C16" s="11">
        <v>17096000000</v>
      </c>
      <c r="D16" s="11">
        <v>15940000000</v>
      </c>
      <c r="E16" s="49">
        <f t="shared" si="3"/>
        <v>20964</v>
      </c>
      <c r="F16" s="49">
        <f t="shared" si="0"/>
        <v>22967</v>
      </c>
      <c r="G16" s="49">
        <f t="shared" si="1"/>
        <v>17096</v>
      </c>
      <c r="H16" s="49">
        <f t="shared" si="2"/>
        <v>15940</v>
      </c>
      <c r="J16" s="7" t="s">
        <v>790</v>
      </c>
      <c r="K16" s="12">
        <f t="shared" ref="K16" si="6">K7-K3</f>
        <v>72751292000</v>
      </c>
      <c r="L16" s="12">
        <f t="shared" ref="L16:N16" si="7">L7-L3</f>
        <v>76129477000</v>
      </c>
      <c r="M16" s="12">
        <f t="shared" si="7"/>
        <v>81371402000</v>
      </c>
      <c r="N16" s="12">
        <f t="shared" si="7"/>
        <v>80273292000</v>
      </c>
      <c r="P16" s="11">
        <f>(N16-K16)/N16</f>
        <v>9.3704890039890229E-2</v>
      </c>
    </row>
    <row r="17" spans="1:14" x14ac:dyDescent="0.3">
      <c r="A17" s="11">
        <v>25667300000</v>
      </c>
      <c r="B17" s="11">
        <v>24775800000</v>
      </c>
      <c r="C17" s="11">
        <v>20143200000</v>
      </c>
      <c r="D17" s="11">
        <v>18248900000</v>
      </c>
      <c r="E17" s="49">
        <f t="shared" si="3"/>
        <v>25667.3</v>
      </c>
      <c r="F17" s="49">
        <f t="shared" si="0"/>
        <v>24775.8</v>
      </c>
      <c r="G17" s="49">
        <f t="shared" si="1"/>
        <v>20143.2</v>
      </c>
      <c r="H17" s="49">
        <f t="shared" si="2"/>
        <v>18248.900000000001</v>
      </c>
      <c r="K17" s="11"/>
      <c r="L17" s="11"/>
      <c r="M17" s="11"/>
      <c r="N17" s="11"/>
    </row>
    <row r="18" spans="1:14" ht="18" x14ac:dyDescent="0.35">
      <c r="A18" s="11">
        <v>8846100000</v>
      </c>
      <c r="B18" s="11">
        <v>8941100000</v>
      </c>
      <c r="C18" s="11">
        <v>9261400000</v>
      </c>
      <c r="D18" s="11">
        <v>9800600000</v>
      </c>
      <c r="E18" s="49">
        <f t="shared" si="3"/>
        <v>8846.1</v>
      </c>
      <c r="F18" s="49">
        <f t="shared" si="0"/>
        <v>8941.1</v>
      </c>
      <c r="G18" s="49">
        <f t="shared" si="1"/>
        <v>9261.4</v>
      </c>
      <c r="H18" s="49">
        <f t="shared" si="2"/>
        <v>9800.6</v>
      </c>
      <c r="J18" s="7" t="s">
        <v>791</v>
      </c>
      <c r="K18" s="12">
        <f>_xlfn.VAR.P(COGS1)</f>
        <v>1.6620516102269665E+20</v>
      </c>
      <c r="L18" s="12">
        <f>_xlfn.VAR.P(COGS2)</f>
        <v>1.6506578725589447E+20</v>
      </c>
      <c r="M18" s="12">
        <f>_xlfn.VAR.P(COGS3)</f>
        <v>1.6601825185679858E+20</v>
      </c>
      <c r="N18" s="12">
        <f>_xlfn.VAR.P(COGS4)</f>
        <v>1.6425984054099516E+20</v>
      </c>
    </row>
    <row r="19" spans="1:14" ht="18" x14ac:dyDescent="0.35">
      <c r="A19" s="11">
        <v>4376505000</v>
      </c>
      <c r="B19" s="11">
        <v>4778479000</v>
      </c>
      <c r="C19" s="11">
        <v>4388167000</v>
      </c>
      <c r="D19" s="11">
        <v>4322373000</v>
      </c>
      <c r="E19" s="49">
        <f t="shared" si="3"/>
        <v>4376.5050000000001</v>
      </c>
      <c r="F19" s="49">
        <f t="shared" si="0"/>
        <v>4778.4790000000003</v>
      </c>
      <c r="G19" s="49">
        <f t="shared" si="1"/>
        <v>4388.1670000000004</v>
      </c>
      <c r="H19" s="49">
        <f t="shared" si="2"/>
        <v>4322.3729999999996</v>
      </c>
      <c r="J19" s="7" t="s">
        <v>792</v>
      </c>
      <c r="K19" s="12">
        <f>_xlfn.STDEV.P(COGS1)</f>
        <v>12892058060.01108</v>
      </c>
      <c r="L19" s="12">
        <f>_xlfn.STDEV.P(COGS2)</f>
        <v>12847793088.927547</v>
      </c>
      <c r="M19" s="12">
        <f>_xlfn.STDEV.P(COGS3)</f>
        <v>12884807016.66884</v>
      </c>
      <c r="N19" s="12">
        <f>_xlfn.STDEV.P(COGS4)</f>
        <v>12816389528.295212</v>
      </c>
    </row>
    <row r="20" spans="1:14" x14ac:dyDescent="0.3">
      <c r="A20" s="11">
        <v>759500000</v>
      </c>
      <c r="B20" s="11">
        <v>787300000</v>
      </c>
      <c r="C20" s="11">
        <v>844700000</v>
      </c>
      <c r="D20" s="11">
        <v>887400000</v>
      </c>
      <c r="E20" s="49">
        <f t="shared" si="3"/>
        <v>759.5</v>
      </c>
      <c r="F20" s="49">
        <f t="shared" si="0"/>
        <v>787.3</v>
      </c>
      <c r="G20" s="49">
        <f t="shared" si="1"/>
        <v>844.7</v>
      </c>
      <c r="H20" s="49">
        <f t="shared" si="2"/>
        <v>887.4</v>
      </c>
    </row>
    <row r="21" spans="1:14" x14ac:dyDescent="0.3">
      <c r="A21" s="11">
        <v>14717000000</v>
      </c>
      <c r="B21" s="11">
        <v>9971000000</v>
      </c>
      <c r="C21" s="11">
        <v>9241000000</v>
      </c>
      <c r="D21" s="11">
        <v>8260000000</v>
      </c>
      <c r="E21" s="49">
        <f t="shared" si="3"/>
        <v>14717</v>
      </c>
      <c r="F21" s="49">
        <f t="shared" si="0"/>
        <v>9971</v>
      </c>
      <c r="G21" s="49">
        <f t="shared" si="1"/>
        <v>9241</v>
      </c>
      <c r="H21" s="49">
        <f t="shared" si="2"/>
        <v>8260</v>
      </c>
    </row>
    <row r="22" spans="1:14" x14ac:dyDescent="0.3">
      <c r="A22" s="11">
        <v>11448000000</v>
      </c>
      <c r="B22" s="11">
        <v>15369000000</v>
      </c>
      <c r="C22" s="11">
        <v>15646000000</v>
      </c>
      <c r="D22" s="11">
        <v>14292000000</v>
      </c>
      <c r="E22" s="49">
        <f t="shared" si="3"/>
        <v>11448</v>
      </c>
      <c r="F22" s="49">
        <f t="shared" si="0"/>
        <v>15369</v>
      </c>
      <c r="G22" s="49">
        <f t="shared" si="1"/>
        <v>15646</v>
      </c>
      <c r="H22" s="49">
        <f t="shared" si="2"/>
        <v>14292</v>
      </c>
    </row>
    <row r="23" spans="1:14" x14ac:dyDescent="0.3">
      <c r="A23" s="11">
        <v>4156845000</v>
      </c>
      <c r="B23" s="11">
        <v>4197404000</v>
      </c>
      <c r="C23" s="11">
        <v>4583294000</v>
      </c>
      <c r="D23" s="11">
        <v>4428855000</v>
      </c>
      <c r="E23" s="49">
        <f t="shared" si="3"/>
        <v>4156.8450000000003</v>
      </c>
      <c r="F23" s="49">
        <f t="shared" si="0"/>
        <v>4197.4040000000005</v>
      </c>
      <c r="G23" s="49">
        <f t="shared" si="1"/>
        <v>4583.2939999999999</v>
      </c>
      <c r="H23" s="49">
        <f t="shared" si="2"/>
        <v>4428.8549999999996</v>
      </c>
    </row>
    <row r="24" spans="1:14" x14ac:dyDescent="0.3">
      <c r="A24" s="11">
        <v>1606661000</v>
      </c>
      <c r="B24" s="11">
        <v>1836105000</v>
      </c>
      <c r="C24" s="11">
        <v>1920253000</v>
      </c>
      <c r="D24" s="11">
        <v>1997259000</v>
      </c>
      <c r="E24" s="49">
        <f t="shared" si="3"/>
        <v>1606.6610000000001</v>
      </c>
      <c r="F24" s="49">
        <f t="shared" si="0"/>
        <v>1836.105</v>
      </c>
      <c r="G24" s="49">
        <f t="shared" si="1"/>
        <v>1920.2529999999999</v>
      </c>
      <c r="H24" s="49">
        <f t="shared" si="2"/>
        <v>1997.259</v>
      </c>
    </row>
    <row r="25" spans="1:14" x14ac:dyDescent="0.3">
      <c r="A25" s="11">
        <v>2093200000</v>
      </c>
      <c r="B25" s="11">
        <v>2408500000</v>
      </c>
      <c r="C25" s="11">
        <v>2646700000</v>
      </c>
      <c r="D25" s="11">
        <v>2997500000</v>
      </c>
      <c r="E25" s="49">
        <f t="shared" si="3"/>
        <v>2093.1999999999998</v>
      </c>
      <c r="F25" s="49">
        <f t="shared" si="0"/>
        <v>2408.5</v>
      </c>
      <c r="G25" s="49">
        <f t="shared" si="1"/>
        <v>2646.7</v>
      </c>
      <c r="H25" s="49">
        <f t="shared" si="2"/>
        <v>2997.5</v>
      </c>
    </row>
    <row r="26" spans="1:14" x14ac:dyDescent="0.3">
      <c r="A26" s="11">
        <v>16448000000</v>
      </c>
      <c r="B26" s="11">
        <v>17052000000</v>
      </c>
      <c r="C26" s="11">
        <v>16984000000</v>
      </c>
      <c r="D26" s="11">
        <v>17327000000</v>
      </c>
      <c r="E26" s="49">
        <f t="shared" si="3"/>
        <v>16448</v>
      </c>
      <c r="F26" s="49">
        <f t="shared" si="0"/>
        <v>17052</v>
      </c>
      <c r="G26" s="49">
        <f t="shared" si="1"/>
        <v>16984</v>
      </c>
      <c r="H26" s="49">
        <f t="shared" si="2"/>
        <v>17327</v>
      </c>
    </row>
    <row r="27" spans="1:14" x14ac:dyDescent="0.3">
      <c r="A27" s="11">
        <v>25986382000</v>
      </c>
      <c r="B27" s="11">
        <v>20132544000</v>
      </c>
      <c r="C27" s="11">
        <v>17019352000</v>
      </c>
      <c r="D27" s="11">
        <v>18246209000</v>
      </c>
      <c r="E27" s="49">
        <f t="shared" si="3"/>
        <v>25986.382000000001</v>
      </c>
      <c r="F27" s="49">
        <f t="shared" si="0"/>
        <v>20132.544000000002</v>
      </c>
      <c r="G27" s="49">
        <f t="shared" si="1"/>
        <v>17019.351999999999</v>
      </c>
      <c r="H27" s="49">
        <f t="shared" si="2"/>
        <v>18246.208999999999</v>
      </c>
    </row>
    <row r="28" spans="1:14" x14ac:dyDescent="0.3">
      <c r="A28" s="11">
        <v>3266524000</v>
      </c>
      <c r="B28" s="11">
        <v>3163268000</v>
      </c>
      <c r="C28" s="11">
        <v>3073712000</v>
      </c>
      <c r="D28" s="11">
        <v>2759908000</v>
      </c>
      <c r="E28" s="49">
        <f t="shared" si="3"/>
        <v>3266.5239999999999</v>
      </c>
      <c r="F28" s="49">
        <f t="shared" si="0"/>
        <v>3163.268</v>
      </c>
      <c r="G28" s="49">
        <f t="shared" si="1"/>
        <v>3073.712</v>
      </c>
      <c r="H28" s="49">
        <f t="shared" si="2"/>
        <v>2759.9079999999999</v>
      </c>
    </row>
    <row r="29" spans="1:14" x14ac:dyDescent="0.3">
      <c r="A29" s="11">
        <v>25202000000</v>
      </c>
      <c r="B29" s="11">
        <v>24979000000</v>
      </c>
      <c r="C29" s="11">
        <v>25339000000</v>
      </c>
      <c r="D29" s="11">
        <v>25104000000</v>
      </c>
      <c r="E29" s="49">
        <f t="shared" si="3"/>
        <v>25202</v>
      </c>
      <c r="F29" s="49">
        <f t="shared" si="0"/>
        <v>24979</v>
      </c>
      <c r="G29" s="49">
        <f t="shared" si="1"/>
        <v>25339</v>
      </c>
      <c r="H29" s="49">
        <f t="shared" si="2"/>
        <v>25104</v>
      </c>
    </row>
    <row r="30" spans="1:14" x14ac:dyDescent="0.3">
      <c r="A30" s="11">
        <v>5033885000</v>
      </c>
      <c r="B30" s="11">
        <v>5301275000</v>
      </c>
      <c r="C30" s="11">
        <v>5650711000</v>
      </c>
      <c r="D30" s="11">
        <v>5741956000</v>
      </c>
      <c r="E30" s="49">
        <f t="shared" si="3"/>
        <v>5033.8850000000002</v>
      </c>
      <c r="F30" s="49">
        <f t="shared" si="0"/>
        <v>5301.2749999999996</v>
      </c>
      <c r="G30" s="49">
        <f t="shared" si="1"/>
        <v>5650.7110000000002</v>
      </c>
      <c r="H30" s="49">
        <f t="shared" si="2"/>
        <v>5741.9560000000001</v>
      </c>
    </row>
    <row r="31" spans="1:14" x14ac:dyDescent="0.3">
      <c r="A31" s="11">
        <v>28364000000</v>
      </c>
      <c r="B31" s="11">
        <v>28957000000</v>
      </c>
      <c r="C31" s="11">
        <v>26747000000</v>
      </c>
      <c r="D31" s="11">
        <v>27150000000</v>
      </c>
      <c r="E31" s="49">
        <f t="shared" si="3"/>
        <v>28364</v>
      </c>
      <c r="F31" s="49">
        <f t="shared" si="0"/>
        <v>28957</v>
      </c>
      <c r="G31" s="49">
        <f t="shared" si="1"/>
        <v>26747</v>
      </c>
      <c r="H31" s="49">
        <f t="shared" si="2"/>
        <v>27150</v>
      </c>
    </row>
    <row r="32" spans="1:14" x14ac:dyDescent="0.3">
      <c r="A32" s="11">
        <v>8554000000</v>
      </c>
      <c r="B32" s="11">
        <v>8673000000</v>
      </c>
      <c r="C32" s="11">
        <v>7888000000</v>
      </c>
      <c r="D32" s="11">
        <v>7896000000</v>
      </c>
      <c r="E32" s="49">
        <f t="shared" si="3"/>
        <v>8554</v>
      </c>
      <c r="F32" s="49">
        <f t="shared" si="0"/>
        <v>8673</v>
      </c>
      <c r="G32" s="49">
        <f t="shared" si="1"/>
        <v>7888</v>
      </c>
      <c r="H32" s="49">
        <f t="shared" si="2"/>
        <v>7896</v>
      </c>
    </row>
    <row r="33" spans="1:8" x14ac:dyDescent="0.3">
      <c r="A33" s="11">
        <v>3230857000</v>
      </c>
      <c r="B33" s="11">
        <v>3570801000</v>
      </c>
      <c r="C33" s="11">
        <v>3898403000</v>
      </c>
      <c r="D33" s="11">
        <v>3665578000</v>
      </c>
      <c r="E33" s="49">
        <f t="shared" si="3"/>
        <v>3230.857</v>
      </c>
      <c r="F33" s="49">
        <f t="shared" si="0"/>
        <v>3570.8009999999999</v>
      </c>
      <c r="G33" s="49">
        <f t="shared" si="1"/>
        <v>3898.4029999999998</v>
      </c>
      <c r="H33" s="49">
        <f t="shared" si="2"/>
        <v>3665.578</v>
      </c>
    </row>
    <row r="34" spans="1:8" x14ac:dyDescent="0.3">
      <c r="A34" s="11">
        <v>9976057000</v>
      </c>
      <c r="B34" s="11">
        <v>10621373000</v>
      </c>
      <c r="C34" s="11">
        <v>10146494000</v>
      </c>
      <c r="D34" s="11">
        <v>9196326000</v>
      </c>
      <c r="E34" s="49">
        <f t="shared" si="3"/>
        <v>9976.0570000000007</v>
      </c>
      <c r="F34" s="49">
        <f t="shared" si="0"/>
        <v>10621.373</v>
      </c>
      <c r="G34" s="49">
        <f t="shared" si="1"/>
        <v>10146.494000000001</v>
      </c>
      <c r="H34" s="49">
        <f t="shared" si="2"/>
        <v>9196.3259999999991</v>
      </c>
    </row>
    <row r="35" spans="1:8" x14ac:dyDescent="0.3">
      <c r="A35" s="11">
        <v>805300000</v>
      </c>
      <c r="B35" s="11">
        <v>877900000</v>
      </c>
      <c r="C35" s="11">
        <v>759200000</v>
      </c>
      <c r="D35" s="11">
        <v>691100000</v>
      </c>
      <c r="E35" s="49">
        <f t="shared" si="3"/>
        <v>805.3</v>
      </c>
      <c r="F35" s="49">
        <f t="shared" si="0"/>
        <v>877.9</v>
      </c>
      <c r="G35" s="49">
        <f t="shared" si="1"/>
        <v>759.2</v>
      </c>
      <c r="H35" s="49">
        <f t="shared" si="2"/>
        <v>691.1</v>
      </c>
    </row>
    <row r="36" spans="1:8" x14ac:dyDescent="0.3">
      <c r="A36" s="11">
        <v>2718900000</v>
      </c>
      <c r="B36" s="11">
        <v>2767300000</v>
      </c>
      <c r="C36" s="11">
        <v>2991900000</v>
      </c>
      <c r="D36" s="11">
        <v>2994000000</v>
      </c>
      <c r="E36" s="49">
        <f t="shared" si="3"/>
        <v>2718.9</v>
      </c>
      <c r="F36" s="49">
        <f t="shared" si="0"/>
        <v>2767.3</v>
      </c>
      <c r="G36" s="49">
        <f t="shared" si="1"/>
        <v>2991.9</v>
      </c>
      <c r="H36" s="49">
        <f t="shared" si="2"/>
        <v>2994</v>
      </c>
    </row>
    <row r="37" spans="1:8" x14ac:dyDescent="0.3">
      <c r="A37" s="11">
        <v>11799000000</v>
      </c>
      <c r="B37" s="11">
        <v>10303000000</v>
      </c>
      <c r="C37" s="11">
        <v>9974000000</v>
      </c>
      <c r="D37" s="11">
        <v>9576000000</v>
      </c>
      <c r="E37" s="49">
        <f t="shared" si="3"/>
        <v>11799</v>
      </c>
      <c r="F37" s="49">
        <f t="shared" si="0"/>
        <v>10303</v>
      </c>
      <c r="G37" s="49">
        <f t="shared" si="1"/>
        <v>9974</v>
      </c>
      <c r="H37" s="49">
        <f t="shared" si="2"/>
        <v>9576</v>
      </c>
    </row>
    <row r="38" spans="1:8" x14ac:dyDescent="0.3">
      <c r="A38" s="11">
        <v>41171000000</v>
      </c>
      <c r="B38" s="11">
        <v>35263000000</v>
      </c>
      <c r="C38" s="11">
        <v>36044000000</v>
      </c>
      <c r="D38" s="11">
        <v>42186000000</v>
      </c>
      <c r="E38" s="49">
        <f t="shared" si="3"/>
        <v>41171</v>
      </c>
      <c r="F38" s="49">
        <f t="shared" si="0"/>
        <v>35263</v>
      </c>
      <c r="G38" s="49">
        <f t="shared" si="1"/>
        <v>36044</v>
      </c>
      <c r="H38" s="49">
        <f t="shared" si="2"/>
        <v>42186</v>
      </c>
    </row>
    <row r="39" spans="1:8" x14ac:dyDescent="0.3">
      <c r="A39" s="11">
        <v>8307000000</v>
      </c>
      <c r="B39" s="11">
        <v>7677000000</v>
      </c>
      <c r="C39" s="11">
        <v>6025000000</v>
      </c>
      <c r="D39" s="11">
        <v>6132000000</v>
      </c>
      <c r="E39" s="49">
        <f t="shared" si="3"/>
        <v>8307</v>
      </c>
      <c r="F39" s="49">
        <f t="shared" si="0"/>
        <v>7677</v>
      </c>
      <c r="G39" s="49">
        <f t="shared" si="1"/>
        <v>6025</v>
      </c>
      <c r="H39" s="49">
        <f t="shared" si="2"/>
        <v>6132</v>
      </c>
    </row>
    <row r="40" spans="1:8" x14ac:dyDescent="0.3">
      <c r="A40" s="11">
        <v>4802000000</v>
      </c>
      <c r="B40" s="11">
        <v>4946000000</v>
      </c>
      <c r="C40" s="11">
        <v>4889000000</v>
      </c>
      <c r="D40" s="11">
        <v>4901000000</v>
      </c>
      <c r="E40" s="49">
        <f t="shared" si="3"/>
        <v>4802</v>
      </c>
      <c r="F40" s="49">
        <f t="shared" si="0"/>
        <v>4946</v>
      </c>
      <c r="G40" s="49">
        <f t="shared" si="1"/>
        <v>4889</v>
      </c>
      <c r="H40" s="49">
        <f t="shared" si="2"/>
        <v>4901</v>
      </c>
    </row>
    <row r="41" spans="1:8" x14ac:dyDescent="0.3">
      <c r="A41" s="11">
        <v>16106000000</v>
      </c>
      <c r="B41" s="11">
        <v>16447000000</v>
      </c>
      <c r="C41" s="11">
        <v>15383000000</v>
      </c>
      <c r="D41" s="11">
        <v>15040000000</v>
      </c>
      <c r="E41" s="49">
        <f t="shared" si="3"/>
        <v>16106</v>
      </c>
      <c r="F41" s="49">
        <f t="shared" si="0"/>
        <v>16447</v>
      </c>
      <c r="G41" s="49">
        <f t="shared" si="1"/>
        <v>15383</v>
      </c>
      <c r="H41" s="49">
        <f t="shared" si="2"/>
        <v>15040</v>
      </c>
    </row>
    <row r="42" spans="1:8" x14ac:dyDescent="0.3">
      <c r="A42" s="11">
        <v>2398000000</v>
      </c>
      <c r="B42" s="11">
        <v>2620000000</v>
      </c>
      <c r="C42" s="11">
        <v>2539000000</v>
      </c>
      <c r="D42" s="11">
        <v>2607000000</v>
      </c>
      <c r="E42" s="49">
        <f t="shared" si="3"/>
        <v>2398</v>
      </c>
      <c r="F42" s="49">
        <f t="shared" si="0"/>
        <v>2620</v>
      </c>
      <c r="G42" s="49">
        <f t="shared" si="1"/>
        <v>2539</v>
      </c>
      <c r="H42" s="49">
        <f t="shared" si="2"/>
        <v>2607</v>
      </c>
    </row>
    <row r="43" spans="1:8" x14ac:dyDescent="0.3">
      <c r="A43" s="11">
        <v>4070000000</v>
      </c>
      <c r="B43" s="11">
        <v>4201000000</v>
      </c>
      <c r="C43" s="11">
        <v>3662000000</v>
      </c>
      <c r="D43" s="11">
        <v>3045000000</v>
      </c>
      <c r="E43" s="49">
        <f t="shared" si="3"/>
        <v>4070</v>
      </c>
      <c r="F43" s="49">
        <f t="shared" si="0"/>
        <v>4201</v>
      </c>
      <c r="G43" s="49">
        <f t="shared" si="1"/>
        <v>3662</v>
      </c>
      <c r="H43" s="49">
        <f t="shared" si="2"/>
        <v>3045</v>
      </c>
    </row>
    <row r="44" spans="1:8" x14ac:dyDescent="0.3">
      <c r="A44" s="11">
        <v>1582398000</v>
      </c>
      <c r="B44" s="11">
        <v>1650622000</v>
      </c>
      <c r="C44" s="11">
        <v>1680791000</v>
      </c>
      <c r="D44" s="11">
        <v>1558591000</v>
      </c>
      <c r="E44" s="49">
        <f t="shared" si="3"/>
        <v>1582.3979999999999</v>
      </c>
      <c r="F44" s="49">
        <f t="shared" si="0"/>
        <v>1650.6220000000001</v>
      </c>
      <c r="G44" s="49">
        <f t="shared" si="1"/>
        <v>1680.7909999999999</v>
      </c>
      <c r="H44" s="49">
        <f t="shared" si="2"/>
        <v>1558.5909999999999</v>
      </c>
    </row>
    <row r="45" spans="1:8" x14ac:dyDescent="0.3">
      <c r="A45" s="11">
        <v>13908300000</v>
      </c>
      <c r="B45" s="11">
        <v>13900700000</v>
      </c>
      <c r="C45" s="11">
        <v>15481600000</v>
      </c>
      <c r="D45" s="11">
        <v>15292100000</v>
      </c>
      <c r="E45" s="49">
        <f t="shared" si="3"/>
        <v>13908.3</v>
      </c>
      <c r="F45" s="49">
        <f t="shared" si="0"/>
        <v>13900.7</v>
      </c>
      <c r="G45" s="49">
        <f t="shared" si="1"/>
        <v>15481.6</v>
      </c>
      <c r="H45" s="49">
        <f t="shared" si="2"/>
        <v>15292.1</v>
      </c>
    </row>
    <row r="46" spans="1:8" x14ac:dyDescent="0.3">
      <c r="A46" s="11">
        <v>10086675000</v>
      </c>
      <c r="B46" s="11">
        <v>10188227000</v>
      </c>
      <c r="C46" s="11">
        <v>9655245000</v>
      </c>
      <c r="D46" s="11">
        <v>8823384000</v>
      </c>
      <c r="E46" s="49">
        <f t="shared" si="3"/>
        <v>10086.674999999999</v>
      </c>
      <c r="F46" s="49">
        <f t="shared" si="0"/>
        <v>10188.227000000001</v>
      </c>
      <c r="G46" s="49">
        <f t="shared" si="1"/>
        <v>9655.2450000000008</v>
      </c>
      <c r="H46" s="49">
        <f t="shared" si="2"/>
        <v>8823.384</v>
      </c>
    </row>
    <row r="47" spans="1:8" x14ac:dyDescent="0.3">
      <c r="A47" s="11">
        <v>3040900000</v>
      </c>
      <c r="B47" s="11">
        <v>4629600000</v>
      </c>
      <c r="C47" s="11">
        <v>4576000000</v>
      </c>
      <c r="D47" s="11">
        <v>4263200000</v>
      </c>
      <c r="E47" s="49">
        <f t="shared" si="3"/>
        <v>3040.9</v>
      </c>
      <c r="F47" s="49">
        <f t="shared" si="0"/>
        <v>4629.6000000000004</v>
      </c>
      <c r="G47" s="49">
        <f t="shared" si="1"/>
        <v>4576</v>
      </c>
      <c r="H47" s="49">
        <f t="shared" si="2"/>
        <v>4263.2</v>
      </c>
    </row>
    <row r="48" spans="1:8" x14ac:dyDescent="0.3">
      <c r="A48" s="11">
        <v>4982562000</v>
      </c>
      <c r="B48" s="11">
        <v>5424644000</v>
      </c>
      <c r="C48" s="11">
        <v>6578435000</v>
      </c>
      <c r="D48" s="11">
        <v>6648771000</v>
      </c>
      <c r="E48" s="49">
        <f t="shared" si="3"/>
        <v>4982.5619999999999</v>
      </c>
      <c r="F48" s="49">
        <f t="shared" si="0"/>
        <v>5424.6440000000002</v>
      </c>
      <c r="G48" s="49">
        <f t="shared" si="1"/>
        <v>6578.4350000000004</v>
      </c>
      <c r="H48" s="49">
        <f t="shared" si="2"/>
        <v>6648.7709999999997</v>
      </c>
    </row>
    <row r="49" spans="1:8" x14ac:dyDescent="0.3">
      <c r="A49" s="11">
        <v>5099484000</v>
      </c>
      <c r="B49" s="11">
        <v>5253040000</v>
      </c>
      <c r="C49" s="11">
        <v>5086449000</v>
      </c>
      <c r="D49" s="11">
        <v>5285568000</v>
      </c>
      <c r="E49" s="49">
        <f t="shared" si="3"/>
        <v>5099.4840000000004</v>
      </c>
      <c r="F49" s="49">
        <f t="shared" si="0"/>
        <v>5253.04</v>
      </c>
      <c r="G49" s="49">
        <f t="shared" si="1"/>
        <v>5086.4489999999996</v>
      </c>
      <c r="H49" s="49">
        <f t="shared" si="2"/>
        <v>5285.5680000000002</v>
      </c>
    </row>
    <row r="50" spans="1:8" x14ac:dyDescent="0.3">
      <c r="A50" s="11">
        <v>2522803000</v>
      </c>
      <c r="B50" s="11">
        <v>2772098000</v>
      </c>
      <c r="C50" s="11">
        <v>2980462000</v>
      </c>
      <c r="D50" s="11">
        <v>3089723000</v>
      </c>
      <c r="E50" s="49">
        <f t="shared" si="3"/>
        <v>2522.8029999999999</v>
      </c>
      <c r="F50" s="49">
        <f t="shared" si="0"/>
        <v>2772.098</v>
      </c>
      <c r="G50" s="49">
        <f t="shared" si="1"/>
        <v>2980.462</v>
      </c>
      <c r="H50" s="49">
        <f t="shared" si="2"/>
        <v>3089.723</v>
      </c>
    </row>
    <row r="51" spans="1:8" x14ac:dyDescent="0.3">
      <c r="A51" s="11">
        <v>3778100000</v>
      </c>
      <c r="B51" s="11">
        <v>3869600000</v>
      </c>
      <c r="C51" s="11">
        <v>3604800000</v>
      </c>
      <c r="D51" s="11">
        <v>3404000000</v>
      </c>
      <c r="E51" s="49">
        <f t="shared" si="3"/>
        <v>3778.1</v>
      </c>
      <c r="F51" s="49">
        <f t="shared" si="0"/>
        <v>3869.6</v>
      </c>
      <c r="G51" s="49">
        <f t="shared" si="1"/>
        <v>3604.8</v>
      </c>
      <c r="H51" s="49">
        <f t="shared" si="2"/>
        <v>3404</v>
      </c>
    </row>
    <row r="52" spans="1:8" x14ac:dyDescent="0.3">
      <c r="A52" s="11">
        <v>1321772000</v>
      </c>
      <c r="B52" s="11">
        <v>1355200000</v>
      </c>
      <c r="C52" s="11">
        <v>1447595000</v>
      </c>
      <c r="D52" s="11">
        <v>1417749000</v>
      </c>
      <c r="E52" s="49">
        <f t="shared" si="3"/>
        <v>1321.7719999999999</v>
      </c>
      <c r="F52" s="49">
        <f t="shared" si="0"/>
        <v>1355.2</v>
      </c>
      <c r="G52" s="49">
        <f t="shared" si="1"/>
        <v>1447.595</v>
      </c>
      <c r="H52" s="49">
        <f t="shared" si="2"/>
        <v>1417.749</v>
      </c>
    </row>
    <row r="53" spans="1:8" x14ac:dyDescent="0.3">
      <c r="A53" s="11">
        <v>5234700000</v>
      </c>
      <c r="B53" s="11">
        <v>5643100000</v>
      </c>
      <c r="C53" s="11">
        <v>5518600000</v>
      </c>
      <c r="D53" s="11">
        <v>5764000000</v>
      </c>
      <c r="E53" s="49">
        <f t="shared" si="3"/>
        <v>5234.7</v>
      </c>
      <c r="F53" s="49">
        <f t="shared" si="0"/>
        <v>5643.1</v>
      </c>
      <c r="G53" s="49">
        <f t="shared" si="1"/>
        <v>5518.6</v>
      </c>
      <c r="H53" s="49">
        <f t="shared" si="2"/>
        <v>5764</v>
      </c>
    </row>
    <row r="54" spans="1:8" x14ac:dyDescent="0.3">
      <c r="A54" s="11">
        <v>1055844000</v>
      </c>
      <c r="B54" s="11">
        <v>1178173000</v>
      </c>
      <c r="C54" s="11">
        <v>1461190000</v>
      </c>
      <c r="D54" s="11">
        <v>1719723000</v>
      </c>
      <c r="E54" s="49">
        <f t="shared" si="3"/>
        <v>1055.8440000000001</v>
      </c>
      <c r="F54" s="49">
        <f t="shared" si="0"/>
        <v>1178.173</v>
      </c>
      <c r="G54" s="49">
        <f t="shared" si="1"/>
        <v>1461.19</v>
      </c>
      <c r="H54" s="49">
        <f t="shared" si="2"/>
        <v>1719.723</v>
      </c>
    </row>
    <row r="55" spans="1:8" x14ac:dyDescent="0.3">
      <c r="A55" s="11">
        <v>874838000</v>
      </c>
      <c r="B55" s="11">
        <v>1105032000</v>
      </c>
      <c r="C55" s="11">
        <v>1257270000</v>
      </c>
      <c r="D55" s="11">
        <v>1443348000</v>
      </c>
      <c r="E55" s="49">
        <f t="shared" si="3"/>
        <v>874.83799999999997</v>
      </c>
      <c r="F55" s="49">
        <f t="shared" si="0"/>
        <v>1105.0319999999999</v>
      </c>
      <c r="G55" s="49">
        <f t="shared" si="1"/>
        <v>1257.27</v>
      </c>
      <c r="H55" s="49">
        <f t="shared" si="2"/>
        <v>1443.348</v>
      </c>
    </row>
    <row r="56" spans="1:8" x14ac:dyDescent="0.3">
      <c r="A56" s="11">
        <v>10019000000</v>
      </c>
      <c r="B56" s="11">
        <v>10131000000</v>
      </c>
      <c r="C56" s="11">
        <v>11421000000</v>
      </c>
      <c r="D56" s="11">
        <v>10979000000</v>
      </c>
      <c r="E56" s="49">
        <f t="shared" si="3"/>
        <v>10019</v>
      </c>
      <c r="F56" s="49">
        <f t="shared" si="0"/>
        <v>10131</v>
      </c>
      <c r="G56" s="49">
        <f t="shared" si="1"/>
        <v>11421</v>
      </c>
      <c r="H56" s="49">
        <f t="shared" si="2"/>
        <v>10979</v>
      </c>
    </row>
    <row r="57" spans="1:8" x14ac:dyDescent="0.3">
      <c r="A57" s="11">
        <v>17820000000</v>
      </c>
      <c r="B57" s="11">
        <v>17192000000</v>
      </c>
      <c r="C57" s="11">
        <v>16611000000</v>
      </c>
      <c r="D57" s="11">
        <v>12130000000</v>
      </c>
      <c r="E57" s="49">
        <f t="shared" si="3"/>
        <v>17820</v>
      </c>
      <c r="F57" s="49">
        <f t="shared" si="0"/>
        <v>17192</v>
      </c>
      <c r="G57" s="49">
        <f t="shared" si="1"/>
        <v>16611</v>
      </c>
      <c r="H57" s="49">
        <f t="shared" si="2"/>
        <v>12130</v>
      </c>
    </row>
    <row r="58" spans="1:8" x14ac:dyDescent="0.3">
      <c r="A58" s="11">
        <v>5849000000</v>
      </c>
      <c r="B58" s="11">
        <v>6097000000</v>
      </c>
      <c r="C58" s="11">
        <v>4434000000</v>
      </c>
      <c r="D58" s="11">
        <v>3747000000</v>
      </c>
      <c r="E58" s="49">
        <f t="shared" si="3"/>
        <v>5849</v>
      </c>
      <c r="F58" s="49">
        <f t="shared" si="0"/>
        <v>6097</v>
      </c>
      <c r="G58" s="49">
        <f t="shared" si="1"/>
        <v>4434</v>
      </c>
      <c r="H58" s="49">
        <f t="shared" si="2"/>
        <v>3747</v>
      </c>
    </row>
    <row r="59" spans="1:8" x14ac:dyDescent="0.3">
      <c r="A59" s="11">
        <v>13574000000</v>
      </c>
      <c r="B59" s="11">
        <v>13703000000</v>
      </c>
      <c r="C59" s="11">
        <v>14758000000</v>
      </c>
      <c r="D59" s="11">
        <v>12947000000</v>
      </c>
      <c r="E59" s="49">
        <f t="shared" si="3"/>
        <v>13574</v>
      </c>
      <c r="F59" s="49">
        <f t="shared" si="0"/>
        <v>13703</v>
      </c>
      <c r="G59" s="49">
        <f t="shared" si="1"/>
        <v>14758</v>
      </c>
      <c r="H59" s="49">
        <f t="shared" si="2"/>
        <v>12947</v>
      </c>
    </row>
    <row r="60" spans="1:8" x14ac:dyDescent="0.3">
      <c r="A60" s="11">
        <v>40468000000</v>
      </c>
      <c r="B60" s="11">
        <v>40898000000</v>
      </c>
      <c r="C60" s="11">
        <v>40431000000</v>
      </c>
      <c r="D60" s="11">
        <v>41460000000</v>
      </c>
      <c r="E60" s="49">
        <f t="shared" si="3"/>
        <v>40468</v>
      </c>
      <c r="F60" s="49">
        <f t="shared" si="0"/>
        <v>40898</v>
      </c>
      <c r="G60" s="49">
        <f t="shared" si="1"/>
        <v>40431</v>
      </c>
      <c r="H60" s="49">
        <f t="shared" si="2"/>
        <v>41460</v>
      </c>
    </row>
    <row r="61" spans="1:8" x14ac:dyDescent="0.3">
      <c r="A61" s="11">
        <v>516708000</v>
      </c>
      <c r="B61" s="11">
        <v>622523000</v>
      </c>
      <c r="C61" s="11">
        <v>716598000</v>
      </c>
      <c r="D61" s="11">
        <v>803274000</v>
      </c>
      <c r="E61" s="49">
        <f t="shared" si="3"/>
        <v>516.70799999999997</v>
      </c>
      <c r="F61" s="49">
        <f t="shared" si="0"/>
        <v>622.52300000000002</v>
      </c>
      <c r="G61" s="49">
        <f t="shared" si="1"/>
        <v>716.59799999999996</v>
      </c>
      <c r="H61" s="49">
        <f t="shared" si="2"/>
        <v>803.274</v>
      </c>
    </row>
    <row r="62" spans="1:8" x14ac:dyDescent="0.3">
      <c r="A62" s="11">
        <v>9112000000</v>
      </c>
      <c r="B62" s="11">
        <v>9002000000</v>
      </c>
      <c r="C62" s="11">
        <v>8231000000</v>
      </c>
      <c r="D62" s="11">
        <v>8486000000</v>
      </c>
      <c r="E62" s="49">
        <f t="shared" si="3"/>
        <v>9112</v>
      </c>
      <c r="F62" s="49">
        <f t="shared" si="0"/>
        <v>9002</v>
      </c>
      <c r="G62" s="49">
        <f t="shared" si="1"/>
        <v>8231</v>
      </c>
      <c r="H62" s="49">
        <f t="shared" si="2"/>
        <v>8486</v>
      </c>
    </row>
    <row r="63" spans="1:8" x14ac:dyDescent="0.3">
      <c r="A63" s="11">
        <v>2289000000</v>
      </c>
      <c r="B63" s="11">
        <v>2338000000</v>
      </c>
      <c r="C63" s="11">
        <v>2403000000</v>
      </c>
      <c r="D63" s="11">
        <v>2249000000</v>
      </c>
      <c r="E63" s="49">
        <f t="shared" si="3"/>
        <v>2289</v>
      </c>
      <c r="F63" s="49">
        <f t="shared" si="0"/>
        <v>2338</v>
      </c>
      <c r="G63" s="49">
        <f t="shared" si="1"/>
        <v>2403</v>
      </c>
      <c r="H63" s="49">
        <f t="shared" si="2"/>
        <v>2249</v>
      </c>
    </row>
    <row r="64" spans="1:8" x14ac:dyDescent="0.3">
      <c r="G64" s="49">
        <f t="shared" ref="G64" si="8">E64/1000000</f>
        <v>0</v>
      </c>
      <c r="H64" s="49">
        <f t="shared" ref="H64" si="9">F64/1000000</f>
        <v>0</v>
      </c>
    </row>
    <row r="65" spans="1:8" x14ac:dyDescent="0.3">
      <c r="A65" s="11"/>
      <c r="B65" s="11"/>
      <c r="C65" s="11"/>
      <c r="D65" s="11"/>
      <c r="E65" s="11"/>
      <c r="F65" s="11"/>
      <c r="G65" s="11"/>
      <c r="H65" s="11"/>
    </row>
  </sheetData>
  <autoFilter ref="A2:D65" xr:uid="{09AA1003-F89B-411A-9BB5-9E425DE7C40F}">
    <sortState xmlns:xlrd2="http://schemas.microsoft.com/office/spreadsheetml/2017/richdata2" ref="A3:D64">
      <sortCondition ref="A2:A64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E539-7A80-4D80-8984-206C20086925}">
  <dimension ref="A1:J13"/>
  <sheetViews>
    <sheetView workbookViewId="0">
      <selection activeCell="F10" sqref="F10"/>
    </sheetView>
  </sheetViews>
  <sheetFormatPr baseColWidth="10" defaultRowHeight="14.4" x14ac:dyDescent="0.3"/>
  <cols>
    <col min="1" max="1" width="18.109375" bestFit="1" customWidth="1"/>
    <col min="2" max="2" width="18.109375" customWidth="1"/>
    <col min="6" max="6" width="17.44140625" bestFit="1" customWidth="1"/>
    <col min="7" max="9" width="16.33203125" bestFit="1" customWidth="1"/>
  </cols>
  <sheetData>
    <row r="1" spans="1:10" ht="15.6" x14ac:dyDescent="0.3">
      <c r="A1" s="14" t="s">
        <v>798</v>
      </c>
      <c r="B1" s="25" t="s">
        <v>160</v>
      </c>
    </row>
    <row r="3" spans="1:10" ht="18" x14ac:dyDescent="0.35">
      <c r="C3" s="50" t="s">
        <v>799</v>
      </c>
      <c r="D3" s="50"/>
      <c r="E3" s="50"/>
      <c r="F3" s="50"/>
      <c r="G3" s="50"/>
      <c r="H3" s="50"/>
      <c r="I3" s="50"/>
    </row>
    <row r="4" spans="1:10" ht="17.399999999999999" x14ac:dyDescent="0.35">
      <c r="C4" s="15"/>
      <c r="D4" s="15"/>
      <c r="E4" s="15"/>
      <c r="F4" s="51" t="s">
        <v>800</v>
      </c>
      <c r="G4" s="51"/>
      <c r="H4" s="51"/>
      <c r="I4" s="51"/>
    </row>
    <row r="5" spans="1:10" ht="15.6" x14ac:dyDescent="0.3">
      <c r="C5" s="15"/>
      <c r="D5" s="15"/>
      <c r="E5" s="15"/>
      <c r="F5" s="16" t="s">
        <v>22</v>
      </c>
      <c r="G5" s="16" t="s">
        <v>29</v>
      </c>
      <c r="H5" s="16" t="s">
        <v>32</v>
      </c>
      <c r="I5" s="16" t="s">
        <v>35</v>
      </c>
    </row>
    <row r="6" spans="1:10" ht="15.6" x14ac:dyDescent="0.3">
      <c r="C6" s="17" t="s">
        <v>801</v>
      </c>
      <c r="D6" s="15"/>
      <c r="E6" s="15"/>
      <c r="F6" s="18" cm="1">
        <f t="array" ref="F6">INDEX(REVENUE,MATCH(1,($B$1=Ticker_list)*(F$5=YEAR),0))</f>
        <v>23700000000</v>
      </c>
      <c r="G6" s="18" cm="1">
        <f t="array" ref="G6">INDEX(REVENUE,MATCH(1,($B$1=Ticker_list)*(G$5=YEAR),0))</f>
        <v>23032000000</v>
      </c>
      <c r="H6" s="18" cm="1">
        <f t="array" ref="H6">INDEX(REVENUE,MATCH(1,($B$1=Ticker_list)*(H$5=YEAR),0))</f>
        <v>23906000000</v>
      </c>
      <c r="I6" s="18" cm="1">
        <f t="array" ref="I6">INDEX(REVENUE,MATCH(1,($B$1=Ticker_list)*(I$5=YEAR),0))</f>
        <v>22534000000</v>
      </c>
      <c r="J6" s="24"/>
    </row>
    <row r="7" spans="1:10" x14ac:dyDescent="0.3">
      <c r="C7" s="19" t="s">
        <v>784</v>
      </c>
      <c r="D7" s="15"/>
      <c r="E7" s="15"/>
      <c r="F7" s="18" cm="1">
        <f t="array" ref="F7">INDEX(COGS,MATCH(1,($B$1=Ticker_list)*(F$5=YEAR),0))</f>
        <v>20401000000</v>
      </c>
      <c r="G7" s="18" cm="1">
        <f t="array" ref="G7">INDEX(COGS,MATCH(1,($B$1=Ticker_list)*(G$5=YEAR),0))</f>
        <v>19286000000</v>
      </c>
      <c r="H7" s="18" cm="1">
        <f t="array" ref="H7">INDEX(COGS,MATCH(1,($B$1=Ticker_list)*(H$5=YEAR),0))</f>
        <v>19137000000</v>
      </c>
      <c r="I7" s="18" cm="1">
        <f t="array" ref="I7">INDEX(COGS,MATCH(1,($B$1=Ticker_list)*(I$5=YEAR),0))</f>
        <v>18069000000</v>
      </c>
    </row>
    <row r="8" spans="1:10" ht="15.6" x14ac:dyDescent="0.3">
      <c r="C8" s="26" t="s">
        <v>802</v>
      </c>
      <c r="D8" s="27"/>
      <c r="E8" s="27"/>
      <c r="F8" s="28">
        <f>F6-F7</f>
        <v>3299000000</v>
      </c>
      <c r="G8" s="28">
        <f>G6-G7</f>
        <v>3746000000</v>
      </c>
      <c r="H8" s="28">
        <f>H6-H7</f>
        <v>4769000000</v>
      </c>
      <c r="I8" s="28">
        <f>I6-I7</f>
        <v>4465000000</v>
      </c>
    </row>
    <row r="9" spans="1:10" x14ac:dyDescent="0.3">
      <c r="C9" s="19" t="s">
        <v>803</v>
      </c>
      <c r="D9" s="19"/>
      <c r="E9" s="15"/>
      <c r="F9" s="18" cm="1">
        <f t="array" ref="F9">INDEX(SGA,MATCH(1,($B$1=Ticker_list)*(F$5=YEAR),0))</f>
        <v>997000000</v>
      </c>
      <c r="G9" s="18" cm="1">
        <f t="array" ref="G9">INDEX(SGA,MATCH(1,($B$1=Ticker_list)*(G$5=YEAR),0))</f>
        <v>1008000000</v>
      </c>
      <c r="H9" s="18" cm="1">
        <f t="array" ref="H9">INDEX(SGA,MATCH(1,($B$1=Ticker_list)*(H$5=YEAR),0))</f>
        <v>995000000</v>
      </c>
      <c r="I9" s="18" cm="1">
        <f t="array" ref="I9">INDEX(SGA,MATCH(1,($B$1=Ticker_list)*(I$5=YEAR),0))</f>
        <v>979000000</v>
      </c>
    </row>
    <row r="10" spans="1:10" x14ac:dyDescent="0.3">
      <c r="C10" s="19" t="s">
        <v>804</v>
      </c>
      <c r="D10" s="19"/>
      <c r="E10" s="15"/>
      <c r="F10" s="18" cm="1">
        <f t="array" ref="F10">INDEX(RYD,MATCH(1,($B$1=Ticker_list)*(F$5=YEAR),0))</f>
        <v>197000000</v>
      </c>
      <c r="G10" s="18" cm="1">
        <f t="array" ref="G10">INDEX(RYD,MATCH(1,($B$1=Ticker_list)*(G$5=YEAR),0))</f>
        <v>192000000</v>
      </c>
      <c r="H10" s="18" cm="1">
        <f t="array" ref="H10">INDEX(RYD,MATCH(1,($B$1=Ticker_list)*(H$5=YEAR),0))</f>
        <v>218000000</v>
      </c>
      <c r="I10" s="18" cm="1">
        <f t="array" ref="I10">INDEX(RYD,MATCH(1,($B$1=Ticker_list)*(I$5=YEAR),0))</f>
        <v>238000000</v>
      </c>
    </row>
    <row r="11" spans="1:10" x14ac:dyDescent="0.3">
      <c r="C11" s="19" t="s">
        <v>805</v>
      </c>
      <c r="D11" s="19"/>
      <c r="E11" s="15"/>
      <c r="F11" s="18" cm="1">
        <f t="array" ref="F11">INDEX(OOEP,MATCH(1,($B$1=Ticker_list)*(F$5=YEAR),0))</f>
        <v>1460000000</v>
      </c>
      <c r="G11" s="18" cm="1">
        <f t="array" ref="G11">INDEX(OOEP,MATCH(1,($B$1=Ticker_list)*(G$5=YEAR),0))</f>
        <v>1421000000</v>
      </c>
      <c r="H11" s="18" cm="1">
        <f t="array" ref="H11">INDEX(OOEP,MATCH(1,($B$1=Ticker_list)*(H$5=YEAR),0))</f>
        <v>1371000000</v>
      </c>
      <c r="I11" s="18" cm="1">
        <f t="array" ref="I11">INDEX(OOEP,MATCH(1,($B$1=Ticker_list)*(I$5=YEAR),0))</f>
        <v>1280000000</v>
      </c>
    </row>
    <row r="12" spans="1:10" x14ac:dyDescent="0.3">
      <c r="C12" s="29" t="s">
        <v>806</v>
      </c>
      <c r="D12" s="30"/>
      <c r="E12" s="27"/>
      <c r="F12" s="28">
        <f>SUM(F9:F11)</f>
        <v>2654000000</v>
      </c>
      <c r="G12" s="28">
        <f>SUM(G9:G11)</f>
        <v>2621000000</v>
      </c>
      <c r="H12" s="28">
        <f>SUM(H9:H11)</f>
        <v>2584000000</v>
      </c>
      <c r="I12" s="28">
        <f>SUM(I9:I11)</f>
        <v>2497000000</v>
      </c>
    </row>
    <row r="13" spans="1:10" ht="15.6" x14ac:dyDescent="0.3">
      <c r="C13" s="20" t="s">
        <v>807</v>
      </c>
      <c r="D13" s="21"/>
      <c r="E13" s="21"/>
      <c r="F13" s="22">
        <f>F8-F12</f>
        <v>645000000</v>
      </c>
      <c r="G13" s="22">
        <f>G8-G12</f>
        <v>1125000000</v>
      </c>
      <c r="H13" s="22">
        <f>H8-H12</f>
        <v>2185000000</v>
      </c>
      <c r="I13" s="22">
        <f>I8-I12</f>
        <v>1968000000</v>
      </c>
    </row>
  </sheetData>
  <mergeCells count="2">
    <mergeCell ref="C3:I3"/>
    <mergeCell ref="F4:I4"/>
  </mergeCells>
  <dataValidations disablePrompts="1" count="1">
    <dataValidation type="list" allowBlank="1" showInputMessage="1" showErrorMessage="1" sqref="B1" xr:uid="{6CE511C2-7386-4E9F-8689-77652D2D68A8}">
      <formula1>Ticker_list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65AE-31D7-4308-90F2-B82179AC7FA7}">
  <dimension ref="A1:M249"/>
  <sheetViews>
    <sheetView zoomScale="70" zoomScaleNormal="70" workbookViewId="0">
      <selection activeCell="J1" sqref="J1"/>
    </sheetView>
  </sheetViews>
  <sheetFormatPr baseColWidth="10" defaultRowHeight="14.4" x14ac:dyDescent="0.3"/>
  <cols>
    <col min="3" max="3" width="21.6640625" bestFit="1" customWidth="1"/>
    <col min="4" max="4" width="18.33203125" bestFit="1" customWidth="1"/>
    <col min="5" max="5" width="31.44140625" bestFit="1" customWidth="1"/>
    <col min="6" max="6" width="17.33203125" bestFit="1" customWidth="1"/>
    <col min="7" max="7" width="30.5546875" bestFit="1" customWidth="1"/>
    <col min="8" max="11" width="30.5546875" customWidth="1"/>
    <col min="13" max="13" width="16.5546875" bestFit="1" customWidth="1"/>
  </cols>
  <sheetData>
    <row r="1" spans="1:13" x14ac:dyDescent="0.3">
      <c r="A1" s="6" t="s">
        <v>814</v>
      </c>
      <c r="B1" s="6" t="s">
        <v>813</v>
      </c>
      <c r="C1" s="6" t="s">
        <v>785</v>
      </c>
      <c r="D1" s="6" t="s">
        <v>5</v>
      </c>
      <c r="E1" s="6" t="s">
        <v>783</v>
      </c>
      <c r="F1" s="6" t="s">
        <v>7</v>
      </c>
      <c r="G1" s="6" t="s">
        <v>812</v>
      </c>
      <c r="H1" s="45" t="s">
        <v>826</v>
      </c>
      <c r="I1" s="45" t="s">
        <v>827</v>
      </c>
      <c r="J1" s="45" t="s">
        <v>407</v>
      </c>
      <c r="K1" s="45" t="s">
        <v>828</v>
      </c>
    </row>
    <row r="2" spans="1:13" x14ac:dyDescent="0.3">
      <c r="A2" s="23" t="s">
        <v>21</v>
      </c>
      <c r="B2" s="13" t="s">
        <v>22</v>
      </c>
      <c r="C2" s="11">
        <v>24855000000</v>
      </c>
      <c r="D2" s="11">
        <v>10499000000</v>
      </c>
      <c r="E2" s="11">
        <v>12977000000</v>
      </c>
      <c r="F2" s="11">
        <v>0</v>
      </c>
      <c r="G2" s="11">
        <v>845000000</v>
      </c>
      <c r="H2" s="11">
        <f>C2-D2</f>
        <v>14356000000</v>
      </c>
      <c r="I2" s="11">
        <f>H2-E2-F2-G2</f>
        <v>534000000</v>
      </c>
      <c r="J2" s="46">
        <f>1-(D2/C2)</f>
        <v>0.57759002212834432</v>
      </c>
      <c r="K2" s="46">
        <f>I2/C2</f>
        <v>2.1484610742305371E-2</v>
      </c>
    </row>
    <row r="3" spans="1:13" x14ac:dyDescent="0.3">
      <c r="A3" s="23" t="s">
        <v>21</v>
      </c>
      <c r="B3" s="13" t="s">
        <v>29</v>
      </c>
      <c r="C3" s="11">
        <v>26743000000</v>
      </c>
      <c r="D3" s="11">
        <v>11019000000</v>
      </c>
      <c r="E3" s="11">
        <v>12913000000</v>
      </c>
      <c r="F3" s="11">
        <v>0</v>
      </c>
      <c r="G3" s="11">
        <v>853000000</v>
      </c>
      <c r="H3" s="11">
        <f t="shared" ref="H3:H66" si="0">C3-D3</f>
        <v>15724000000</v>
      </c>
      <c r="I3" s="11">
        <f t="shared" ref="I3:I66" si="1">H3-E3-F3-G3</f>
        <v>1958000000</v>
      </c>
      <c r="J3" s="46">
        <f t="shared" ref="J3:J66" si="2">1-(D3/C3)</f>
        <v>0.58796694462102228</v>
      </c>
      <c r="K3" s="46">
        <f t="shared" ref="K3:K66" si="3">I3/C3</f>
        <v>7.3215420857794561E-2</v>
      </c>
      <c r="M3" s="4" t="s">
        <v>775</v>
      </c>
    </row>
    <row r="4" spans="1:13" x14ac:dyDescent="0.3">
      <c r="A4" s="23" t="s">
        <v>21</v>
      </c>
      <c r="B4" s="13" t="s">
        <v>32</v>
      </c>
      <c r="C4" s="11">
        <v>42650000000</v>
      </c>
      <c r="D4" s="11">
        <v>15620000000</v>
      </c>
      <c r="E4" s="11">
        <v>20686000000</v>
      </c>
      <c r="F4" s="11">
        <v>0</v>
      </c>
      <c r="G4" s="11">
        <v>1295000000</v>
      </c>
      <c r="H4" s="11">
        <f t="shared" si="0"/>
        <v>27030000000</v>
      </c>
      <c r="I4" s="11">
        <f t="shared" si="1"/>
        <v>5049000000</v>
      </c>
      <c r="J4" s="46">
        <f t="shared" si="2"/>
        <v>0.63376318874560378</v>
      </c>
      <c r="K4" s="46">
        <f t="shared" si="3"/>
        <v>0.11838218053927316</v>
      </c>
      <c r="M4" s="5" t="s">
        <v>21</v>
      </c>
    </row>
    <row r="5" spans="1:13" x14ac:dyDescent="0.3">
      <c r="A5" s="23" t="s">
        <v>21</v>
      </c>
      <c r="B5" s="13" t="s">
        <v>35</v>
      </c>
      <c r="C5" s="11">
        <v>40990000000</v>
      </c>
      <c r="D5" s="11">
        <v>11096000000</v>
      </c>
      <c r="E5" s="11">
        <v>21275000000</v>
      </c>
      <c r="F5" s="11">
        <v>0</v>
      </c>
      <c r="G5" s="11">
        <v>1364000000</v>
      </c>
      <c r="H5" s="11">
        <f t="shared" si="0"/>
        <v>29894000000</v>
      </c>
      <c r="I5" s="11">
        <f t="shared" si="1"/>
        <v>7255000000</v>
      </c>
      <c r="J5" s="46">
        <f t="shared" si="2"/>
        <v>0.72929982922664061</v>
      </c>
      <c r="K5" s="46">
        <f t="shared" si="3"/>
        <v>0.17699438887533545</v>
      </c>
      <c r="M5" s="5" t="s">
        <v>127</v>
      </c>
    </row>
    <row r="6" spans="1:13" x14ac:dyDescent="0.3">
      <c r="A6" s="23" t="s">
        <v>127</v>
      </c>
      <c r="B6" s="13" t="s">
        <v>22</v>
      </c>
      <c r="C6" s="11">
        <v>4657000000</v>
      </c>
      <c r="D6" s="11">
        <v>2319000000</v>
      </c>
      <c r="E6" s="11">
        <v>1542000000</v>
      </c>
      <c r="F6" s="11">
        <v>0</v>
      </c>
      <c r="G6" s="11">
        <v>264000000</v>
      </c>
      <c r="H6" s="11">
        <f t="shared" si="0"/>
        <v>2338000000</v>
      </c>
      <c r="I6" s="11">
        <f t="shared" si="1"/>
        <v>532000000</v>
      </c>
      <c r="J6" s="46">
        <f t="shared" si="2"/>
        <v>0.50203993987545625</v>
      </c>
      <c r="K6" s="46">
        <f t="shared" si="3"/>
        <v>0.11423663302555292</v>
      </c>
      <c r="M6" s="5" t="s">
        <v>129</v>
      </c>
    </row>
    <row r="7" spans="1:13" x14ac:dyDescent="0.3">
      <c r="A7" s="23" t="s">
        <v>127</v>
      </c>
      <c r="B7" s="13" t="s">
        <v>29</v>
      </c>
      <c r="C7" s="11">
        <v>5156000000</v>
      </c>
      <c r="D7" s="11">
        <v>2355000000</v>
      </c>
      <c r="E7" s="11">
        <v>1693000000</v>
      </c>
      <c r="F7" s="11">
        <v>0</v>
      </c>
      <c r="G7" s="11">
        <v>270000000</v>
      </c>
      <c r="H7" s="11">
        <f t="shared" si="0"/>
        <v>2801000000</v>
      </c>
      <c r="I7" s="11">
        <f t="shared" si="1"/>
        <v>838000000</v>
      </c>
      <c r="J7" s="46">
        <f t="shared" si="2"/>
        <v>0.54325058184639263</v>
      </c>
      <c r="K7" s="46">
        <f t="shared" si="3"/>
        <v>0.16252909231962762</v>
      </c>
      <c r="M7" s="5" t="s">
        <v>139</v>
      </c>
    </row>
    <row r="8" spans="1:13" x14ac:dyDescent="0.3">
      <c r="A8" s="23" t="s">
        <v>127</v>
      </c>
      <c r="B8" s="13" t="s">
        <v>32</v>
      </c>
      <c r="C8" s="11">
        <v>5368000000</v>
      </c>
      <c r="D8" s="11">
        <v>2325000000</v>
      </c>
      <c r="E8" s="11">
        <v>1817000000</v>
      </c>
      <c r="F8" s="11">
        <v>0</v>
      </c>
      <c r="G8" s="11">
        <v>294000000</v>
      </c>
      <c r="H8" s="11">
        <f t="shared" si="0"/>
        <v>3043000000</v>
      </c>
      <c r="I8" s="11">
        <f t="shared" si="1"/>
        <v>932000000</v>
      </c>
      <c r="J8" s="46">
        <f t="shared" si="2"/>
        <v>0.56687779433681074</v>
      </c>
      <c r="K8" s="46">
        <f t="shared" si="3"/>
        <v>0.1736214605067064</v>
      </c>
      <c r="M8" s="5" t="s">
        <v>160</v>
      </c>
    </row>
    <row r="9" spans="1:13" x14ac:dyDescent="0.3">
      <c r="A9" s="23" t="s">
        <v>127</v>
      </c>
      <c r="B9" s="13" t="s">
        <v>35</v>
      </c>
      <c r="C9" s="11">
        <v>5598000000</v>
      </c>
      <c r="D9" s="11">
        <v>1935000000</v>
      </c>
      <c r="E9" s="11">
        <v>2013000000</v>
      </c>
      <c r="F9" s="11">
        <v>0</v>
      </c>
      <c r="G9" s="11">
        <v>320000000</v>
      </c>
      <c r="H9" s="11">
        <f t="shared" si="0"/>
        <v>3663000000</v>
      </c>
      <c r="I9" s="11">
        <f t="shared" si="1"/>
        <v>1330000000</v>
      </c>
      <c r="J9" s="46">
        <f t="shared" si="2"/>
        <v>0.65434083601286175</v>
      </c>
      <c r="K9" s="46">
        <f t="shared" si="3"/>
        <v>0.2375848517327617</v>
      </c>
      <c r="M9" s="5" t="s">
        <v>172</v>
      </c>
    </row>
    <row r="10" spans="1:13" x14ac:dyDescent="0.3">
      <c r="A10" s="23" t="s">
        <v>129</v>
      </c>
      <c r="B10" s="13" t="s">
        <v>22</v>
      </c>
      <c r="C10" s="11">
        <v>2069600000</v>
      </c>
      <c r="D10" s="11">
        <v>1208100000</v>
      </c>
      <c r="E10" s="11">
        <v>483100000</v>
      </c>
      <c r="F10" s="11">
        <v>0</v>
      </c>
      <c r="G10" s="11">
        <v>0</v>
      </c>
      <c r="H10" s="11">
        <f t="shared" si="0"/>
        <v>861500000</v>
      </c>
      <c r="I10" s="11">
        <f t="shared" si="1"/>
        <v>378400000</v>
      </c>
      <c r="J10" s="46">
        <f t="shared" si="2"/>
        <v>0.41626401236954003</v>
      </c>
      <c r="K10" s="46">
        <f t="shared" si="3"/>
        <v>0.1828372632392733</v>
      </c>
      <c r="M10" s="5" t="s">
        <v>181</v>
      </c>
    </row>
    <row r="11" spans="1:13" x14ac:dyDescent="0.3">
      <c r="A11" s="23" t="s">
        <v>129</v>
      </c>
      <c r="B11" s="13" t="s">
        <v>29</v>
      </c>
      <c r="C11" s="11">
        <v>2118300000</v>
      </c>
      <c r="D11" s="11">
        <v>1264600000</v>
      </c>
      <c r="E11" s="11">
        <v>527400000</v>
      </c>
      <c r="F11" s="11">
        <v>0</v>
      </c>
      <c r="G11" s="11">
        <v>0</v>
      </c>
      <c r="H11" s="11">
        <f t="shared" si="0"/>
        <v>853700000</v>
      </c>
      <c r="I11" s="11">
        <f t="shared" si="1"/>
        <v>326300000</v>
      </c>
      <c r="J11" s="46">
        <f t="shared" si="2"/>
        <v>0.40301184912429777</v>
      </c>
      <c r="K11" s="46">
        <f t="shared" si="3"/>
        <v>0.15403861587121748</v>
      </c>
      <c r="M11" s="5" t="s">
        <v>219</v>
      </c>
    </row>
    <row r="12" spans="1:13" x14ac:dyDescent="0.3">
      <c r="A12" s="23" t="s">
        <v>129</v>
      </c>
      <c r="B12" s="13" t="s">
        <v>32</v>
      </c>
      <c r="C12" s="11">
        <v>2068100000</v>
      </c>
      <c r="D12" s="11">
        <v>1199000000</v>
      </c>
      <c r="E12" s="11">
        <v>510500000</v>
      </c>
      <c r="F12" s="11">
        <v>0</v>
      </c>
      <c r="G12" s="11">
        <v>0</v>
      </c>
      <c r="H12" s="11">
        <f t="shared" si="0"/>
        <v>869100000</v>
      </c>
      <c r="I12" s="11">
        <f t="shared" si="1"/>
        <v>358600000</v>
      </c>
      <c r="J12" s="46">
        <f t="shared" si="2"/>
        <v>0.42024080073497416</v>
      </c>
      <c r="K12" s="46">
        <f t="shared" si="3"/>
        <v>0.17339587060587011</v>
      </c>
      <c r="M12" s="5" t="s">
        <v>242</v>
      </c>
    </row>
    <row r="13" spans="1:13" x14ac:dyDescent="0.3">
      <c r="A13" s="23" t="s">
        <v>129</v>
      </c>
      <c r="B13" s="13" t="s">
        <v>35</v>
      </c>
      <c r="C13" s="11">
        <v>2238000000</v>
      </c>
      <c r="D13" s="11">
        <v>1252700000</v>
      </c>
      <c r="E13" s="11">
        <v>559800000</v>
      </c>
      <c r="F13" s="11">
        <v>0</v>
      </c>
      <c r="G13" s="11">
        <v>0</v>
      </c>
      <c r="H13" s="11">
        <f t="shared" si="0"/>
        <v>985300000</v>
      </c>
      <c r="I13" s="11">
        <f t="shared" si="1"/>
        <v>425500000</v>
      </c>
      <c r="J13" s="46">
        <f t="shared" si="2"/>
        <v>0.4402591599642538</v>
      </c>
      <c r="K13" s="46">
        <f t="shared" si="3"/>
        <v>0.19012511170688115</v>
      </c>
      <c r="M13" s="5" t="s">
        <v>253</v>
      </c>
    </row>
    <row r="14" spans="1:13" x14ac:dyDescent="0.3">
      <c r="A14" s="23" t="s">
        <v>139</v>
      </c>
      <c r="B14" s="13" t="s">
        <v>22</v>
      </c>
      <c r="C14" s="11">
        <v>3334213000</v>
      </c>
      <c r="D14" s="11">
        <v>2154132000</v>
      </c>
      <c r="E14" s="11">
        <v>380532000</v>
      </c>
      <c r="F14" s="11">
        <v>0</v>
      </c>
      <c r="G14" s="11">
        <v>53677000</v>
      </c>
      <c r="H14" s="11">
        <f t="shared" si="0"/>
        <v>1180081000</v>
      </c>
      <c r="I14" s="11">
        <f t="shared" si="1"/>
        <v>745872000</v>
      </c>
      <c r="J14" s="46">
        <f t="shared" si="2"/>
        <v>0.35393089763611385</v>
      </c>
      <c r="K14" s="46">
        <f t="shared" si="3"/>
        <v>0.22370256489312471</v>
      </c>
      <c r="M14" s="5" t="s">
        <v>260</v>
      </c>
    </row>
    <row r="15" spans="1:13" x14ac:dyDescent="0.3">
      <c r="A15" s="23" t="s">
        <v>139</v>
      </c>
      <c r="B15" s="13" t="s">
        <v>29</v>
      </c>
      <c r="C15" s="11">
        <v>3594136000</v>
      </c>
      <c r="D15" s="11">
        <v>2323642000</v>
      </c>
      <c r="E15" s="11">
        <v>398177000</v>
      </c>
      <c r="F15" s="11">
        <v>0</v>
      </c>
      <c r="G15" s="11">
        <v>57238000</v>
      </c>
      <c r="H15" s="11">
        <f t="shared" si="0"/>
        <v>1270494000</v>
      </c>
      <c r="I15" s="11">
        <f t="shared" si="1"/>
        <v>815079000</v>
      </c>
      <c r="J15" s="46">
        <f t="shared" si="2"/>
        <v>0.35349079723193555</v>
      </c>
      <c r="K15" s="46">
        <f t="shared" si="3"/>
        <v>0.22678023313530707</v>
      </c>
      <c r="M15" s="5" t="s">
        <v>294</v>
      </c>
    </row>
    <row r="16" spans="1:13" x14ac:dyDescent="0.3">
      <c r="A16" s="23" t="s">
        <v>139</v>
      </c>
      <c r="B16" s="13" t="s">
        <v>32</v>
      </c>
      <c r="C16" s="11">
        <v>4021964000</v>
      </c>
      <c r="D16" s="11">
        <v>2597017000</v>
      </c>
      <c r="E16" s="11">
        <v>462637000</v>
      </c>
      <c r="F16" s="11">
        <v>0</v>
      </c>
      <c r="G16" s="11">
        <v>63724000</v>
      </c>
      <c r="H16" s="11">
        <f t="shared" si="0"/>
        <v>1424947000</v>
      </c>
      <c r="I16" s="11">
        <f t="shared" si="1"/>
        <v>898586000</v>
      </c>
      <c r="J16" s="46">
        <f t="shared" si="2"/>
        <v>0.35429133627252751</v>
      </c>
      <c r="K16" s="46">
        <f t="shared" si="3"/>
        <v>0.22341970241404449</v>
      </c>
      <c r="M16" s="5" t="s">
        <v>299</v>
      </c>
    </row>
    <row r="17" spans="1:13" x14ac:dyDescent="0.3">
      <c r="A17" s="23" t="s">
        <v>139</v>
      </c>
      <c r="B17" s="13" t="s">
        <v>35</v>
      </c>
      <c r="C17" s="11">
        <v>3974295000</v>
      </c>
      <c r="D17" s="11">
        <v>2549280000</v>
      </c>
      <c r="E17" s="11">
        <v>448592000</v>
      </c>
      <c r="F17" s="11">
        <v>0</v>
      </c>
      <c r="G17" s="11">
        <v>68707000</v>
      </c>
      <c r="H17" s="11">
        <f t="shared" si="0"/>
        <v>1425015000</v>
      </c>
      <c r="I17" s="11">
        <f t="shared" si="1"/>
        <v>907716000</v>
      </c>
      <c r="J17" s="46">
        <f t="shared" si="2"/>
        <v>0.35855793291640403</v>
      </c>
      <c r="K17" s="46">
        <f t="shared" si="3"/>
        <v>0.22839673451517817</v>
      </c>
      <c r="M17" s="5" t="s">
        <v>314</v>
      </c>
    </row>
    <row r="18" spans="1:13" x14ac:dyDescent="0.3">
      <c r="A18" s="23" t="s">
        <v>160</v>
      </c>
      <c r="B18" s="13" t="s">
        <v>22</v>
      </c>
      <c r="C18" s="11">
        <v>23700000000</v>
      </c>
      <c r="D18" s="11">
        <v>20401000000</v>
      </c>
      <c r="E18" s="11">
        <v>997000000</v>
      </c>
      <c r="F18" s="11">
        <v>197000000</v>
      </c>
      <c r="G18" s="11">
        <v>1460000000</v>
      </c>
      <c r="H18" s="11">
        <f t="shared" si="0"/>
        <v>3299000000</v>
      </c>
      <c r="I18" s="11">
        <f t="shared" si="1"/>
        <v>645000000</v>
      </c>
      <c r="J18" s="46">
        <f t="shared" si="2"/>
        <v>0.13919831223628687</v>
      </c>
      <c r="K18" s="46">
        <f t="shared" si="3"/>
        <v>2.7215189873417721E-2</v>
      </c>
      <c r="M18" s="5" t="s">
        <v>317</v>
      </c>
    </row>
    <row r="19" spans="1:13" x14ac:dyDescent="0.3">
      <c r="A19" s="23" t="s">
        <v>160</v>
      </c>
      <c r="B19" s="13" t="s">
        <v>29</v>
      </c>
      <c r="C19" s="11">
        <v>23032000000</v>
      </c>
      <c r="D19" s="11">
        <v>19286000000</v>
      </c>
      <c r="E19" s="11">
        <v>1008000000</v>
      </c>
      <c r="F19" s="11">
        <v>192000000</v>
      </c>
      <c r="G19" s="11">
        <v>1421000000</v>
      </c>
      <c r="H19" s="11">
        <f t="shared" si="0"/>
        <v>3746000000</v>
      </c>
      <c r="I19" s="11">
        <f t="shared" si="1"/>
        <v>1125000000</v>
      </c>
      <c r="J19" s="46">
        <f t="shared" si="2"/>
        <v>0.16264327891629038</v>
      </c>
      <c r="K19" s="46">
        <f t="shared" si="3"/>
        <v>4.8845085098992706E-2</v>
      </c>
      <c r="M19" s="5" t="s">
        <v>329</v>
      </c>
    </row>
    <row r="20" spans="1:13" x14ac:dyDescent="0.3">
      <c r="A20" s="23" t="s">
        <v>160</v>
      </c>
      <c r="B20" s="13" t="s">
        <v>32</v>
      </c>
      <c r="C20" s="11">
        <v>23906000000</v>
      </c>
      <c r="D20" s="11">
        <v>19137000000</v>
      </c>
      <c r="E20" s="11">
        <v>995000000</v>
      </c>
      <c r="F20" s="11">
        <v>218000000</v>
      </c>
      <c r="G20" s="11">
        <v>1371000000</v>
      </c>
      <c r="H20" s="11">
        <f t="shared" si="0"/>
        <v>4769000000</v>
      </c>
      <c r="I20" s="11">
        <f t="shared" si="1"/>
        <v>2185000000</v>
      </c>
      <c r="J20" s="46">
        <f t="shared" si="2"/>
        <v>0.1994896678658078</v>
      </c>
      <c r="K20" s="46">
        <f t="shared" si="3"/>
        <v>9.1399648623776461E-2</v>
      </c>
      <c r="M20" s="5" t="s">
        <v>340</v>
      </c>
    </row>
    <row r="21" spans="1:13" x14ac:dyDescent="0.3">
      <c r="A21" s="23" t="s">
        <v>160</v>
      </c>
      <c r="B21" s="13" t="s">
        <v>35</v>
      </c>
      <c r="C21" s="11">
        <v>22534000000</v>
      </c>
      <c r="D21" s="11">
        <v>18069000000</v>
      </c>
      <c r="E21" s="11">
        <v>979000000</v>
      </c>
      <c r="F21" s="11">
        <v>238000000</v>
      </c>
      <c r="G21" s="11">
        <v>1280000000</v>
      </c>
      <c r="H21" s="11">
        <f t="shared" si="0"/>
        <v>4465000000</v>
      </c>
      <c r="I21" s="11">
        <f t="shared" si="1"/>
        <v>1968000000</v>
      </c>
      <c r="J21" s="46">
        <f t="shared" si="2"/>
        <v>0.19814502529510958</v>
      </c>
      <c r="K21" s="46">
        <f t="shared" si="3"/>
        <v>8.7334694239815394E-2</v>
      </c>
      <c r="M21" s="5" t="s">
        <v>342</v>
      </c>
    </row>
    <row r="22" spans="1:13" x14ac:dyDescent="0.3">
      <c r="A22" s="23" t="s">
        <v>172</v>
      </c>
      <c r="B22" s="13" t="s">
        <v>22</v>
      </c>
      <c r="C22" s="11">
        <v>2089100000</v>
      </c>
      <c r="D22" s="11">
        <v>1251500000</v>
      </c>
      <c r="E22" s="11">
        <v>607600000</v>
      </c>
      <c r="F22" s="11">
        <v>0</v>
      </c>
      <c r="G22" s="11">
        <v>0</v>
      </c>
      <c r="H22" s="11">
        <f t="shared" si="0"/>
        <v>837600000</v>
      </c>
      <c r="I22" s="11">
        <f t="shared" si="1"/>
        <v>230000000</v>
      </c>
      <c r="J22" s="46">
        <f t="shared" si="2"/>
        <v>0.40093820305394667</v>
      </c>
      <c r="K22" s="46">
        <f t="shared" si="3"/>
        <v>0.11009525633047725</v>
      </c>
      <c r="M22" s="5" t="s">
        <v>357</v>
      </c>
    </row>
    <row r="23" spans="1:13" x14ac:dyDescent="0.3">
      <c r="A23" s="23" t="s">
        <v>172</v>
      </c>
      <c r="B23" s="13" t="s">
        <v>29</v>
      </c>
      <c r="C23" s="11">
        <v>2393500000</v>
      </c>
      <c r="D23" s="11">
        <v>1414300000</v>
      </c>
      <c r="E23" s="11">
        <v>680300000</v>
      </c>
      <c r="F23" s="11">
        <v>0</v>
      </c>
      <c r="G23" s="11">
        <v>0</v>
      </c>
      <c r="H23" s="11">
        <f t="shared" si="0"/>
        <v>979200000</v>
      </c>
      <c r="I23" s="11">
        <f t="shared" si="1"/>
        <v>298900000</v>
      </c>
      <c r="J23" s="46">
        <f t="shared" si="2"/>
        <v>0.4091080008355964</v>
      </c>
      <c r="K23" s="46">
        <f t="shared" si="3"/>
        <v>0.12487988301650303</v>
      </c>
      <c r="M23" s="5" t="s">
        <v>361</v>
      </c>
    </row>
    <row r="24" spans="1:13" x14ac:dyDescent="0.3">
      <c r="A24" s="23" t="s">
        <v>172</v>
      </c>
      <c r="B24" s="13" t="s">
        <v>32</v>
      </c>
      <c r="C24" s="11">
        <v>2706700000</v>
      </c>
      <c r="D24" s="11">
        <v>1561100000</v>
      </c>
      <c r="E24" s="11">
        <v>756900000</v>
      </c>
      <c r="F24" s="11">
        <v>0</v>
      </c>
      <c r="G24" s="11">
        <v>0</v>
      </c>
      <c r="H24" s="11">
        <f t="shared" si="0"/>
        <v>1145600000</v>
      </c>
      <c r="I24" s="11">
        <f t="shared" si="1"/>
        <v>388700000</v>
      </c>
      <c r="J24" s="46">
        <f t="shared" si="2"/>
        <v>0.42324601913769533</v>
      </c>
      <c r="K24" s="46">
        <f t="shared" si="3"/>
        <v>0.14360660582997747</v>
      </c>
      <c r="M24" s="5" t="s">
        <v>371</v>
      </c>
    </row>
    <row r="25" spans="1:13" x14ac:dyDescent="0.3">
      <c r="A25" s="23" t="s">
        <v>172</v>
      </c>
      <c r="B25" s="13" t="s">
        <v>35</v>
      </c>
      <c r="C25" s="11">
        <v>3291300000</v>
      </c>
      <c r="D25" s="11">
        <v>1855100000</v>
      </c>
      <c r="E25" s="11">
        <v>946000000</v>
      </c>
      <c r="F25" s="11">
        <v>0</v>
      </c>
      <c r="G25" s="11">
        <v>0</v>
      </c>
      <c r="H25" s="11">
        <f t="shared" si="0"/>
        <v>1436200000</v>
      </c>
      <c r="I25" s="11">
        <f t="shared" si="1"/>
        <v>490200000</v>
      </c>
      <c r="J25" s="46">
        <f t="shared" si="2"/>
        <v>0.43636253152249871</v>
      </c>
      <c r="K25" s="46">
        <f t="shared" si="3"/>
        <v>0.14893810956157141</v>
      </c>
      <c r="M25" s="5" t="s">
        <v>375</v>
      </c>
    </row>
    <row r="26" spans="1:13" x14ac:dyDescent="0.3">
      <c r="A26" s="23" t="s">
        <v>181</v>
      </c>
      <c r="B26" s="13" t="s">
        <v>22</v>
      </c>
      <c r="C26" s="11">
        <v>86623000000</v>
      </c>
      <c r="D26" s="11">
        <v>73268000000</v>
      </c>
      <c r="E26" s="11">
        <v>3742000000</v>
      </c>
      <c r="F26" s="11">
        <v>3071000000</v>
      </c>
      <c r="G26" s="11">
        <v>0</v>
      </c>
      <c r="H26" s="11">
        <f t="shared" si="0"/>
        <v>13355000000</v>
      </c>
      <c r="I26" s="11">
        <f t="shared" si="1"/>
        <v>6542000000</v>
      </c>
      <c r="J26" s="46">
        <f t="shared" si="2"/>
        <v>0.15417383373930715</v>
      </c>
      <c r="K26" s="46">
        <f t="shared" si="3"/>
        <v>7.5522667190007275E-2</v>
      </c>
      <c r="M26" s="5" t="s">
        <v>380</v>
      </c>
    </row>
    <row r="27" spans="1:13" x14ac:dyDescent="0.3">
      <c r="A27" s="23" t="s">
        <v>181</v>
      </c>
      <c r="B27" s="13" t="s">
        <v>29</v>
      </c>
      <c r="C27" s="11">
        <v>90762000000</v>
      </c>
      <c r="D27" s="11">
        <v>76752000000</v>
      </c>
      <c r="E27" s="11">
        <v>3480000000</v>
      </c>
      <c r="F27" s="11">
        <v>3047000000</v>
      </c>
      <c r="G27" s="11">
        <v>0</v>
      </c>
      <c r="H27" s="11">
        <f t="shared" si="0"/>
        <v>14010000000</v>
      </c>
      <c r="I27" s="11">
        <f t="shared" si="1"/>
        <v>7483000000</v>
      </c>
      <c r="J27" s="46">
        <f t="shared" si="2"/>
        <v>0.15435975408210489</v>
      </c>
      <c r="K27" s="46">
        <f t="shared" si="3"/>
        <v>8.2446398272404756E-2</v>
      </c>
      <c r="M27" s="5" t="s">
        <v>382</v>
      </c>
    </row>
    <row r="28" spans="1:13" x14ac:dyDescent="0.3">
      <c r="A28" s="23" t="s">
        <v>181</v>
      </c>
      <c r="B28" s="13" t="s">
        <v>32</v>
      </c>
      <c r="C28" s="11">
        <v>96114000000</v>
      </c>
      <c r="D28" s="11">
        <v>82088000000</v>
      </c>
      <c r="E28" s="11">
        <v>3251000000</v>
      </c>
      <c r="F28" s="11">
        <v>3331000000</v>
      </c>
      <c r="G28" s="11">
        <v>0</v>
      </c>
      <c r="H28" s="11">
        <f t="shared" si="0"/>
        <v>14026000000</v>
      </c>
      <c r="I28" s="11">
        <f t="shared" si="1"/>
        <v>7444000000</v>
      </c>
      <c r="J28" s="46">
        <f t="shared" si="2"/>
        <v>0.14593087375408365</v>
      </c>
      <c r="K28" s="46">
        <f t="shared" si="3"/>
        <v>7.7449695153671685E-2</v>
      </c>
      <c r="M28" s="5" t="s">
        <v>385</v>
      </c>
    </row>
    <row r="29" spans="1:13" x14ac:dyDescent="0.3">
      <c r="A29" s="23" t="s">
        <v>181</v>
      </c>
      <c r="B29" s="13" t="s">
        <v>35</v>
      </c>
      <c r="C29" s="11">
        <v>94571000000</v>
      </c>
      <c r="D29" s="11">
        <v>80790000000</v>
      </c>
      <c r="E29" s="11">
        <v>3313000000</v>
      </c>
      <c r="F29" s="11">
        <v>4627000000</v>
      </c>
      <c r="G29" s="11">
        <v>0</v>
      </c>
      <c r="H29" s="11">
        <f t="shared" si="0"/>
        <v>13781000000</v>
      </c>
      <c r="I29" s="11">
        <f t="shared" si="1"/>
        <v>5841000000</v>
      </c>
      <c r="J29" s="46">
        <f t="shared" si="2"/>
        <v>0.14572120417464129</v>
      </c>
      <c r="K29" s="46">
        <f t="shared" si="3"/>
        <v>6.1763119772446098E-2</v>
      </c>
      <c r="M29" s="5" t="s">
        <v>394</v>
      </c>
    </row>
    <row r="30" spans="1:13" x14ac:dyDescent="0.3">
      <c r="A30" s="23" t="s">
        <v>219</v>
      </c>
      <c r="B30" s="13" t="s">
        <v>22</v>
      </c>
      <c r="C30" s="11">
        <v>55656000000</v>
      </c>
      <c r="D30" s="11">
        <v>41454000000</v>
      </c>
      <c r="E30" s="11">
        <v>6528000000</v>
      </c>
      <c r="F30" s="11">
        <v>2046000000</v>
      </c>
      <c r="G30" s="11">
        <v>0</v>
      </c>
      <c r="H30" s="11">
        <f t="shared" si="0"/>
        <v>14202000000</v>
      </c>
      <c r="I30" s="11">
        <f t="shared" si="1"/>
        <v>5628000000</v>
      </c>
      <c r="J30" s="46">
        <f t="shared" si="2"/>
        <v>0.25517464424320824</v>
      </c>
      <c r="K30" s="46">
        <f t="shared" si="3"/>
        <v>0.10112117291936179</v>
      </c>
      <c r="M30" s="5" t="s">
        <v>396</v>
      </c>
    </row>
    <row r="31" spans="1:13" x14ac:dyDescent="0.3">
      <c r="A31" s="23" t="s">
        <v>219</v>
      </c>
      <c r="B31" s="13" t="s">
        <v>29</v>
      </c>
      <c r="C31" s="11">
        <v>55184000000</v>
      </c>
      <c r="D31" s="11">
        <v>41342000000</v>
      </c>
      <c r="E31" s="11">
        <v>8148000000</v>
      </c>
      <c r="F31" s="11">
        <v>2380000000</v>
      </c>
      <c r="G31" s="11">
        <v>0</v>
      </c>
      <c r="H31" s="11">
        <f t="shared" si="0"/>
        <v>13842000000</v>
      </c>
      <c r="I31" s="11">
        <f t="shared" si="1"/>
        <v>3314000000</v>
      </c>
      <c r="J31" s="46">
        <f t="shared" si="2"/>
        <v>0.25083357494926062</v>
      </c>
      <c r="K31" s="46">
        <f t="shared" si="3"/>
        <v>6.0053638735865465E-2</v>
      </c>
      <c r="M31" s="5" t="s">
        <v>402</v>
      </c>
    </row>
    <row r="32" spans="1:13" x14ac:dyDescent="0.3">
      <c r="A32" s="23" t="s">
        <v>219</v>
      </c>
      <c r="B32" s="13" t="s">
        <v>32</v>
      </c>
      <c r="C32" s="11">
        <v>47011000000</v>
      </c>
      <c r="D32" s="11">
        <v>34133000000</v>
      </c>
      <c r="E32" s="11">
        <v>6974000000</v>
      </c>
      <c r="F32" s="11">
        <v>2119000000</v>
      </c>
      <c r="G32" s="11">
        <v>0</v>
      </c>
      <c r="H32" s="11">
        <f t="shared" si="0"/>
        <v>12878000000</v>
      </c>
      <c r="I32" s="11">
        <f t="shared" si="1"/>
        <v>3785000000</v>
      </c>
      <c r="J32" s="46">
        <f t="shared" si="2"/>
        <v>0.27393588734551488</v>
      </c>
      <c r="K32" s="46">
        <f t="shared" si="3"/>
        <v>8.0513071408819206E-2</v>
      </c>
      <c r="M32" s="5" t="s">
        <v>417</v>
      </c>
    </row>
    <row r="33" spans="1:13" x14ac:dyDescent="0.3">
      <c r="A33" s="23" t="s">
        <v>219</v>
      </c>
      <c r="B33" s="13" t="s">
        <v>35</v>
      </c>
      <c r="C33" s="11">
        <v>38537000000</v>
      </c>
      <c r="D33" s="11">
        <v>28905000000</v>
      </c>
      <c r="E33" s="11">
        <v>6588000000</v>
      </c>
      <c r="F33" s="11">
        <v>1951000000</v>
      </c>
      <c r="G33" s="11">
        <v>0</v>
      </c>
      <c r="H33" s="11">
        <f t="shared" si="0"/>
        <v>9632000000</v>
      </c>
      <c r="I33" s="11">
        <f t="shared" si="1"/>
        <v>1093000000</v>
      </c>
      <c r="J33" s="46">
        <f t="shared" si="2"/>
        <v>0.2499416145522485</v>
      </c>
      <c r="K33" s="46">
        <f t="shared" si="3"/>
        <v>2.8362353063289825E-2</v>
      </c>
      <c r="M33" s="5" t="s">
        <v>442</v>
      </c>
    </row>
    <row r="34" spans="1:13" x14ac:dyDescent="0.3">
      <c r="A34" s="23" t="s">
        <v>242</v>
      </c>
      <c r="B34" s="13" t="s">
        <v>22</v>
      </c>
      <c r="C34" s="11">
        <v>11359113000</v>
      </c>
      <c r="D34" s="11">
        <v>9641542000</v>
      </c>
      <c r="E34" s="11">
        <v>1042251000</v>
      </c>
      <c r="F34" s="11">
        <v>0</v>
      </c>
      <c r="G34" s="11">
        <v>0</v>
      </c>
      <c r="H34" s="11">
        <f t="shared" si="0"/>
        <v>1717571000</v>
      </c>
      <c r="I34" s="11">
        <f t="shared" si="1"/>
        <v>675320000</v>
      </c>
      <c r="J34" s="46">
        <f t="shared" si="2"/>
        <v>0.15120643662933897</v>
      </c>
      <c r="K34" s="46">
        <f t="shared" si="3"/>
        <v>5.9451825155714184E-2</v>
      </c>
      <c r="M34" s="5" t="s">
        <v>481</v>
      </c>
    </row>
    <row r="35" spans="1:13" x14ac:dyDescent="0.3">
      <c r="A35" s="23" t="s">
        <v>242</v>
      </c>
      <c r="B35" s="13" t="s">
        <v>29</v>
      </c>
      <c r="C35" s="11">
        <v>12752076000</v>
      </c>
      <c r="D35" s="11">
        <v>10915981000</v>
      </c>
      <c r="E35" s="11">
        <v>1153445000</v>
      </c>
      <c r="F35" s="11">
        <v>0</v>
      </c>
      <c r="G35" s="11">
        <v>0</v>
      </c>
      <c r="H35" s="11">
        <f t="shared" si="0"/>
        <v>1836095000</v>
      </c>
      <c r="I35" s="11">
        <f t="shared" si="1"/>
        <v>682650000</v>
      </c>
      <c r="J35" s="46">
        <f t="shared" si="2"/>
        <v>0.14398400699619418</v>
      </c>
      <c r="K35" s="46">
        <f t="shared" si="3"/>
        <v>5.3532460126492348E-2</v>
      </c>
      <c r="M35" s="5" t="s">
        <v>483</v>
      </c>
    </row>
    <row r="36" spans="1:13" x14ac:dyDescent="0.3">
      <c r="A36" s="23" t="s">
        <v>242</v>
      </c>
      <c r="B36" s="13" t="s">
        <v>32</v>
      </c>
      <c r="C36" s="11">
        <v>13470067000</v>
      </c>
      <c r="D36" s="11">
        <v>11462415000</v>
      </c>
      <c r="E36" s="11">
        <v>1259234000</v>
      </c>
      <c r="F36" s="11">
        <v>0</v>
      </c>
      <c r="G36" s="11">
        <v>0</v>
      </c>
      <c r="H36" s="11">
        <f t="shared" si="0"/>
        <v>2007652000</v>
      </c>
      <c r="I36" s="11">
        <f t="shared" si="1"/>
        <v>748418000</v>
      </c>
      <c r="J36" s="46">
        <f t="shared" si="2"/>
        <v>0.14904543533450876</v>
      </c>
      <c r="K36" s="46">
        <f t="shared" si="3"/>
        <v>5.5561564764302955E-2</v>
      </c>
      <c r="M36" s="5" t="s">
        <v>485</v>
      </c>
    </row>
    <row r="37" spans="1:13" x14ac:dyDescent="0.3">
      <c r="A37" s="23" t="s">
        <v>242</v>
      </c>
      <c r="B37" s="13" t="s">
        <v>35</v>
      </c>
      <c r="C37" s="11">
        <v>13476084000</v>
      </c>
      <c r="D37" s="11">
        <v>11207604000</v>
      </c>
      <c r="E37" s="11">
        <v>1410170000</v>
      </c>
      <c r="F37" s="11">
        <v>0</v>
      </c>
      <c r="G37" s="11">
        <v>0</v>
      </c>
      <c r="H37" s="11">
        <f t="shared" si="0"/>
        <v>2268480000</v>
      </c>
      <c r="I37" s="11">
        <f t="shared" si="1"/>
        <v>858310000</v>
      </c>
      <c r="J37" s="46">
        <f t="shared" si="2"/>
        <v>0.16833376817775847</v>
      </c>
      <c r="K37" s="46">
        <f t="shared" si="3"/>
        <v>6.36913512857296E-2</v>
      </c>
      <c r="M37" s="5" t="s">
        <v>513</v>
      </c>
    </row>
    <row r="38" spans="1:13" x14ac:dyDescent="0.3">
      <c r="A38" s="23" t="s">
        <v>253</v>
      </c>
      <c r="B38" s="13" t="s">
        <v>22</v>
      </c>
      <c r="C38" s="11">
        <v>17301000000</v>
      </c>
      <c r="D38" s="11">
        <v>13021000000</v>
      </c>
      <c r="E38" s="11">
        <v>1827000000</v>
      </c>
      <c r="F38" s="11">
        <v>713000000</v>
      </c>
      <c r="G38" s="11">
        <v>0</v>
      </c>
      <c r="H38" s="11">
        <f t="shared" si="0"/>
        <v>4280000000</v>
      </c>
      <c r="I38" s="11">
        <f t="shared" si="1"/>
        <v>1740000000</v>
      </c>
      <c r="J38" s="46">
        <f t="shared" si="2"/>
        <v>0.24738454424599732</v>
      </c>
      <c r="K38" s="46">
        <f t="shared" si="3"/>
        <v>0.10057222125888678</v>
      </c>
      <c r="M38" s="5" t="s">
        <v>515</v>
      </c>
    </row>
    <row r="39" spans="1:13" x14ac:dyDescent="0.3">
      <c r="A39" s="23" t="s">
        <v>253</v>
      </c>
      <c r="B39" s="13" t="s">
        <v>29</v>
      </c>
      <c r="C39" s="11">
        <v>19221000000</v>
      </c>
      <c r="D39" s="11">
        <v>14360000000</v>
      </c>
      <c r="E39" s="11">
        <v>2112000000</v>
      </c>
      <c r="F39" s="11">
        <v>754000000</v>
      </c>
      <c r="G39" s="11">
        <v>0</v>
      </c>
      <c r="H39" s="11">
        <f t="shared" si="0"/>
        <v>4861000000</v>
      </c>
      <c r="I39" s="11">
        <f t="shared" si="1"/>
        <v>1995000000</v>
      </c>
      <c r="J39" s="46">
        <f t="shared" si="2"/>
        <v>0.25290047344050781</v>
      </c>
      <c r="K39" s="46">
        <f t="shared" si="3"/>
        <v>0.10379272670516622</v>
      </c>
      <c r="M39" s="5" t="s">
        <v>520</v>
      </c>
    </row>
    <row r="40" spans="1:13" x14ac:dyDescent="0.3">
      <c r="A40" s="23" t="s">
        <v>253</v>
      </c>
      <c r="B40" s="13" t="s">
        <v>32</v>
      </c>
      <c r="C40" s="11">
        <v>19110000000</v>
      </c>
      <c r="D40" s="11">
        <v>14163000000</v>
      </c>
      <c r="E40" s="11">
        <v>2169000000</v>
      </c>
      <c r="F40" s="11">
        <v>735000000</v>
      </c>
      <c r="G40" s="11">
        <v>0</v>
      </c>
      <c r="H40" s="11">
        <f t="shared" si="0"/>
        <v>4947000000</v>
      </c>
      <c r="I40" s="11">
        <f t="shared" si="1"/>
        <v>2043000000</v>
      </c>
      <c r="J40" s="46">
        <f t="shared" si="2"/>
        <v>0.25886970172684454</v>
      </c>
      <c r="K40" s="46">
        <f t="shared" si="3"/>
        <v>0.10690737833594977</v>
      </c>
      <c r="M40" s="5" t="s">
        <v>526</v>
      </c>
    </row>
    <row r="41" spans="1:13" x14ac:dyDescent="0.3">
      <c r="A41" s="23" t="s">
        <v>253</v>
      </c>
      <c r="B41" s="13" t="s">
        <v>35</v>
      </c>
      <c r="C41" s="11">
        <v>17509000000</v>
      </c>
      <c r="D41" s="11">
        <v>13057000000</v>
      </c>
      <c r="E41" s="11">
        <v>2189000000</v>
      </c>
      <c r="F41" s="11">
        <v>636000000</v>
      </c>
      <c r="G41" s="11">
        <v>0</v>
      </c>
      <c r="H41" s="11">
        <f t="shared" si="0"/>
        <v>4452000000</v>
      </c>
      <c r="I41" s="11">
        <f t="shared" si="1"/>
        <v>1627000000</v>
      </c>
      <c r="J41" s="46">
        <f t="shared" si="2"/>
        <v>0.2542692329659032</v>
      </c>
      <c r="K41" s="46">
        <f t="shared" si="3"/>
        <v>9.2923639271231942E-2</v>
      </c>
      <c r="M41" s="5" t="s">
        <v>533</v>
      </c>
    </row>
    <row r="42" spans="1:13" x14ac:dyDescent="0.3">
      <c r="A42" s="23" t="s">
        <v>260</v>
      </c>
      <c r="B42" s="13" t="s">
        <v>22</v>
      </c>
      <c r="C42" s="11">
        <v>4474000000</v>
      </c>
      <c r="D42" s="11">
        <v>3103000000</v>
      </c>
      <c r="E42" s="11">
        <v>495000000</v>
      </c>
      <c r="F42" s="11">
        <v>0</v>
      </c>
      <c r="G42" s="11">
        <v>0</v>
      </c>
      <c r="H42" s="11">
        <f t="shared" si="0"/>
        <v>1371000000</v>
      </c>
      <c r="I42" s="11">
        <f t="shared" si="1"/>
        <v>876000000</v>
      </c>
      <c r="J42" s="46">
        <f t="shared" si="2"/>
        <v>0.3064371926687528</v>
      </c>
      <c r="K42" s="46">
        <f t="shared" si="3"/>
        <v>0.19579794367456416</v>
      </c>
      <c r="M42" s="5" t="s">
        <v>542</v>
      </c>
    </row>
    <row r="43" spans="1:13" x14ac:dyDescent="0.3">
      <c r="A43" s="23" t="s">
        <v>260</v>
      </c>
      <c r="B43" s="13" t="s">
        <v>29</v>
      </c>
      <c r="C43" s="11">
        <v>4979000000</v>
      </c>
      <c r="D43" s="11">
        <v>3469000000</v>
      </c>
      <c r="E43" s="11">
        <v>594000000</v>
      </c>
      <c r="F43" s="11">
        <v>0</v>
      </c>
      <c r="G43" s="11">
        <v>0</v>
      </c>
      <c r="H43" s="11">
        <f t="shared" si="0"/>
        <v>1510000000</v>
      </c>
      <c r="I43" s="11">
        <f t="shared" si="1"/>
        <v>916000000</v>
      </c>
      <c r="J43" s="46">
        <f t="shared" si="2"/>
        <v>0.30327374974894561</v>
      </c>
      <c r="K43" s="46">
        <f t="shared" si="3"/>
        <v>0.18397268527816832</v>
      </c>
      <c r="M43" s="5" t="s">
        <v>559</v>
      </c>
    </row>
    <row r="44" spans="1:13" x14ac:dyDescent="0.3">
      <c r="A44" s="23" t="s">
        <v>260</v>
      </c>
      <c r="B44" s="13" t="s">
        <v>32</v>
      </c>
      <c r="C44" s="11">
        <v>5244000000</v>
      </c>
      <c r="D44" s="11">
        <v>3630000000</v>
      </c>
      <c r="E44" s="11">
        <v>606000000</v>
      </c>
      <c r="F44" s="11">
        <v>0</v>
      </c>
      <c r="G44" s="11">
        <v>0</v>
      </c>
      <c r="H44" s="11">
        <f t="shared" si="0"/>
        <v>1614000000</v>
      </c>
      <c r="I44" s="11">
        <f t="shared" si="1"/>
        <v>1008000000</v>
      </c>
      <c r="J44" s="46">
        <f t="shared" si="2"/>
        <v>0.30778032036613268</v>
      </c>
      <c r="K44" s="46">
        <f t="shared" si="3"/>
        <v>0.19221967963386727</v>
      </c>
      <c r="M44" s="5" t="s">
        <v>587</v>
      </c>
    </row>
    <row r="45" spans="1:13" x14ac:dyDescent="0.3">
      <c r="A45" s="23" t="s">
        <v>260</v>
      </c>
      <c r="B45" s="13" t="s">
        <v>35</v>
      </c>
      <c r="C45" s="11">
        <v>5259000000</v>
      </c>
      <c r="D45" s="11">
        <v>3642000000</v>
      </c>
      <c r="E45" s="11">
        <v>638000000</v>
      </c>
      <c r="F45" s="11">
        <v>0</v>
      </c>
      <c r="G45" s="11">
        <v>0</v>
      </c>
      <c r="H45" s="11">
        <f t="shared" si="0"/>
        <v>1617000000</v>
      </c>
      <c r="I45" s="11">
        <f t="shared" si="1"/>
        <v>979000000</v>
      </c>
      <c r="J45" s="46">
        <f t="shared" si="2"/>
        <v>0.30747290359383916</v>
      </c>
      <c r="K45" s="46">
        <f t="shared" si="3"/>
        <v>0.18615706408062369</v>
      </c>
      <c r="M45" s="5" t="s">
        <v>589</v>
      </c>
    </row>
    <row r="46" spans="1:13" x14ac:dyDescent="0.3">
      <c r="A46" s="23" t="s">
        <v>294</v>
      </c>
      <c r="B46" s="13" t="s">
        <v>22</v>
      </c>
      <c r="C46" s="11">
        <v>12026000000</v>
      </c>
      <c r="D46" s="11">
        <v>3931000000</v>
      </c>
      <c r="E46" s="11">
        <v>3518000000</v>
      </c>
      <c r="F46" s="11">
        <v>0</v>
      </c>
      <c r="G46" s="11">
        <v>1104000000</v>
      </c>
      <c r="H46" s="11">
        <f t="shared" si="0"/>
        <v>8095000000</v>
      </c>
      <c r="I46" s="11">
        <f t="shared" si="1"/>
        <v>3473000000</v>
      </c>
      <c r="J46" s="46">
        <f t="shared" si="2"/>
        <v>0.67312489605853987</v>
      </c>
      <c r="K46" s="46">
        <f t="shared" si="3"/>
        <v>0.28879095293530682</v>
      </c>
      <c r="M46" s="5" t="s">
        <v>610</v>
      </c>
    </row>
    <row r="47" spans="1:13" x14ac:dyDescent="0.3">
      <c r="A47" s="23" t="s">
        <v>294</v>
      </c>
      <c r="B47" s="13" t="s">
        <v>29</v>
      </c>
      <c r="C47" s="11">
        <v>12669000000</v>
      </c>
      <c r="D47" s="11">
        <v>4100000000</v>
      </c>
      <c r="E47" s="11">
        <v>3805000000</v>
      </c>
      <c r="F47" s="11">
        <v>0</v>
      </c>
      <c r="G47" s="11">
        <v>1151000000</v>
      </c>
      <c r="H47" s="11">
        <f t="shared" si="0"/>
        <v>8569000000</v>
      </c>
      <c r="I47" s="11">
        <f t="shared" si="1"/>
        <v>3613000000</v>
      </c>
      <c r="J47" s="46">
        <f t="shared" si="2"/>
        <v>0.67637540453074441</v>
      </c>
      <c r="K47" s="46">
        <f t="shared" si="3"/>
        <v>0.28518430815376117</v>
      </c>
      <c r="M47" s="5" t="s">
        <v>612</v>
      </c>
    </row>
    <row r="48" spans="1:13" x14ac:dyDescent="0.3">
      <c r="A48" s="23" t="s">
        <v>294</v>
      </c>
      <c r="B48" s="13" t="s">
        <v>32</v>
      </c>
      <c r="C48" s="11">
        <v>11811000000</v>
      </c>
      <c r="D48" s="11">
        <v>3293000000</v>
      </c>
      <c r="E48" s="11">
        <v>3726000000</v>
      </c>
      <c r="F48" s="11">
        <v>0</v>
      </c>
      <c r="G48" s="11">
        <v>1208000000</v>
      </c>
      <c r="H48" s="11">
        <f t="shared" si="0"/>
        <v>8518000000</v>
      </c>
      <c r="I48" s="11">
        <f t="shared" si="1"/>
        <v>3584000000</v>
      </c>
      <c r="J48" s="46">
        <f t="shared" si="2"/>
        <v>0.72119210905088482</v>
      </c>
      <c r="K48" s="46">
        <f t="shared" si="3"/>
        <v>0.30344594022521376</v>
      </c>
      <c r="M48" s="5" t="s">
        <v>625</v>
      </c>
    </row>
    <row r="49" spans="1:13" x14ac:dyDescent="0.3">
      <c r="A49" s="23" t="s">
        <v>294</v>
      </c>
      <c r="B49" s="13" t="s">
        <v>35</v>
      </c>
      <c r="C49" s="11">
        <v>11069000000</v>
      </c>
      <c r="D49" s="11">
        <v>2782000000</v>
      </c>
      <c r="E49" s="11">
        <v>3597000000</v>
      </c>
      <c r="F49" s="11">
        <v>0</v>
      </c>
      <c r="G49" s="11">
        <v>1301000000</v>
      </c>
      <c r="H49" s="11">
        <f t="shared" si="0"/>
        <v>8287000000</v>
      </c>
      <c r="I49" s="11">
        <f t="shared" si="1"/>
        <v>3389000000</v>
      </c>
      <c r="J49" s="46">
        <f t="shared" si="2"/>
        <v>0.74866744963411325</v>
      </c>
      <c r="K49" s="46">
        <f t="shared" si="3"/>
        <v>0.30617038576203814</v>
      </c>
      <c r="M49" s="5" t="s">
        <v>631</v>
      </c>
    </row>
    <row r="50" spans="1:13" x14ac:dyDescent="0.3">
      <c r="A50" s="23" t="s">
        <v>299</v>
      </c>
      <c r="B50" s="13" t="s">
        <v>22</v>
      </c>
      <c r="C50" s="11">
        <v>4245964000</v>
      </c>
      <c r="D50" s="11">
        <v>2492655000</v>
      </c>
      <c r="E50" s="11">
        <v>1187331000</v>
      </c>
      <c r="F50" s="11">
        <v>0</v>
      </c>
      <c r="G50" s="11">
        <v>0</v>
      </c>
      <c r="H50" s="11">
        <f t="shared" si="0"/>
        <v>1753309000</v>
      </c>
      <c r="I50" s="11">
        <f t="shared" si="1"/>
        <v>565978000</v>
      </c>
      <c r="J50" s="46">
        <f t="shared" si="2"/>
        <v>0.41293543704091695</v>
      </c>
      <c r="K50" s="46">
        <f t="shared" si="3"/>
        <v>0.13329788005739096</v>
      </c>
      <c r="M50" s="5" t="s">
        <v>638</v>
      </c>
    </row>
    <row r="51" spans="1:13" x14ac:dyDescent="0.3">
      <c r="A51" s="23" t="s">
        <v>299</v>
      </c>
      <c r="B51" s="13" t="s">
        <v>29</v>
      </c>
      <c r="C51" s="11">
        <v>4193844000</v>
      </c>
      <c r="D51" s="11">
        <v>2444085000</v>
      </c>
      <c r="E51" s="11">
        <v>1147039000</v>
      </c>
      <c r="F51" s="11">
        <v>0</v>
      </c>
      <c r="G51" s="11">
        <v>0</v>
      </c>
      <c r="H51" s="11">
        <f t="shared" si="0"/>
        <v>1749759000</v>
      </c>
      <c r="I51" s="11">
        <f t="shared" si="1"/>
        <v>602720000</v>
      </c>
      <c r="J51" s="46">
        <f t="shared" si="2"/>
        <v>0.41722081221905249</v>
      </c>
      <c r="K51" s="46">
        <f t="shared" si="3"/>
        <v>0.14371540763080362</v>
      </c>
      <c r="M51" s="5" t="s">
        <v>646</v>
      </c>
    </row>
    <row r="52" spans="1:13" x14ac:dyDescent="0.3">
      <c r="A52" s="23" t="s">
        <v>299</v>
      </c>
      <c r="B52" s="13" t="s">
        <v>32</v>
      </c>
      <c r="C52" s="11">
        <v>4476886000</v>
      </c>
      <c r="D52" s="11">
        <v>2555549000</v>
      </c>
      <c r="E52" s="11">
        <v>1224930000</v>
      </c>
      <c r="F52" s="11">
        <v>0</v>
      </c>
      <c r="G52" s="11">
        <v>0</v>
      </c>
      <c r="H52" s="11">
        <f t="shared" si="0"/>
        <v>1921337000</v>
      </c>
      <c r="I52" s="11">
        <f t="shared" si="1"/>
        <v>696407000</v>
      </c>
      <c r="J52" s="46">
        <f t="shared" si="2"/>
        <v>0.42916817627252513</v>
      </c>
      <c r="K52" s="46">
        <f t="shared" si="3"/>
        <v>0.15555611646130815</v>
      </c>
      <c r="M52" s="5" t="s">
        <v>649</v>
      </c>
    </row>
    <row r="53" spans="1:13" x14ac:dyDescent="0.3">
      <c r="A53" s="23" t="s">
        <v>299</v>
      </c>
      <c r="B53" s="13" t="s">
        <v>35</v>
      </c>
      <c r="C53" s="11">
        <v>4905458000</v>
      </c>
      <c r="D53" s="11">
        <v>2775588000</v>
      </c>
      <c r="E53" s="11">
        <v>1348122000</v>
      </c>
      <c r="F53" s="11">
        <v>0</v>
      </c>
      <c r="G53" s="11">
        <v>0</v>
      </c>
      <c r="H53" s="11">
        <f t="shared" si="0"/>
        <v>2129870000</v>
      </c>
      <c r="I53" s="11">
        <f t="shared" si="1"/>
        <v>781748000</v>
      </c>
      <c r="J53" s="46">
        <f t="shared" si="2"/>
        <v>0.43418371944067202</v>
      </c>
      <c r="K53" s="46">
        <f t="shared" si="3"/>
        <v>0.15936289740937543</v>
      </c>
      <c r="M53" s="5" t="s">
        <v>653</v>
      </c>
    </row>
    <row r="54" spans="1:13" x14ac:dyDescent="0.3">
      <c r="A54" s="23" t="s">
        <v>314</v>
      </c>
      <c r="B54" s="13" t="s">
        <v>22</v>
      </c>
      <c r="C54" s="11">
        <v>37773000000</v>
      </c>
      <c r="D54" s="11">
        <v>20964000000</v>
      </c>
      <c r="E54" s="11">
        <v>11349000000</v>
      </c>
      <c r="F54" s="11">
        <v>0</v>
      </c>
      <c r="G54" s="11">
        <v>1658000000</v>
      </c>
      <c r="H54" s="11">
        <f t="shared" si="0"/>
        <v>16809000000</v>
      </c>
      <c r="I54" s="11">
        <f t="shared" si="1"/>
        <v>3802000000</v>
      </c>
      <c r="J54" s="46">
        <f t="shared" si="2"/>
        <v>0.44500039710904615</v>
      </c>
      <c r="K54" s="46">
        <f t="shared" si="3"/>
        <v>0.10065390622931723</v>
      </c>
      <c r="M54" s="5" t="s">
        <v>654</v>
      </c>
    </row>
    <row r="55" spans="1:13" x14ac:dyDescent="0.3">
      <c r="A55" s="23" t="s">
        <v>314</v>
      </c>
      <c r="B55" s="13" t="s">
        <v>29</v>
      </c>
      <c r="C55" s="11">
        <v>40362000000</v>
      </c>
      <c r="D55" s="11">
        <v>22967000000</v>
      </c>
      <c r="E55" s="11">
        <v>12702000000</v>
      </c>
      <c r="F55" s="11">
        <v>0</v>
      </c>
      <c r="G55" s="11">
        <v>1771000000</v>
      </c>
      <c r="H55" s="11">
        <f t="shared" si="0"/>
        <v>17395000000</v>
      </c>
      <c r="I55" s="11">
        <f t="shared" si="1"/>
        <v>2922000000</v>
      </c>
      <c r="J55" s="46">
        <f t="shared" si="2"/>
        <v>0.43097467915365939</v>
      </c>
      <c r="K55" s="46">
        <f t="shared" si="3"/>
        <v>7.2394826817303401E-2</v>
      </c>
      <c r="M55" s="5" t="s">
        <v>657</v>
      </c>
    </row>
    <row r="56" spans="1:13" x14ac:dyDescent="0.3">
      <c r="A56" s="23" t="s">
        <v>314</v>
      </c>
      <c r="B56" s="13" t="s">
        <v>32</v>
      </c>
      <c r="C56" s="11">
        <v>40704000000</v>
      </c>
      <c r="D56" s="11">
        <v>17096000000</v>
      </c>
      <c r="E56" s="11">
        <v>13936000000</v>
      </c>
      <c r="F56" s="11">
        <v>0</v>
      </c>
      <c r="G56" s="11">
        <v>1835000000</v>
      </c>
      <c r="H56" s="11">
        <f t="shared" si="0"/>
        <v>23608000000</v>
      </c>
      <c r="I56" s="11">
        <f t="shared" si="1"/>
        <v>7837000000</v>
      </c>
      <c r="J56" s="46">
        <f t="shared" si="2"/>
        <v>0.57999213836477992</v>
      </c>
      <c r="K56" s="46">
        <f t="shared" si="3"/>
        <v>0.19253636006289307</v>
      </c>
      <c r="M56" s="5" t="s">
        <v>675</v>
      </c>
    </row>
    <row r="57" spans="1:13" x14ac:dyDescent="0.3">
      <c r="A57" s="23" t="s">
        <v>314</v>
      </c>
      <c r="B57" s="13" t="s">
        <v>35</v>
      </c>
      <c r="C57" s="11">
        <v>39639000000</v>
      </c>
      <c r="D57" s="11">
        <v>15940000000</v>
      </c>
      <c r="E57" s="11">
        <v>14845000000</v>
      </c>
      <c r="F57" s="11">
        <v>0</v>
      </c>
      <c r="G57" s="11">
        <v>1902000000</v>
      </c>
      <c r="H57" s="11">
        <f t="shared" si="0"/>
        <v>23699000000</v>
      </c>
      <c r="I57" s="11">
        <f t="shared" si="1"/>
        <v>6952000000</v>
      </c>
      <c r="J57" s="46">
        <f t="shared" si="2"/>
        <v>0.59787078382401171</v>
      </c>
      <c r="K57" s="46">
        <f t="shared" si="3"/>
        <v>0.17538283004112112</v>
      </c>
      <c r="M57" s="5" t="s">
        <v>701</v>
      </c>
    </row>
    <row r="58" spans="1:13" x14ac:dyDescent="0.3">
      <c r="A58" s="23" t="s">
        <v>317</v>
      </c>
      <c r="B58" s="13" t="s">
        <v>22</v>
      </c>
      <c r="C58" s="11">
        <v>37795400000</v>
      </c>
      <c r="D58" s="11">
        <v>25667300000</v>
      </c>
      <c r="E58" s="11">
        <v>4426100000</v>
      </c>
      <c r="F58" s="11">
        <v>1477300000</v>
      </c>
      <c r="G58" s="11">
        <v>0</v>
      </c>
      <c r="H58" s="11">
        <f t="shared" si="0"/>
        <v>12128100000</v>
      </c>
      <c r="I58" s="11">
        <f t="shared" si="1"/>
        <v>6224700000</v>
      </c>
      <c r="J58" s="46">
        <f t="shared" si="2"/>
        <v>0.32088825624282324</v>
      </c>
      <c r="K58" s="46">
        <f t="shared" si="3"/>
        <v>0.16469464538012563</v>
      </c>
      <c r="M58" s="5" t="s">
        <v>721</v>
      </c>
    </row>
    <row r="59" spans="1:13" x14ac:dyDescent="0.3">
      <c r="A59" s="23" t="s">
        <v>317</v>
      </c>
      <c r="B59" s="13" t="s">
        <v>29</v>
      </c>
      <c r="C59" s="11">
        <v>36066900000</v>
      </c>
      <c r="D59" s="11">
        <v>24775800000</v>
      </c>
      <c r="E59" s="11">
        <v>4377700000</v>
      </c>
      <c r="F59" s="11">
        <v>1452000000</v>
      </c>
      <c r="G59" s="11">
        <v>0</v>
      </c>
      <c r="H59" s="11">
        <f t="shared" si="0"/>
        <v>11291100000</v>
      </c>
      <c r="I59" s="11">
        <f t="shared" si="1"/>
        <v>5461400000</v>
      </c>
      <c r="J59" s="46">
        <f t="shared" si="2"/>
        <v>0.31305989702469572</v>
      </c>
      <c r="K59" s="46">
        <f t="shared" si="3"/>
        <v>0.15142415899342609</v>
      </c>
      <c r="M59" s="5" t="s">
        <v>724</v>
      </c>
    </row>
    <row r="60" spans="1:13" x14ac:dyDescent="0.3">
      <c r="A60" s="23" t="s">
        <v>317</v>
      </c>
      <c r="B60" s="13" t="s">
        <v>32</v>
      </c>
      <c r="C60" s="11">
        <v>28862800000</v>
      </c>
      <c r="D60" s="11">
        <v>20143200000</v>
      </c>
      <c r="E60" s="11">
        <v>3834400000</v>
      </c>
      <c r="F60" s="11">
        <v>1425100000</v>
      </c>
      <c r="G60" s="11">
        <v>0</v>
      </c>
      <c r="H60" s="11">
        <f t="shared" si="0"/>
        <v>8719600000</v>
      </c>
      <c r="I60" s="11">
        <f t="shared" si="1"/>
        <v>3460100000</v>
      </c>
      <c r="J60" s="46">
        <f t="shared" si="2"/>
        <v>0.30210513186523835</v>
      </c>
      <c r="K60" s="46">
        <f t="shared" si="3"/>
        <v>0.11988095403079396</v>
      </c>
      <c r="M60" s="5" t="s">
        <v>729</v>
      </c>
    </row>
    <row r="61" spans="1:13" x14ac:dyDescent="0.3">
      <c r="A61" s="23" t="s">
        <v>317</v>
      </c>
      <c r="B61" s="13" t="s">
        <v>35</v>
      </c>
      <c r="C61" s="11">
        <v>26644000000</v>
      </c>
      <c r="D61" s="11">
        <v>18248900000</v>
      </c>
      <c r="E61" s="11">
        <v>4018300000</v>
      </c>
      <c r="F61" s="11">
        <v>1389100000</v>
      </c>
      <c r="G61" s="11">
        <v>0</v>
      </c>
      <c r="H61" s="11">
        <f t="shared" si="0"/>
        <v>8395100000</v>
      </c>
      <c r="I61" s="11">
        <f t="shared" si="1"/>
        <v>2987700000</v>
      </c>
      <c r="J61" s="46">
        <f t="shared" si="2"/>
        <v>0.31508407146074158</v>
      </c>
      <c r="K61" s="46">
        <f t="shared" si="3"/>
        <v>0.11213406395436121</v>
      </c>
      <c r="M61" s="5" t="s">
        <v>730</v>
      </c>
    </row>
    <row r="62" spans="1:13" x14ac:dyDescent="0.3">
      <c r="A62" s="23" t="s">
        <v>329</v>
      </c>
      <c r="B62" s="13" t="s">
        <v>22</v>
      </c>
      <c r="C62" s="11">
        <v>18260400000</v>
      </c>
      <c r="D62" s="11">
        <v>8846100000</v>
      </c>
      <c r="E62" s="11">
        <v>5181200000</v>
      </c>
      <c r="F62" s="11">
        <v>1137900000</v>
      </c>
      <c r="G62" s="11">
        <v>0</v>
      </c>
      <c r="H62" s="11">
        <f t="shared" si="0"/>
        <v>9414300000</v>
      </c>
      <c r="I62" s="11">
        <f t="shared" si="1"/>
        <v>3095200000</v>
      </c>
      <c r="J62" s="46">
        <f t="shared" si="2"/>
        <v>0.51555825721232829</v>
      </c>
      <c r="K62" s="46">
        <f t="shared" si="3"/>
        <v>0.1695034062780662</v>
      </c>
      <c r="M62" s="5" t="s">
        <v>733</v>
      </c>
    </row>
    <row r="63" spans="1:13" x14ac:dyDescent="0.3">
      <c r="A63" s="23" t="s">
        <v>329</v>
      </c>
      <c r="B63" s="13" t="s">
        <v>29</v>
      </c>
      <c r="C63" s="11">
        <v>18283100000</v>
      </c>
      <c r="D63" s="11">
        <v>8941100000</v>
      </c>
      <c r="E63" s="11">
        <v>5117100000</v>
      </c>
      <c r="F63" s="11">
        <v>1104400000</v>
      </c>
      <c r="G63" s="11">
        <v>0</v>
      </c>
      <c r="H63" s="11">
        <f t="shared" si="0"/>
        <v>9342000000</v>
      </c>
      <c r="I63" s="11">
        <f t="shared" si="1"/>
        <v>3120500000</v>
      </c>
      <c r="J63" s="46">
        <f t="shared" si="2"/>
        <v>0.5109636768381729</v>
      </c>
      <c r="K63" s="46">
        <f t="shared" si="3"/>
        <v>0.17067674519091403</v>
      </c>
      <c r="M63" s="5" t="s">
        <v>741</v>
      </c>
    </row>
    <row r="64" spans="1:13" x14ac:dyDescent="0.3">
      <c r="A64" s="23" t="s">
        <v>329</v>
      </c>
      <c r="B64" s="13" t="s">
        <v>32</v>
      </c>
      <c r="C64" s="11">
        <v>19154000000</v>
      </c>
      <c r="D64" s="11">
        <v>9261400000</v>
      </c>
      <c r="E64" s="11">
        <v>5389000000</v>
      </c>
      <c r="F64" s="11">
        <v>1157000000</v>
      </c>
      <c r="G64" s="11">
        <v>0</v>
      </c>
      <c r="H64" s="11">
        <f t="shared" si="0"/>
        <v>9892600000</v>
      </c>
      <c r="I64" s="11">
        <f t="shared" si="1"/>
        <v>3346600000</v>
      </c>
      <c r="J64" s="46">
        <f t="shared" si="2"/>
        <v>0.51647697608854548</v>
      </c>
      <c r="K64" s="46">
        <f t="shared" si="3"/>
        <v>0.17472068497441787</v>
      </c>
      <c r="M64" s="5" t="s">
        <v>752</v>
      </c>
    </row>
    <row r="65" spans="1:13" x14ac:dyDescent="0.3">
      <c r="A65" s="23" t="s">
        <v>329</v>
      </c>
      <c r="B65" s="13" t="s">
        <v>35</v>
      </c>
      <c r="C65" s="11">
        <v>20563100000</v>
      </c>
      <c r="D65" s="11">
        <v>9800600000</v>
      </c>
      <c r="E65" s="11">
        <v>6054300000</v>
      </c>
      <c r="F65" s="11">
        <v>1239100000</v>
      </c>
      <c r="G65" s="11">
        <v>0</v>
      </c>
      <c r="H65" s="11">
        <f t="shared" si="0"/>
        <v>10762500000</v>
      </c>
      <c r="I65" s="11">
        <f t="shared" si="1"/>
        <v>3469100000</v>
      </c>
      <c r="J65" s="46">
        <f t="shared" si="2"/>
        <v>0.52338898317860627</v>
      </c>
      <c r="K65" s="46">
        <f t="shared" si="3"/>
        <v>0.16870510769290623</v>
      </c>
      <c r="M65" s="5" t="s">
        <v>769</v>
      </c>
    </row>
    <row r="66" spans="1:13" x14ac:dyDescent="0.3">
      <c r="A66" s="23" t="s">
        <v>340</v>
      </c>
      <c r="B66" s="13" t="s">
        <v>22</v>
      </c>
      <c r="C66" s="11">
        <v>1663000000</v>
      </c>
      <c r="D66" s="11">
        <v>0</v>
      </c>
      <c r="E66" s="11">
        <v>1123200000</v>
      </c>
      <c r="F66" s="11">
        <v>0</v>
      </c>
      <c r="G66" s="11">
        <v>78300000</v>
      </c>
      <c r="H66" s="11">
        <f t="shared" si="0"/>
        <v>1663000000</v>
      </c>
      <c r="I66" s="11">
        <f t="shared" si="1"/>
        <v>461500000</v>
      </c>
      <c r="J66" s="46">
        <f t="shared" si="2"/>
        <v>1</v>
      </c>
      <c r="K66" s="46">
        <f t="shared" si="3"/>
        <v>0.27751052315093205</v>
      </c>
      <c r="M66" s="5" t="s">
        <v>795</v>
      </c>
    </row>
    <row r="67" spans="1:13" x14ac:dyDescent="0.3">
      <c r="A67" s="23" t="s">
        <v>340</v>
      </c>
      <c r="B67" s="13" t="s">
        <v>29</v>
      </c>
      <c r="C67" s="11">
        <v>1558400000</v>
      </c>
      <c r="D67" s="11">
        <v>0</v>
      </c>
      <c r="E67" s="11">
        <v>1058000000</v>
      </c>
      <c r="F67" s="11">
        <v>0</v>
      </c>
      <c r="G67" s="11">
        <v>60400000</v>
      </c>
      <c r="H67" s="11">
        <f t="shared" ref="H67:H130" si="4">C67-D67</f>
        <v>1558400000</v>
      </c>
      <c r="I67" s="11">
        <f t="shared" ref="I67:I130" si="5">H67-E67-F67-G67</f>
        <v>440000000</v>
      </c>
      <c r="J67" s="46">
        <f t="shared" ref="J67:J130" si="6">1-(D67/C67)</f>
        <v>1</v>
      </c>
      <c r="K67" s="46">
        <f t="shared" ref="K67:K130" si="7">I67/C67</f>
        <v>0.28234086242299794</v>
      </c>
      <c r="M67" s="5" t="s">
        <v>776</v>
      </c>
    </row>
    <row r="68" spans="1:13" x14ac:dyDescent="0.3">
      <c r="A68" s="23" t="s">
        <v>340</v>
      </c>
      <c r="B68" s="13" t="s">
        <v>32</v>
      </c>
      <c r="C68" s="11">
        <v>1584500000</v>
      </c>
      <c r="D68" s="11">
        <v>0</v>
      </c>
      <c r="E68" s="11">
        <v>1105700000</v>
      </c>
      <c r="F68" s="11">
        <v>0</v>
      </c>
      <c r="G68" s="11">
        <v>52500000</v>
      </c>
      <c r="H68" s="11">
        <f t="shared" si="4"/>
        <v>1584500000</v>
      </c>
      <c r="I68" s="11">
        <f t="shared" si="5"/>
        <v>426300000</v>
      </c>
      <c r="J68" s="46">
        <f t="shared" si="6"/>
        <v>1</v>
      </c>
      <c r="K68" s="46">
        <f t="shared" si="7"/>
        <v>0.26904386241716632</v>
      </c>
    </row>
    <row r="69" spans="1:13" x14ac:dyDescent="0.3">
      <c r="A69" s="23" t="s">
        <v>340</v>
      </c>
      <c r="B69" s="13" t="s">
        <v>35</v>
      </c>
      <c r="C69" s="11">
        <v>1637100000</v>
      </c>
      <c r="D69" s="11">
        <v>0</v>
      </c>
      <c r="E69" s="11">
        <v>1209100000</v>
      </c>
      <c r="F69" s="11">
        <v>0</v>
      </c>
      <c r="G69" s="11">
        <v>58700000</v>
      </c>
      <c r="H69" s="11">
        <f t="shared" si="4"/>
        <v>1637100000</v>
      </c>
      <c r="I69" s="11">
        <f t="shared" si="5"/>
        <v>369300000</v>
      </c>
      <c r="J69" s="46">
        <f t="shared" si="6"/>
        <v>1</v>
      </c>
      <c r="K69" s="46">
        <f t="shared" si="7"/>
        <v>0.22558182151365219</v>
      </c>
    </row>
    <row r="70" spans="1:13" x14ac:dyDescent="0.3">
      <c r="A70" s="23" t="s">
        <v>342</v>
      </c>
      <c r="B70" s="13" t="s">
        <v>22</v>
      </c>
      <c r="C70" s="11">
        <v>7155096000</v>
      </c>
      <c r="D70" s="11">
        <v>4376505000</v>
      </c>
      <c r="E70" s="11">
        <v>1616921000</v>
      </c>
      <c r="F70" s="11">
        <v>0</v>
      </c>
      <c r="G70" s="11">
        <v>0</v>
      </c>
      <c r="H70" s="11">
        <f t="shared" si="4"/>
        <v>2778591000</v>
      </c>
      <c r="I70" s="11">
        <f t="shared" si="5"/>
        <v>1161670000</v>
      </c>
      <c r="J70" s="46">
        <f t="shared" si="6"/>
        <v>0.38833734725571811</v>
      </c>
      <c r="K70" s="46">
        <f t="shared" si="7"/>
        <v>0.16235561339777971</v>
      </c>
    </row>
    <row r="71" spans="1:13" x14ac:dyDescent="0.3">
      <c r="A71" s="23" t="s">
        <v>342</v>
      </c>
      <c r="B71" s="13" t="s">
        <v>29</v>
      </c>
      <c r="C71" s="11">
        <v>7752728000</v>
      </c>
      <c r="D71" s="11">
        <v>4778479000</v>
      </c>
      <c r="E71" s="11">
        <v>1758765000</v>
      </c>
      <c r="F71" s="11">
        <v>0</v>
      </c>
      <c r="G71" s="11">
        <v>0</v>
      </c>
      <c r="H71" s="11">
        <f t="shared" si="4"/>
        <v>2974249000</v>
      </c>
      <c r="I71" s="11">
        <f t="shared" si="5"/>
        <v>1215484000</v>
      </c>
      <c r="J71" s="46">
        <f t="shared" si="6"/>
        <v>0.38363902357982893</v>
      </c>
      <c r="K71" s="46">
        <f t="shared" si="7"/>
        <v>0.15678145808804334</v>
      </c>
    </row>
    <row r="72" spans="1:13" x14ac:dyDescent="0.3">
      <c r="A72" s="23" t="s">
        <v>342</v>
      </c>
      <c r="B72" s="13" t="s">
        <v>32</v>
      </c>
      <c r="C72" s="11">
        <v>6956311000</v>
      </c>
      <c r="D72" s="11">
        <v>4388167000</v>
      </c>
      <c r="E72" s="11">
        <v>1647382000</v>
      </c>
      <c r="F72" s="11">
        <v>0</v>
      </c>
      <c r="G72" s="11">
        <v>0</v>
      </c>
      <c r="H72" s="11">
        <f t="shared" si="4"/>
        <v>2568144000</v>
      </c>
      <c r="I72" s="11">
        <f t="shared" si="5"/>
        <v>920762000</v>
      </c>
      <c r="J72" s="46">
        <f t="shared" si="6"/>
        <v>0.36918188390369555</v>
      </c>
      <c r="K72" s="46">
        <f t="shared" si="7"/>
        <v>0.13236354728821068</v>
      </c>
    </row>
    <row r="73" spans="1:13" x14ac:dyDescent="0.3">
      <c r="A73" s="23" t="s">
        <v>342</v>
      </c>
      <c r="B73" s="13" t="s">
        <v>35</v>
      </c>
      <c r="C73" s="11">
        <v>6794342000</v>
      </c>
      <c r="D73" s="11">
        <v>4322373000</v>
      </c>
      <c r="E73" s="11">
        <v>1757523000</v>
      </c>
      <c r="F73" s="11">
        <v>0</v>
      </c>
      <c r="G73" s="11">
        <v>0</v>
      </c>
      <c r="H73" s="11">
        <f t="shared" si="4"/>
        <v>2471969000</v>
      </c>
      <c r="I73" s="11">
        <f t="shared" si="5"/>
        <v>714446000</v>
      </c>
      <c r="J73" s="46">
        <f t="shared" si="6"/>
        <v>0.36382757888843398</v>
      </c>
      <c r="K73" s="46">
        <f t="shared" si="7"/>
        <v>0.10515308178481449</v>
      </c>
    </row>
    <row r="74" spans="1:13" x14ac:dyDescent="0.3">
      <c r="A74" s="23" t="s">
        <v>357</v>
      </c>
      <c r="B74" s="13" t="s">
        <v>22</v>
      </c>
      <c r="C74" s="11">
        <v>2073000000</v>
      </c>
      <c r="D74" s="11">
        <v>759500000</v>
      </c>
      <c r="E74" s="11">
        <v>673500000</v>
      </c>
      <c r="F74" s="11">
        <v>0</v>
      </c>
      <c r="G74" s="11">
        <v>160000000</v>
      </c>
      <c r="H74" s="11">
        <f t="shared" si="4"/>
        <v>1313500000</v>
      </c>
      <c r="I74" s="11">
        <f t="shared" si="5"/>
        <v>480000000</v>
      </c>
      <c r="J74" s="46">
        <f t="shared" si="6"/>
        <v>0.63362276893391223</v>
      </c>
      <c r="K74" s="46">
        <f t="shared" si="7"/>
        <v>0.23154848046309695</v>
      </c>
    </row>
    <row r="75" spans="1:13" x14ac:dyDescent="0.3">
      <c r="A75" s="23" t="s">
        <v>357</v>
      </c>
      <c r="B75" s="13" t="s">
        <v>29</v>
      </c>
      <c r="C75" s="11">
        <v>2303900000</v>
      </c>
      <c r="D75" s="11">
        <v>787300000</v>
      </c>
      <c r="E75" s="11">
        <v>715800000</v>
      </c>
      <c r="F75" s="11">
        <v>0</v>
      </c>
      <c r="G75" s="11">
        <v>189600000</v>
      </c>
      <c r="H75" s="11">
        <f t="shared" si="4"/>
        <v>1516600000</v>
      </c>
      <c r="I75" s="11">
        <f t="shared" si="5"/>
        <v>611200000</v>
      </c>
      <c r="J75" s="46">
        <f t="shared" si="6"/>
        <v>0.6582750987456053</v>
      </c>
      <c r="K75" s="46">
        <f t="shared" si="7"/>
        <v>0.26528929206996832</v>
      </c>
    </row>
    <row r="76" spans="1:13" x14ac:dyDescent="0.3">
      <c r="A76" s="23" t="s">
        <v>357</v>
      </c>
      <c r="B76" s="13" t="s">
        <v>32</v>
      </c>
      <c r="C76" s="11">
        <v>2436400000</v>
      </c>
      <c r="D76" s="11">
        <v>844700000</v>
      </c>
      <c r="E76" s="11">
        <v>751700000</v>
      </c>
      <c r="F76" s="11">
        <v>0</v>
      </c>
      <c r="G76" s="11">
        <v>201800000</v>
      </c>
      <c r="H76" s="11">
        <f t="shared" si="4"/>
        <v>1591700000</v>
      </c>
      <c r="I76" s="11">
        <f t="shared" si="5"/>
        <v>638200000</v>
      </c>
      <c r="J76" s="46">
        <f t="shared" si="6"/>
        <v>0.65329995074700375</v>
      </c>
      <c r="K76" s="46">
        <f t="shared" si="7"/>
        <v>0.26194385158430472</v>
      </c>
    </row>
    <row r="77" spans="1:13" x14ac:dyDescent="0.3">
      <c r="A77" s="23" t="s">
        <v>357</v>
      </c>
      <c r="B77" s="13" t="s">
        <v>35</v>
      </c>
      <c r="C77" s="11">
        <v>2663600000</v>
      </c>
      <c r="D77" s="11">
        <v>887400000</v>
      </c>
      <c r="E77" s="11">
        <v>884300000</v>
      </c>
      <c r="F77" s="11">
        <v>0</v>
      </c>
      <c r="G77" s="11">
        <v>198000000</v>
      </c>
      <c r="H77" s="11">
        <f t="shared" si="4"/>
        <v>1776200000</v>
      </c>
      <c r="I77" s="11">
        <f t="shared" si="5"/>
        <v>693900000</v>
      </c>
      <c r="J77" s="46">
        <f t="shared" si="6"/>
        <v>0.66684186814837065</v>
      </c>
      <c r="K77" s="46">
        <f t="shared" si="7"/>
        <v>0.26051208890223759</v>
      </c>
    </row>
    <row r="78" spans="1:13" x14ac:dyDescent="0.3">
      <c r="A78" s="23" t="s">
        <v>361</v>
      </c>
      <c r="B78" s="13" t="s">
        <v>22</v>
      </c>
      <c r="C78" s="11">
        <v>24669000000</v>
      </c>
      <c r="D78" s="11">
        <v>14717000000</v>
      </c>
      <c r="E78" s="11">
        <v>6010000000</v>
      </c>
      <c r="F78" s="11">
        <v>0</v>
      </c>
      <c r="G78" s="11">
        <v>0</v>
      </c>
      <c r="H78" s="11">
        <f t="shared" si="4"/>
        <v>9952000000</v>
      </c>
      <c r="I78" s="11">
        <f t="shared" si="5"/>
        <v>3942000000</v>
      </c>
      <c r="J78" s="46">
        <f t="shared" si="6"/>
        <v>0.40342129798532567</v>
      </c>
      <c r="K78" s="46">
        <f t="shared" si="7"/>
        <v>0.15979569500182414</v>
      </c>
    </row>
    <row r="79" spans="1:13" x14ac:dyDescent="0.3">
      <c r="A79" s="23" t="s">
        <v>361</v>
      </c>
      <c r="B79" s="13" t="s">
        <v>29</v>
      </c>
      <c r="C79" s="11">
        <v>17733000000</v>
      </c>
      <c r="D79" s="11">
        <v>9971000000</v>
      </c>
      <c r="E79" s="11">
        <v>4375000000</v>
      </c>
      <c r="F79" s="11">
        <v>0</v>
      </c>
      <c r="G79" s="11">
        <v>0</v>
      </c>
      <c r="H79" s="11">
        <f t="shared" si="4"/>
        <v>7762000000</v>
      </c>
      <c r="I79" s="11">
        <f t="shared" si="5"/>
        <v>3387000000</v>
      </c>
      <c r="J79" s="46">
        <f t="shared" si="6"/>
        <v>0.43771499464275643</v>
      </c>
      <c r="K79" s="46">
        <f t="shared" si="7"/>
        <v>0.19099983082388766</v>
      </c>
    </row>
    <row r="80" spans="1:13" x14ac:dyDescent="0.3">
      <c r="A80" s="23" t="s">
        <v>361</v>
      </c>
      <c r="B80" s="13" t="s">
        <v>32</v>
      </c>
      <c r="C80" s="11">
        <v>16249000000</v>
      </c>
      <c r="D80" s="11">
        <v>9241000000</v>
      </c>
      <c r="E80" s="11">
        <v>4065000000</v>
      </c>
      <c r="F80" s="11">
        <v>0</v>
      </c>
      <c r="G80" s="11">
        <v>0</v>
      </c>
      <c r="H80" s="11">
        <f t="shared" si="4"/>
        <v>7008000000</v>
      </c>
      <c r="I80" s="11">
        <f t="shared" si="5"/>
        <v>2943000000</v>
      </c>
      <c r="J80" s="46">
        <f t="shared" si="6"/>
        <v>0.43128807926641644</v>
      </c>
      <c r="K80" s="46">
        <f t="shared" si="7"/>
        <v>0.18111883808234353</v>
      </c>
    </row>
    <row r="81" spans="1:11" x14ac:dyDescent="0.3">
      <c r="A81" s="23" t="s">
        <v>361</v>
      </c>
      <c r="B81" s="13" t="s">
        <v>35</v>
      </c>
      <c r="C81" s="11">
        <v>14522000000</v>
      </c>
      <c r="D81" s="11">
        <v>8260000000</v>
      </c>
      <c r="E81" s="11">
        <v>3758000000</v>
      </c>
      <c r="F81" s="11">
        <v>0</v>
      </c>
      <c r="G81" s="11">
        <v>0</v>
      </c>
      <c r="H81" s="11">
        <f t="shared" si="4"/>
        <v>6262000000</v>
      </c>
      <c r="I81" s="11">
        <f t="shared" si="5"/>
        <v>2504000000</v>
      </c>
      <c r="J81" s="46">
        <f t="shared" si="6"/>
        <v>0.43120782261396506</v>
      </c>
      <c r="K81" s="46">
        <f t="shared" si="7"/>
        <v>0.17242804021484645</v>
      </c>
    </row>
    <row r="82" spans="1:11" x14ac:dyDescent="0.3">
      <c r="A82" s="23" t="s">
        <v>371</v>
      </c>
      <c r="B82" s="13" t="s">
        <v>22</v>
      </c>
      <c r="C82" s="11">
        <v>16311000000</v>
      </c>
      <c r="D82" s="11">
        <v>11448000000</v>
      </c>
      <c r="E82" s="11">
        <v>2894000000</v>
      </c>
      <c r="F82" s="11">
        <v>439000000</v>
      </c>
      <c r="G82" s="11">
        <v>0</v>
      </c>
      <c r="H82" s="11">
        <f t="shared" si="4"/>
        <v>4863000000</v>
      </c>
      <c r="I82" s="11">
        <f t="shared" si="5"/>
        <v>1530000000</v>
      </c>
      <c r="J82" s="46">
        <f t="shared" si="6"/>
        <v>0.2981423579179695</v>
      </c>
      <c r="K82" s="46">
        <f t="shared" si="7"/>
        <v>9.3801728894610997E-2</v>
      </c>
    </row>
    <row r="83" spans="1:11" x14ac:dyDescent="0.3">
      <c r="A83" s="23" t="s">
        <v>371</v>
      </c>
      <c r="B83" s="13" t="s">
        <v>29</v>
      </c>
      <c r="C83" s="11">
        <v>22046000000</v>
      </c>
      <c r="D83" s="11">
        <v>15369000000</v>
      </c>
      <c r="E83" s="11">
        <v>3886000000</v>
      </c>
      <c r="F83" s="11">
        <v>644000000</v>
      </c>
      <c r="G83" s="11">
        <v>0</v>
      </c>
      <c r="H83" s="11">
        <f t="shared" si="4"/>
        <v>6677000000</v>
      </c>
      <c r="I83" s="11">
        <f t="shared" si="5"/>
        <v>2147000000</v>
      </c>
      <c r="J83" s="46">
        <f t="shared" si="6"/>
        <v>0.3028667331942303</v>
      </c>
      <c r="K83" s="46">
        <f t="shared" si="7"/>
        <v>9.7387281139435719E-2</v>
      </c>
    </row>
    <row r="84" spans="1:11" x14ac:dyDescent="0.3">
      <c r="A84" s="23" t="s">
        <v>371</v>
      </c>
      <c r="B84" s="13" t="s">
        <v>32</v>
      </c>
      <c r="C84" s="11">
        <v>22552000000</v>
      </c>
      <c r="D84" s="11">
        <v>15646000000</v>
      </c>
      <c r="E84" s="11">
        <v>3810000000</v>
      </c>
      <c r="F84" s="11">
        <v>647000000</v>
      </c>
      <c r="G84" s="11">
        <v>0</v>
      </c>
      <c r="H84" s="11">
        <f t="shared" si="4"/>
        <v>6906000000</v>
      </c>
      <c r="I84" s="11">
        <f t="shared" si="5"/>
        <v>2449000000</v>
      </c>
      <c r="J84" s="46">
        <f t="shared" si="6"/>
        <v>0.30622561191912023</v>
      </c>
      <c r="K84" s="46">
        <f t="shared" si="7"/>
        <v>0.10859347286271727</v>
      </c>
    </row>
    <row r="85" spans="1:11" x14ac:dyDescent="0.3">
      <c r="A85" s="23" t="s">
        <v>371</v>
      </c>
      <c r="B85" s="13" t="s">
        <v>35</v>
      </c>
      <c r="C85" s="11">
        <v>20855000000</v>
      </c>
      <c r="D85" s="11">
        <v>14292000000</v>
      </c>
      <c r="E85" s="11">
        <v>3596000000</v>
      </c>
      <c r="F85" s="11">
        <v>625000000</v>
      </c>
      <c r="G85" s="11">
        <v>0</v>
      </c>
      <c r="H85" s="11">
        <f t="shared" si="4"/>
        <v>6563000000</v>
      </c>
      <c r="I85" s="11">
        <f t="shared" si="5"/>
        <v>2342000000</v>
      </c>
      <c r="J85" s="46">
        <f t="shared" si="6"/>
        <v>0.31469671541596744</v>
      </c>
      <c r="K85" s="46">
        <f t="shared" si="7"/>
        <v>0.11229920882282426</v>
      </c>
    </row>
    <row r="86" spans="1:11" x14ac:dyDescent="0.3">
      <c r="A86" s="23" t="s">
        <v>375</v>
      </c>
      <c r="B86" s="13" t="s">
        <v>22</v>
      </c>
      <c r="C86" s="11">
        <v>5992215000</v>
      </c>
      <c r="D86" s="11">
        <v>4156845000</v>
      </c>
      <c r="E86" s="11">
        <v>1264632000</v>
      </c>
      <c r="F86" s="11">
        <v>0</v>
      </c>
      <c r="G86" s="11">
        <v>39940000</v>
      </c>
      <c r="H86" s="11">
        <f t="shared" si="4"/>
        <v>1835370000</v>
      </c>
      <c r="I86" s="11">
        <f t="shared" si="5"/>
        <v>530798000</v>
      </c>
      <c r="J86" s="46">
        <f t="shared" si="6"/>
        <v>0.30629241440769395</v>
      </c>
      <c r="K86" s="46">
        <f t="shared" si="7"/>
        <v>8.8581267527950855E-2</v>
      </c>
    </row>
    <row r="87" spans="1:11" x14ac:dyDescent="0.3">
      <c r="A87" s="23" t="s">
        <v>375</v>
      </c>
      <c r="B87" s="13" t="s">
        <v>29</v>
      </c>
      <c r="C87" s="11">
        <v>6080257000</v>
      </c>
      <c r="D87" s="11">
        <v>4197404000</v>
      </c>
      <c r="E87" s="11">
        <v>1282709000</v>
      </c>
      <c r="F87" s="11">
        <v>0</v>
      </c>
      <c r="G87" s="11">
        <v>48071000</v>
      </c>
      <c r="H87" s="11">
        <f t="shared" si="4"/>
        <v>1882853000</v>
      </c>
      <c r="I87" s="11">
        <f t="shared" si="5"/>
        <v>552073000</v>
      </c>
      <c r="J87" s="46">
        <f t="shared" si="6"/>
        <v>0.309666680207761</v>
      </c>
      <c r="K87" s="46">
        <f t="shared" si="7"/>
        <v>9.0797642270713227E-2</v>
      </c>
    </row>
    <row r="88" spans="1:11" x14ac:dyDescent="0.3">
      <c r="A88" s="23" t="s">
        <v>375</v>
      </c>
      <c r="B88" s="13" t="s">
        <v>32</v>
      </c>
      <c r="C88" s="11">
        <v>6564721000</v>
      </c>
      <c r="D88" s="11">
        <v>4583294000</v>
      </c>
      <c r="E88" s="11">
        <v>1337487000</v>
      </c>
      <c r="F88" s="11">
        <v>0</v>
      </c>
      <c r="G88" s="11">
        <v>49292000</v>
      </c>
      <c r="H88" s="11">
        <f t="shared" si="4"/>
        <v>1981427000</v>
      </c>
      <c r="I88" s="11">
        <f t="shared" si="5"/>
        <v>594648000</v>
      </c>
      <c r="J88" s="46">
        <f t="shared" si="6"/>
        <v>0.3018295827042764</v>
      </c>
      <c r="K88" s="46">
        <f t="shared" si="7"/>
        <v>9.058237204597118E-2</v>
      </c>
    </row>
    <row r="89" spans="1:11" x14ac:dyDescent="0.3">
      <c r="A89" s="23" t="s">
        <v>375</v>
      </c>
      <c r="B89" s="13" t="s">
        <v>35</v>
      </c>
      <c r="C89" s="11">
        <v>6616632000</v>
      </c>
      <c r="D89" s="11">
        <v>4428855000</v>
      </c>
      <c r="E89" s="11">
        <v>1420281000</v>
      </c>
      <c r="F89" s="11">
        <v>0</v>
      </c>
      <c r="G89" s="11">
        <v>46012000</v>
      </c>
      <c r="H89" s="11">
        <f t="shared" si="4"/>
        <v>2187777000</v>
      </c>
      <c r="I89" s="11">
        <f t="shared" si="5"/>
        <v>721484000</v>
      </c>
      <c r="J89" s="46">
        <f t="shared" si="6"/>
        <v>0.33064813034788698</v>
      </c>
      <c r="K89" s="46">
        <f t="shared" si="7"/>
        <v>0.10904097432047</v>
      </c>
    </row>
    <row r="90" spans="1:11" x14ac:dyDescent="0.3">
      <c r="A90" s="23" t="s">
        <v>380</v>
      </c>
      <c r="B90" s="13" t="s">
        <v>22</v>
      </c>
      <c r="C90" s="11">
        <v>3326106000</v>
      </c>
      <c r="D90" s="11">
        <v>1606661000</v>
      </c>
      <c r="E90" s="11">
        <v>1007431000</v>
      </c>
      <c r="F90" s="11">
        <v>0</v>
      </c>
      <c r="G90" s="11">
        <v>0</v>
      </c>
      <c r="H90" s="11">
        <f t="shared" si="4"/>
        <v>1719445000</v>
      </c>
      <c r="I90" s="11">
        <f t="shared" si="5"/>
        <v>712014000</v>
      </c>
      <c r="J90" s="46">
        <f t="shared" si="6"/>
        <v>0.51695436044431542</v>
      </c>
      <c r="K90" s="46">
        <f t="shared" si="7"/>
        <v>0.21406834298125196</v>
      </c>
    </row>
    <row r="91" spans="1:11" x14ac:dyDescent="0.3">
      <c r="A91" s="23" t="s">
        <v>380</v>
      </c>
      <c r="B91" s="13" t="s">
        <v>29</v>
      </c>
      <c r="C91" s="11">
        <v>3733507000</v>
      </c>
      <c r="D91" s="11">
        <v>1836105000</v>
      </c>
      <c r="E91" s="11">
        <v>1110776000</v>
      </c>
      <c r="F91" s="11">
        <v>0</v>
      </c>
      <c r="G91" s="11">
        <v>0</v>
      </c>
      <c r="H91" s="11">
        <f t="shared" si="4"/>
        <v>1897402000</v>
      </c>
      <c r="I91" s="11">
        <f t="shared" si="5"/>
        <v>786626000</v>
      </c>
      <c r="J91" s="46">
        <f t="shared" si="6"/>
        <v>0.50820903777601067</v>
      </c>
      <c r="K91" s="46">
        <f t="shared" si="7"/>
        <v>0.21069359184273659</v>
      </c>
    </row>
    <row r="92" spans="1:11" x14ac:dyDescent="0.3">
      <c r="A92" s="23" t="s">
        <v>380</v>
      </c>
      <c r="B92" s="13" t="s">
        <v>32</v>
      </c>
      <c r="C92" s="11">
        <v>3869187000</v>
      </c>
      <c r="D92" s="11">
        <v>1920253000</v>
      </c>
      <c r="E92" s="11">
        <v>1121590000</v>
      </c>
      <c r="F92" s="11">
        <v>0</v>
      </c>
      <c r="G92" s="11">
        <v>0</v>
      </c>
      <c r="H92" s="11">
        <f t="shared" si="4"/>
        <v>1948934000</v>
      </c>
      <c r="I92" s="11">
        <f t="shared" si="5"/>
        <v>827344000</v>
      </c>
      <c r="J92" s="46">
        <f t="shared" si="6"/>
        <v>0.50370633417304456</v>
      </c>
      <c r="K92" s="46">
        <f t="shared" si="7"/>
        <v>0.21382889997304344</v>
      </c>
    </row>
    <row r="93" spans="1:11" x14ac:dyDescent="0.3">
      <c r="A93" s="23" t="s">
        <v>380</v>
      </c>
      <c r="B93" s="13" t="s">
        <v>35</v>
      </c>
      <c r="C93" s="11">
        <v>3962036000</v>
      </c>
      <c r="D93" s="11">
        <v>1997259000</v>
      </c>
      <c r="E93" s="11">
        <v>1169470000</v>
      </c>
      <c r="F93" s="11">
        <v>0</v>
      </c>
      <c r="G93" s="11">
        <v>0</v>
      </c>
      <c r="H93" s="11">
        <f t="shared" si="4"/>
        <v>1964777000</v>
      </c>
      <c r="I93" s="11">
        <f t="shared" si="5"/>
        <v>795307000</v>
      </c>
      <c r="J93" s="46">
        <f t="shared" si="6"/>
        <v>0.49590084491912745</v>
      </c>
      <c r="K93" s="46">
        <f t="shared" si="7"/>
        <v>0.20073189642900771</v>
      </c>
    </row>
    <row r="94" spans="1:11" x14ac:dyDescent="0.3">
      <c r="A94" s="23" t="s">
        <v>382</v>
      </c>
      <c r="B94" s="13" t="s">
        <v>22</v>
      </c>
      <c r="C94" s="11">
        <v>3134800000</v>
      </c>
      <c r="D94" s="11">
        <v>2093200000</v>
      </c>
      <c r="E94" s="11">
        <v>873100000</v>
      </c>
      <c r="F94" s="11">
        <v>0</v>
      </c>
      <c r="G94" s="11">
        <v>7400000</v>
      </c>
      <c r="H94" s="11">
        <f t="shared" si="4"/>
        <v>1041600000</v>
      </c>
      <c r="I94" s="11">
        <f t="shared" si="5"/>
        <v>161100000</v>
      </c>
      <c r="J94" s="46">
        <f t="shared" si="6"/>
        <v>0.33227000127599848</v>
      </c>
      <c r="K94" s="46">
        <f t="shared" si="7"/>
        <v>5.1390838330994004E-2</v>
      </c>
    </row>
    <row r="95" spans="1:11" x14ac:dyDescent="0.3">
      <c r="A95" s="23" t="s">
        <v>382</v>
      </c>
      <c r="B95" s="13" t="s">
        <v>29</v>
      </c>
      <c r="C95" s="11">
        <v>3703600000</v>
      </c>
      <c r="D95" s="11">
        <v>2408500000</v>
      </c>
      <c r="E95" s="11">
        <v>938700000</v>
      </c>
      <c r="F95" s="11">
        <v>0</v>
      </c>
      <c r="G95" s="11">
        <v>9400000</v>
      </c>
      <c r="H95" s="11">
        <f t="shared" si="4"/>
        <v>1295100000</v>
      </c>
      <c r="I95" s="11">
        <f t="shared" si="5"/>
        <v>347000000</v>
      </c>
      <c r="J95" s="46">
        <f t="shared" si="6"/>
        <v>0.34968679123015445</v>
      </c>
      <c r="K95" s="46">
        <f t="shared" si="7"/>
        <v>9.3692623393455021E-2</v>
      </c>
    </row>
    <row r="96" spans="1:11" x14ac:dyDescent="0.3">
      <c r="A96" s="23" t="s">
        <v>382</v>
      </c>
      <c r="B96" s="13" t="s">
        <v>32</v>
      </c>
      <c r="C96" s="11">
        <v>4013600000</v>
      </c>
      <c r="D96" s="11">
        <v>2646700000</v>
      </c>
      <c r="E96" s="11">
        <v>943300000</v>
      </c>
      <c r="F96" s="11">
        <v>0</v>
      </c>
      <c r="G96" s="11">
        <v>13100000</v>
      </c>
      <c r="H96" s="11">
        <f t="shared" si="4"/>
        <v>1366900000</v>
      </c>
      <c r="I96" s="11">
        <f t="shared" si="5"/>
        <v>410500000</v>
      </c>
      <c r="J96" s="46">
        <f t="shared" si="6"/>
        <v>0.34056707195535185</v>
      </c>
      <c r="K96" s="46">
        <f t="shared" si="7"/>
        <v>0.10227725732509468</v>
      </c>
    </row>
    <row r="97" spans="1:11" x14ac:dyDescent="0.3">
      <c r="A97" s="23" t="s">
        <v>382</v>
      </c>
      <c r="B97" s="13" t="s">
        <v>35</v>
      </c>
      <c r="C97" s="11">
        <v>4579400000</v>
      </c>
      <c r="D97" s="11">
        <v>2997500000</v>
      </c>
      <c r="E97" s="11">
        <v>1047600000</v>
      </c>
      <c r="F97" s="11">
        <v>0</v>
      </c>
      <c r="G97" s="11">
        <v>21600000</v>
      </c>
      <c r="H97" s="11">
        <f t="shared" si="4"/>
        <v>1581900000</v>
      </c>
      <c r="I97" s="11">
        <f t="shared" si="5"/>
        <v>512700000</v>
      </c>
      <c r="J97" s="46">
        <f t="shared" si="6"/>
        <v>0.34543826702188063</v>
      </c>
      <c r="K97" s="46">
        <f t="shared" si="7"/>
        <v>0.11195789841463948</v>
      </c>
    </row>
    <row r="98" spans="1:11" x14ac:dyDescent="0.3">
      <c r="A98" s="23" t="s">
        <v>385</v>
      </c>
      <c r="B98" s="13" t="s">
        <v>22</v>
      </c>
      <c r="C98" s="11">
        <v>44287000000</v>
      </c>
      <c r="D98" s="11">
        <v>16448000000</v>
      </c>
      <c r="E98" s="11">
        <v>20359000000</v>
      </c>
      <c r="F98" s="11">
        <v>0</v>
      </c>
      <c r="G98" s="11">
        <v>2386000000</v>
      </c>
      <c r="H98" s="11">
        <f t="shared" si="4"/>
        <v>27839000000</v>
      </c>
      <c r="I98" s="11">
        <f t="shared" si="5"/>
        <v>5094000000</v>
      </c>
      <c r="J98" s="46">
        <f t="shared" si="6"/>
        <v>0.62860433084200773</v>
      </c>
      <c r="K98" s="46">
        <f t="shared" si="7"/>
        <v>0.11502246708966514</v>
      </c>
    </row>
    <row r="99" spans="1:11" x14ac:dyDescent="0.3">
      <c r="A99" s="23" t="s">
        <v>385</v>
      </c>
      <c r="B99" s="13" t="s">
        <v>29</v>
      </c>
      <c r="C99" s="11">
        <v>45567000000</v>
      </c>
      <c r="D99" s="11">
        <v>17052000000</v>
      </c>
      <c r="E99" s="11">
        <v>22113000000</v>
      </c>
      <c r="F99" s="11">
        <v>0</v>
      </c>
      <c r="G99" s="11">
        <v>2587000000</v>
      </c>
      <c r="H99" s="11">
        <f t="shared" si="4"/>
        <v>28515000000</v>
      </c>
      <c r="I99" s="11">
        <f t="shared" si="5"/>
        <v>3815000000</v>
      </c>
      <c r="J99" s="46">
        <f t="shared" si="6"/>
        <v>0.62578181578774106</v>
      </c>
      <c r="K99" s="46">
        <f t="shared" si="7"/>
        <v>8.3722869620558735E-2</v>
      </c>
    </row>
    <row r="100" spans="1:11" x14ac:dyDescent="0.3">
      <c r="A100" s="23" t="s">
        <v>385</v>
      </c>
      <c r="B100" s="13" t="s">
        <v>32</v>
      </c>
      <c r="C100" s="11">
        <v>47453000000</v>
      </c>
      <c r="D100" s="11">
        <v>16984000000</v>
      </c>
      <c r="E100" s="11">
        <v>25715000000</v>
      </c>
      <c r="F100" s="11">
        <v>0</v>
      </c>
      <c r="G100" s="11">
        <v>2611000000</v>
      </c>
      <c r="H100" s="11">
        <f t="shared" si="4"/>
        <v>30469000000</v>
      </c>
      <c r="I100" s="11">
        <f t="shared" si="5"/>
        <v>2143000000</v>
      </c>
      <c r="J100" s="46">
        <f t="shared" si="6"/>
        <v>0.6420879607190273</v>
      </c>
      <c r="K100" s="46">
        <f t="shared" si="7"/>
        <v>4.5160474574842478E-2</v>
      </c>
    </row>
    <row r="101" spans="1:11" x14ac:dyDescent="0.3">
      <c r="A101" s="23" t="s">
        <v>385</v>
      </c>
      <c r="B101" s="13" t="s">
        <v>35</v>
      </c>
      <c r="C101" s="11">
        <v>50365000000</v>
      </c>
      <c r="D101" s="11">
        <v>17327000000</v>
      </c>
      <c r="E101" s="11">
        <v>27330000000</v>
      </c>
      <c r="F101" s="11">
        <v>0</v>
      </c>
      <c r="G101" s="11">
        <v>2631000000</v>
      </c>
      <c r="H101" s="11">
        <f t="shared" si="4"/>
        <v>33038000000</v>
      </c>
      <c r="I101" s="11">
        <f t="shared" si="5"/>
        <v>3077000000</v>
      </c>
      <c r="J101" s="46">
        <f t="shared" si="6"/>
        <v>0.6559714087163705</v>
      </c>
      <c r="K101" s="46">
        <f t="shared" si="7"/>
        <v>6.1094013699990075E-2</v>
      </c>
    </row>
    <row r="102" spans="1:11" x14ac:dyDescent="0.3">
      <c r="A102" s="23" t="s">
        <v>394</v>
      </c>
      <c r="B102" s="13" t="s">
        <v>22</v>
      </c>
      <c r="C102" s="11">
        <v>27351573000</v>
      </c>
      <c r="D102" s="11">
        <v>25986382000</v>
      </c>
      <c r="E102" s="11">
        <v>175148000</v>
      </c>
      <c r="F102" s="11">
        <v>0</v>
      </c>
      <c r="G102" s="11">
        <v>0</v>
      </c>
      <c r="H102" s="11">
        <f t="shared" si="4"/>
        <v>1365191000</v>
      </c>
      <c r="I102" s="11">
        <f t="shared" si="5"/>
        <v>1190043000</v>
      </c>
      <c r="J102" s="46">
        <f t="shared" si="6"/>
        <v>4.9912705203463026E-2</v>
      </c>
      <c r="K102" s="46">
        <f t="shared" si="7"/>
        <v>4.3509124685443136E-2</v>
      </c>
    </row>
    <row r="103" spans="1:11" x14ac:dyDescent="0.3">
      <c r="A103" s="23" t="s">
        <v>394</v>
      </c>
      <c r="B103" s="13" t="s">
        <v>29</v>
      </c>
      <c r="C103" s="11">
        <v>21531577000</v>
      </c>
      <c r="D103" s="11">
        <v>20132544000</v>
      </c>
      <c r="E103" s="11">
        <v>182711000</v>
      </c>
      <c r="F103" s="11">
        <v>0</v>
      </c>
      <c r="G103" s="11">
        <v>0</v>
      </c>
      <c r="H103" s="11">
        <f t="shared" si="4"/>
        <v>1399033000</v>
      </c>
      <c r="I103" s="11">
        <f t="shared" si="5"/>
        <v>1216322000</v>
      </c>
      <c r="J103" s="46">
        <f t="shared" si="6"/>
        <v>6.497587241287528E-2</v>
      </c>
      <c r="K103" s="46">
        <f t="shared" si="7"/>
        <v>5.649014932812399E-2</v>
      </c>
    </row>
    <row r="104" spans="1:11" x14ac:dyDescent="0.3">
      <c r="A104" s="23" t="s">
        <v>394</v>
      </c>
      <c r="B104" s="13" t="s">
        <v>32</v>
      </c>
      <c r="C104" s="11">
        <v>18114048000</v>
      </c>
      <c r="D104" s="11">
        <v>17019352000</v>
      </c>
      <c r="E104" s="11">
        <v>408225000</v>
      </c>
      <c r="F104" s="11">
        <v>0</v>
      </c>
      <c r="G104" s="11">
        <v>0</v>
      </c>
      <c r="H104" s="11">
        <f t="shared" si="4"/>
        <v>1094696000</v>
      </c>
      <c r="I104" s="11">
        <f t="shared" si="5"/>
        <v>686471000</v>
      </c>
      <c r="J104" s="46">
        <f t="shared" si="6"/>
        <v>6.0433537550524274E-2</v>
      </c>
      <c r="K104" s="46">
        <f t="shared" si="7"/>
        <v>3.7897161363379409E-2</v>
      </c>
    </row>
    <row r="105" spans="1:11" x14ac:dyDescent="0.3">
      <c r="A105" s="23" t="s">
        <v>394</v>
      </c>
      <c r="B105" s="13" t="s">
        <v>35</v>
      </c>
      <c r="C105" s="11">
        <v>19036525000</v>
      </c>
      <c r="D105" s="11">
        <v>18246209000</v>
      </c>
      <c r="E105" s="11">
        <v>191073000</v>
      </c>
      <c r="F105" s="11">
        <v>0</v>
      </c>
      <c r="G105" s="11">
        <v>0</v>
      </c>
      <c r="H105" s="11">
        <f t="shared" si="4"/>
        <v>790316000</v>
      </c>
      <c r="I105" s="11">
        <f t="shared" si="5"/>
        <v>599243000</v>
      </c>
      <c r="J105" s="46">
        <f t="shared" si="6"/>
        <v>4.1515770341488234E-2</v>
      </c>
      <c r="K105" s="46">
        <f t="shared" si="7"/>
        <v>3.1478591812318685E-2</v>
      </c>
    </row>
    <row r="106" spans="1:11" x14ac:dyDescent="0.3">
      <c r="A106" s="23" t="s">
        <v>396</v>
      </c>
      <c r="B106" s="13" t="s">
        <v>22</v>
      </c>
      <c r="C106" s="11">
        <v>4954619000</v>
      </c>
      <c r="D106" s="11">
        <v>3266524000</v>
      </c>
      <c r="E106" s="11">
        <v>966829000</v>
      </c>
      <c r="F106" s="11">
        <v>0</v>
      </c>
      <c r="G106" s="11">
        <v>0</v>
      </c>
      <c r="H106" s="11">
        <f t="shared" si="4"/>
        <v>1688095000</v>
      </c>
      <c r="I106" s="11">
        <f t="shared" si="5"/>
        <v>721266000</v>
      </c>
      <c r="J106" s="46">
        <f t="shared" si="6"/>
        <v>0.34071136448635098</v>
      </c>
      <c r="K106" s="46">
        <f t="shared" si="7"/>
        <v>0.14557446294054094</v>
      </c>
    </row>
    <row r="107" spans="1:11" x14ac:dyDescent="0.3">
      <c r="A107" s="23" t="s">
        <v>396</v>
      </c>
      <c r="B107" s="13" t="s">
        <v>29</v>
      </c>
      <c r="C107" s="11">
        <v>4877885000</v>
      </c>
      <c r="D107" s="11">
        <v>3163268000</v>
      </c>
      <c r="E107" s="11">
        <v>936900000</v>
      </c>
      <c r="F107" s="11">
        <v>0</v>
      </c>
      <c r="G107" s="11">
        <v>0</v>
      </c>
      <c r="H107" s="11">
        <f t="shared" si="4"/>
        <v>1714617000</v>
      </c>
      <c r="I107" s="11">
        <f t="shared" si="5"/>
        <v>777717000</v>
      </c>
      <c r="J107" s="46">
        <f t="shared" si="6"/>
        <v>0.35150828689073232</v>
      </c>
      <c r="K107" s="46">
        <f t="shared" si="7"/>
        <v>0.15943733810862701</v>
      </c>
    </row>
    <row r="108" spans="1:11" x14ac:dyDescent="0.3">
      <c r="A108" s="23" t="s">
        <v>396</v>
      </c>
      <c r="B108" s="13" t="s">
        <v>32</v>
      </c>
      <c r="C108" s="11">
        <v>4561030000</v>
      </c>
      <c r="D108" s="11">
        <v>3073712000</v>
      </c>
      <c r="E108" s="11">
        <v>971611000</v>
      </c>
      <c r="F108" s="11">
        <v>0</v>
      </c>
      <c r="G108" s="11">
        <v>0</v>
      </c>
      <c r="H108" s="11">
        <f t="shared" si="4"/>
        <v>1487318000</v>
      </c>
      <c r="I108" s="11">
        <f t="shared" si="5"/>
        <v>515707000</v>
      </c>
      <c r="J108" s="46">
        <f t="shared" si="6"/>
        <v>0.32609257119554136</v>
      </c>
      <c r="K108" s="46">
        <f t="shared" si="7"/>
        <v>0.11306810084564232</v>
      </c>
    </row>
    <row r="109" spans="1:11" x14ac:dyDescent="0.3">
      <c r="A109" s="23" t="s">
        <v>396</v>
      </c>
      <c r="B109" s="13" t="s">
        <v>35</v>
      </c>
      <c r="C109" s="11">
        <v>3991462000</v>
      </c>
      <c r="D109" s="11">
        <v>2759908000</v>
      </c>
      <c r="E109" s="11">
        <v>965322000</v>
      </c>
      <c r="F109" s="11">
        <v>0</v>
      </c>
      <c r="G109" s="11">
        <v>0</v>
      </c>
      <c r="H109" s="11">
        <f t="shared" si="4"/>
        <v>1231554000</v>
      </c>
      <c r="I109" s="11">
        <f t="shared" si="5"/>
        <v>266232000</v>
      </c>
      <c r="J109" s="46">
        <f t="shared" si="6"/>
        <v>0.30854709377165557</v>
      </c>
      <c r="K109" s="46">
        <f t="shared" si="7"/>
        <v>6.6700371943914288E-2</v>
      </c>
    </row>
    <row r="110" spans="1:11" x14ac:dyDescent="0.3">
      <c r="A110" s="23" t="s">
        <v>402</v>
      </c>
      <c r="B110" s="13" t="s">
        <v>22</v>
      </c>
      <c r="C110" s="11">
        <v>30930000000</v>
      </c>
      <c r="D110" s="11">
        <v>25202000000</v>
      </c>
      <c r="E110" s="11">
        <v>2039000000</v>
      </c>
      <c r="F110" s="11">
        <v>0</v>
      </c>
      <c r="G110" s="11">
        <v>0</v>
      </c>
      <c r="H110" s="11">
        <f t="shared" si="4"/>
        <v>5728000000</v>
      </c>
      <c r="I110" s="11">
        <f t="shared" si="5"/>
        <v>3689000000</v>
      </c>
      <c r="J110" s="46">
        <f t="shared" si="6"/>
        <v>0.18519236986744259</v>
      </c>
      <c r="K110" s="46">
        <f t="shared" si="7"/>
        <v>0.11926931781441966</v>
      </c>
    </row>
    <row r="111" spans="1:11" x14ac:dyDescent="0.3">
      <c r="A111" s="23" t="s">
        <v>402</v>
      </c>
      <c r="B111" s="13" t="s">
        <v>29</v>
      </c>
      <c r="C111" s="11">
        <v>30852000000</v>
      </c>
      <c r="D111" s="11">
        <v>24979000000</v>
      </c>
      <c r="E111" s="11">
        <v>1984000000</v>
      </c>
      <c r="F111" s="11">
        <v>0</v>
      </c>
      <c r="G111" s="11">
        <v>0</v>
      </c>
      <c r="H111" s="11">
        <f t="shared" si="4"/>
        <v>5873000000</v>
      </c>
      <c r="I111" s="11">
        <f t="shared" si="5"/>
        <v>3889000000</v>
      </c>
      <c r="J111" s="46">
        <f t="shared" si="6"/>
        <v>0.19036043044211071</v>
      </c>
      <c r="K111" s="46">
        <f t="shared" si="7"/>
        <v>0.12605341631012576</v>
      </c>
    </row>
    <row r="112" spans="1:11" x14ac:dyDescent="0.3">
      <c r="A112" s="23" t="s">
        <v>402</v>
      </c>
      <c r="B112" s="13" t="s">
        <v>32</v>
      </c>
      <c r="C112" s="11">
        <v>31469000000</v>
      </c>
      <c r="D112" s="11">
        <v>25339000000</v>
      </c>
      <c r="E112" s="11">
        <v>1952000000</v>
      </c>
      <c r="F112" s="11">
        <v>0</v>
      </c>
      <c r="G112" s="11">
        <v>0</v>
      </c>
      <c r="H112" s="11">
        <f t="shared" si="4"/>
        <v>6130000000</v>
      </c>
      <c r="I112" s="11">
        <f t="shared" si="5"/>
        <v>4178000000</v>
      </c>
      <c r="J112" s="46">
        <f t="shared" si="6"/>
        <v>0.19479487749849056</v>
      </c>
      <c r="K112" s="46">
        <f t="shared" si="7"/>
        <v>0.13276557882360418</v>
      </c>
    </row>
    <row r="113" spans="1:11" x14ac:dyDescent="0.3">
      <c r="A113" s="23" t="s">
        <v>402</v>
      </c>
      <c r="B113" s="13" t="s">
        <v>35</v>
      </c>
      <c r="C113" s="11">
        <v>31353000000</v>
      </c>
      <c r="D113" s="11">
        <v>25104000000</v>
      </c>
      <c r="E113" s="11">
        <v>1940000000</v>
      </c>
      <c r="F113" s="11">
        <v>0</v>
      </c>
      <c r="G113" s="11">
        <v>0</v>
      </c>
      <c r="H113" s="11">
        <f t="shared" si="4"/>
        <v>6249000000</v>
      </c>
      <c r="I113" s="11">
        <f t="shared" si="5"/>
        <v>4309000000</v>
      </c>
      <c r="J113" s="46">
        <f t="shared" si="6"/>
        <v>0.19931107071093679</v>
      </c>
      <c r="K113" s="46">
        <f t="shared" si="7"/>
        <v>0.13743501419321916</v>
      </c>
    </row>
    <row r="114" spans="1:11" x14ac:dyDescent="0.3">
      <c r="A114" s="23" t="s">
        <v>417</v>
      </c>
      <c r="B114" s="13" t="s">
        <v>22</v>
      </c>
      <c r="C114" s="11">
        <v>8950045000</v>
      </c>
      <c r="D114" s="11">
        <v>5033885000</v>
      </c>
      <c r="E114" s="11">
        <v>2785035000</v>
      </c>
      <c r="F114" s="11">
        <v>0</v>
      </c>
      <c r="G114" s="11">
        <v>0</v>
      </c>
      <c r="H114" s="11">
        <f t="shared" si="4"/>
        <v>3916160000</v>
      </c>
      <c r="I114" s="11">
        <f t="shared" si="5"/>
        <v>1131125000</v>
      </c>
      <c r="J114" s="46">
        <f t="shared" si="6"/>
        <v>0.43755757652615157</v>
      </c>
      <c r="K114" s="46">
        <f t="shared" si="7"/>
        <v>0.12638204612379045</v>
      </c>
    </row>
    <row r="115" spans="1:11" x14ac:dyDescent="0.3">
      <c r="A115" s="23" t="s">
        <v>417</v>
      </c>
      <c r="B115" s="13" t="s">
        <v>29</v>
      </c>
      <c r="C115" s="11">
        <v>9437758000</v>
      </c>
      <c r="D115" s="11">
        <v>5301275000</v>
      </c>
      <c r="E115" s="11">
        <v>2839629000</v>
      </c>
      <c r="F115" s="11">
        <v>0</v>
      </c>
      <c r="G115" s="11">
        <v>0</v>
      </c>
      <c r="H115" s="11">
        <f t="shared" si="4"/>
        <v>4136483000</v>
      </c>
      <c r="I115" s="11">
        <f t="shared" si="5"/>
        <v>1296854000</v>
      </c>
      <c r="J115" s="46">
        <f t="shared" si="6"/>
        <v>0.43829085255205735</v>
      </c>
      <c r="K115" s="46">
        <f t="shared" si="7"/>
        <v>0.13741123686367038</v>
      </c>
    </row>
    <row r="116" spans="1:11" x14ac:dyDescent="0.3">
      <c r="A116" s="23" t="s">
        <v>417</v>
      </c>
      <c r="B116" s="13" t="s">
        <v>32</v>
      </c>
      <c r="C116" s="11">
        <v>9964953000</v>
      </c>
      <c r="D116" s="11">
        <v>5650711000</v>
      </c>
      <c r="E116" s="11">
        <v>2967125000</v>
      </c>
      <c r="F116" s="11">
        <v>0</v>
      </c>
      <c r="G116" s="11">
        <v>0</v>
      </c>
      <c r="H116" s="11">
        <f t="shared" si="4"/>
        <v>4314242000</v>
      </c>
      <c r="I116" s="11">
        <f t="shared" si="5"/>
        <v>1347117000</v>
      </c>
      <c r="J116" s="46">
        <f t="shared" si="6"/>
        <v>0.43294153018082471</v>
      </c>
      <c r="K116" s="46">
        <f t="shared" si="7"/>
        <v>0.13518548456776464</v>
      </c>
    </row>
    <row r="117" spans="1:11" x14ac:dyDescent="0.3">
      <c r="A117" s="23" t="s">
        <v>417</v>
      </c>
      <c r="B117" s="13" t="s">
        <v>35</v>
      </c>
      <c r="C117" s="11">
        <v>9973384000</v>
      </c>
      <c r="D117" s="11">
        <v>5741956000</v>
      </c>
      <c r="E117" s="11">
        <v>2931108000</v>
      </c>
      <c r="F117" s="11">
        <v>0</v>
      </c>
      <c r="G117" s="11">
        <v>0</v>
      </c>
      <c r="H117" s="11">
        <f t="shared" si="4"/>
        <v>4231428000</v>
      </c>
      <c r="I117" s="11">
        <f t="shared" si="5"/>
        <v>1300320000</v>
      </c>
      <c r="J117" s="46">
        <f t="shared" si="6"/>
        <v>0.42427204246823347</v>
      </c>
      <c r="K117" s="46">
        <f t="shared" si="7"/>
        <v>0.13037901679109118</v>
      </c>
    </row>
    <row r="118" spans="1:11" x14ac:dyDescent="0.3">
      <c r="A118" s="23" t="s">
        <v>442</v>
      </c>
      <c r="B118" s="13" t="s">
        <v>22</v>
      </c>
      <c r="C118" s="11">
        <v>39055000000</v>
      </c>
      <c r="D118" s="11">
        <v>28364000000</v>
      </c>
      <c r="E118" s="11">
        <v>5190000000</v>
      </c>
      <c r="F118" s="11">
        <v>0</v>
      </c>
      <c r="G118" s="11">
        <v>0</v>
      </c>
      <c r="H118" s="11">
        <f t="shared" si="4"/>
        <v>10691000000</v>
      </c>
      <c r="I118" s="11">
        <f t="shared" si="5"/>
        <v>5501000000</v>
      </c>
      <c r="J118" s="46">
        <f t="shared" si="6"/>
        <v>0.27374215849443095</v>
      </c>
      <c r="K118" s="46">
        <f t="shared" si="7"/>
        <v>0.14085264370759185</v>
      </c>
    </row>
    <row r="119" spans="1:11" x14ac:dyDescent="0.3">
      <c r="A119" s="23" t="s">
        <v>442</v>
      </c>
      <c r="B119" s="13" t="s">
        <v>29</v>
      </c>
      <c r="C119" s="11">
        <v>40306000000</v>
      </c>
      <c r="D119" s="11">
        <v>28957000000</v>
      </c>
      <c r="E119" s="11">
        <v>5518000000</v>
      </c>
      <c r="F119" s="11">
        <v>0</v>
      </c>
      <c r="G119" s="11">
        <v>0</v>
      </c>
      <c r="H119" s="11">
        <f t="shared" si="4"/>
        <v>11349000000</v>
      </c>
      <c r="I119" s="11">
        <f t="shared" si="5"/>
        <v>5831000000</v>
      </c>
      <c r="J119" s="46">
        <f t="shared" si="6"/>
        <v>0.2815709819877934</v>
      </c>
      <c r="K119" s="46">
        <f t="shared" si="7"/>
        <v>0.14466828759986106</v>
      </c>
    </row>
    <row r="120" spans="1:11" x14ac:dyDescent="0.3">
      <c r="A120" s="23" t="s">
        <v>442</v>
      </c>
      <c r="B120" s="13" t="s">
        <v>32</v>
      </c>
      <c r="C120" s="11">
        <v>38581000000</v>
      </c>
      <c r="D120" s="11">
        <v>26747000000</v>
      </c>
      <c r="E120" s="11">
        <v>5006000000</v>
      </c>
      <c r="F120" s="11">
        <v>0</v>
      </c>
      <c r="G120" s="11">
        <v>0</v>
      </c>
      <c r="H120" s="11">
        <f t="shared" si="4"/>
        <v>11834000000</v>
      </c>
      <c r="I120" s="11">
        <f t="shared" si="5"/>
        <v>6828000000</v>
      </c>
      <c r="J120" s="46">
        <f t="shared" si="6"/>
        <v>0.30673129260516829</v>
      </c>
      <c r="K120" s="46">
        <f t="shared" si="7"/>
        <v>0.17697830538347892</v>
      </c>
    </row>
    <row r="121" spans="1:11" x14ac:dyDescent="0.3">
      <c r="A121" s="23" t="s">
        <v>442</v>
      </c>
      <c r="B121" s="13" t="s">
        <v>35</v>
      </c>
      <c r="C121" s="11">
        <v>39302000000</v>
      </c>
      <c r="D121" s="11">
        <v>27150000000</v>
      </c>
      <c r="E121" s="11">
        <v>5469000000</v>
      </c>
      <c r="F121" s="11">
        <v>0</v>
      </c>
      <c r="G121" s="11">
        <v>0</v>
      </c>
      <c r="H121" s="11">
        <f t="shared" si="4"/>
        <v>12152000000</v>
      </c>
      <c r="I121" s="11">
        <f t="shared" si="5"/>
        <v>6683000000</v>
      </c>
      <c r="J121" s="46">
        <f t="shared" si="6"/>
        <v>0.3091954607907994</v>
      </c>
      <c r="K121" s="46">
        <f t="shared" si="7"/>
        <v>0.17004223703628313</v>
      </c>
    </row>
    <row r="122" spans="1:11" x14ac:dyDescent="0.3">
      <c r="A122" s="23" t="s">
        <v>481</v>
      </c>
      <c r="B122" s="13" t="s">
        <v>22</v>
      </c>
      <c r="C122" s="11">
        <v>14135000000</v>
      </c>
      <c r="D122" s="11">
        <v>8554000000</v>
      </c>
      <c r="E122" s="11">
        <v>2815000000</v>
      </c>
      <c r="F122" s="11">
        <v>0</v>
      </c>
      <c r="G122" s="11">
        <v>250000000</v>
      </c>
      <c r="H122" s="11">
        <f t="shared" si="4"/>
        <v>5581000000</v>
      </c>
      <c r="I122" s="11">
        <f t="shared" si="5"/>
        <v>2516000000</v>
      </c>
      <c r="J122" s="46">
        <f t="shared" si="6"/>
        <v>0.39483551467987266</v>
      </c>
      <c r="K122" s="46">
        <f t="shared" si="7"/>
        <v>0.17799787760877256</v>
      </c>
    </row>
    <row r="123" spans="1:11" x14ac:dyDescent="0.3">
      <c r="A123" s="23" t="s">
        <v>481</v>
      </c>
      <c r="B123" s="13" t="s">
        <v>29</v>
      </c>
      <c r="C123" s="11">
        <v>14484000000</v>
      </c>
      <c r="D123" s="11">
        <v>8673000000</v>
      </c>
      <c r="E123" s="11">
        <v>2678000000</v>
      </c>
      <c r="F123" s="11">
        <v>0</v>
      </c>
      <c r="G123" s="11">
        <v>245000000</v>
      </c>
      <c r="H123" s="11">
        <f t="shared" si="4"/>
        <v>5811000000</v>
      </c>
      <c r="I123" s="11">
        <f t="shared" si="5"/>
        <v>2888000000</v>
      </c>
      <c r="J123" s="46">
        <f t="shared" si="6"/>
        <v>0.40120132560066279</v>
      </c>
      <c r="K123" s="46">
        <f t="shared" si="7"/>
        <v>0.19939243302954984</v>
      </c>
    </row>
    <row r="124" spans="1:11" x14ac:dyDescent="0.3">
      <c r="A124" s="23" t="s">
        <v>481</v>
      </c>
      <c r="B124" s="13" t="s">
        <v>32</v>
      </c>
      <c r="C124" s="11">
        <v>13405000000</v>
      </c>
      <c r="D124" s="11">
        <v>7888000000</v>
      </c>
      <c r="E124" s="11">
        <v>2417000000</v>
      </c>
      <c r="F124" s="11">
        <v>0</v>
      </c>
      <c r="G124" s="11">
        <v>233000000</v>
      </c>
      <c r="H124" s="11">
        <f t="shared" si="4"/>
        <v>5517000000</v>
      </c>
      <c r="I124" s="11">
        <f t="shared" si="5"/>
        <v>2867000000</v>
      </c>
      <c r="J124" s="46">
        <f t="shared" si="6"/>
        <v>0.41156284968295409</v>
      </c>
      <c r="K124" s="46">
        <f t="shared" si="7"/>
        <v>0.21387541961954495</v>
      </c>
    </row>
    <row r="125" spans="1:11" x14ac:dyDescent="0.3">
      <c r="A125" s="23" t="s">
        <v>481</v>
      </c>
      <c r="B125" s="13" t="s">
        <v>35</v>
      </c>
      <c r="C125" s="11">
        <v>13599000000</v>
      </c>
      <c r="D125" s="11">
        <v>7896000000</v>
      </c>
      <c r="E125" s="11">
        <v>2415000000</v>
      </c>
      <c r="F125" s="11">
        <v>0</v>
      </c>
      <c r="G125" s="11">
        <v>224000000</v>
      </c>
      <c r="H125" s="11">
        <f t="shared" si="4"/>
        <v>5703000000</v>
      </c>
      <c r="I125" s="11">
        <f t="shared" si="5"/>
        <v>3064000000</v>
      </c>
      <c r="J125" s="46">
        <f t="shared" si="6"/>
        <v>0.41936907125523937</v>
      </c>
      <c r="K125" s="46">
        <f t="shared" si="7"/>
        <v>0.22531068460916243</v>
      </c>
    </row>
    <row r="126" spans="1:11" x14ac:dyDescent="0.3">
      <c r="A126" s="23" t="s">
        <v>483</v>
      </c>
      <c r="B126" s="13" t="s">
        <v>22</v>
      </c>
      <c r="C126" s="11">
        <v>5054980000</v>
      </c>
      <c r="D126" s="11">
        <v>3230857000</v>
      </c>
      <c r="E126" s="11">
        <v>1064757000</v>
      </c>
      <c r="F126" s="11">
        <v>0</v>
      </c>
      <c r="G126" s="11">
        <v>229166000</v>
      </c>
      <c r="H126" s="11">
        <f t="shared" si="4"/>
        <v>1824123000</v>
      </c>
      <c r="I126" s="11">
        <f t="shared" si="5"/>
        <v>530200000</v>
      </c>
      <c r="J126" s="46">
        <f t="shared" si="6"/>
        <v>0.36085662059988366</v>
      </c>
      <c r="K126" s="46">
        <f t="shared" si="7"/>
        <v>0.10488666621826397</v>
      </c>
    </row>
    <row r="127" spans="1:11" x14ac:dyDescent="0.3">
      <c r="A127" s="23" t="s">
        <v>483</v>
      </c>
      <c r="B127" s="13" t="s">
        <v>29</v>
      </c>
      <c r="C127" s="11">
        <v>5584571000</v>
      </c>
      <c r="D127" s="11">
        <v>3570801000</v>
      </c>
      <c r="E127" s="11">
        <v>1183682000</v>
      </c>
      <c r="F127" s="11">
        <v>0</v>
      </c>
      <c r="G127" s="11">
        <v>253380000</v>
      </c>
      <c r="H127" s="11">
        <f t="shared" si="4"/>
        <v>2013770000</v>
      </c>
      <c r="I127" s="11">
        <f t="shared" si="5"/>
        <v>576708000</v>
      </c>
      <c r="J127" s="46">
        <f t="shared" si="6"/>
        <v>0.36059529013061165</v>
      </c>
      <c r="K127" s="46">
        <f t="shared" si="7"/>
        <v>0.10326809346680345</v>
      </c>
    </row>
    <row r="128" spans="1:11" x14ac:dyDescent="0.3">
      <c r="A128" s="23" t="s">
        <v>483</v>
      </c>
      <c r="B128" s="13" t="s">
        <v>32</v>
      </c>
      <c r="C128" s="11">
        <v>6165441000</v>
      </c>
      <c r="D128" s="11">
        <v>3898403000</v>
      </c>
      <c r="E128" s="11">
        <v>1341000000</v>
      </c>
      <c r="F128" s="11">
        <v>0</v>
      </c>
      <c r="G128" s="11">
        <v>294496000</v>
      </c>
      <c r="H128" s="11">
        <f t="shared" si="4"/>
        <v>2267038000</v>
      </c>
      <c r="I128" s="11">
        <f t="shared" si="5"/>
        <v>631542000</v>
      </c>
      <c r="J128" s="46">
        <f t="shared" si="6"/>
        <v>0.36770086681552872</v>
      </c>
      <c r="K128" s="46">
        <f t="shared" si="7"/>
        <v>0.10243257538268552</v>
      </c>
    </row>
    <row r="129" spans="1:11" x14ac:dyDescent="0.3">
      <c r="A129" s="23" t="s">
        <v>483</v>
      </c>
      <c r="B129" s="13" t="s">
        <v>35</v>
      </c>
      <c r="C129" s="11">
        <v>6187646000</v>
      </c>
      <c r="D129" s="11">
        <v>3665578000</v>
      </c>
      <c r="E129" s="11">
        <v>1466761000</v>
      </c>
      <c r="F129" s="11">
        <v>0</v>
      </c>
      <c r="G129" s="11">
        <v>339613000</v>
      </c>
      <c r="H129" s="11">
        <f t="shared" si="4"/>
        <v>2522068000</v>
      </c>
      <c r="I129" s="11">
        <f t="shared" si="5"/>
        <v>715694000</v>
      </c>
      <c r="J129" s="46">
        <f t="shared" si="6"/>
        <v>0.40759733184477587</v>
      </c>
      <c r="K129" s="46">
        <f t="shared" si="7"/>
        <v>0.11566498794533495</v>
      </c>
    </row>
    <row r="130" spans="1:11" x14ac:dyDescent="0.3">
      <c r="A130" s="23" t="s">
        <v>485</v>
      </c>
      <c r="B130" s="13" t="s">
        <v>22</v>
      </c>
      <c r="C130" s="11">
        <v>11818376000</v>
      </c>
      <c r="D130" s="11">
        <v>9976057000</v>
      </c>
      <c r="E130" s="11">
        <v>1173340000</v>
      </c>
      <c r="F130" s="11">
        <v>0</v>
      </c>
      <c r="G130" s="11">
        <v>0</v>
      </c>
      <c r="H130" s="11">
        <f t="shared" si="4"/>
        <v>1842319000</v>
      </c>
      <c r="I130" s="11">
        <f t="shared" si="5"/>
        <v>668979000</v>
      </c>
      <c r="J130" s="46">
        <f t="shared" si="6"/>
        <v>0.1558859694428405</v>
      </c>
      <c r="K130" s="46">
        <f t="shared" si="7"/>
        <v>5.6604985321164258E-2</v>
      </c>
    </row>
    <row r="131" spans="1:11" x14ac:dyDescent="0.3">
      <c r="A131" s="23" t="s">
        <v>485</v>
      </c>
      <c r="B131" s="13" t="s">
        <v>29</v>
      </c>
      <c r="C131" s="11">
        <v>12695157000</v>
      </c>
      <c r="D131" s="11">
        <v>10621373000</v>
      </c>
      <c r="E131" s="11">
        <v>1545716000</v>
      </c>
      <c r="F131" s="11">
        <v>0</v>
      </c>
      <c r="G131" s="11">
        <v>0</v>
      </c>
      <c r="H131" s="11">
        <f t="shared" ref="H131:H194" si="8">C131-D131</f>
        <v>2073784000</v>
      </c>
      <c r="I131" s="11">
        <f t="shared" ref="I131:I194" si="9">H131-E131-F131-G131</f>
        <v>528068000</v>
      </c>
      <c r="J131" s="46">
        <f t="shared" ref="J131:J194" si="10">1-(D131/C131)</f>
        <v>0.16335237130190672</v>
      </c>
      <c r="K131" s="46">
        <f t="shared" ref="K131:K194" si="11">I131/C131</f>
        <v>4.1596019647492349E-2</v>
      </c>
    </row>
    <row r="132" spans="1:11" x14ac:dyDescent="0.3">
      <c r="A132" s="23" t="s">
        <v>485</v>
      </c>
      <c r="B132" s="13" t="s">
        <v>32</v>
      </c>
      <c r="C132" s="11">
        <v>12114832000</v>
      </c>
      <c r="D132" s="11">
        <v>10146494000</v>
      </c>
      <c r="E132" s="11">
        <v>1522811000</v>
      </c>
      <c r="F132" s="11">
        <v>0</v>
      </c>
      <c r="G132" s="11">
        <v>0</v>
      </c>
      <c r="H132" s="11">
        <f t="shared" si="8"/>
        <v>1968338000</v>
      </c>
      <c r="I132" s="11">
        <f t="shared" si="9"/>
        <v>445527000</v>
      </c>
      <c r="J132" s="46">
        <f t="shared" si="10"/>
        <v>0.1624734045011933</v>
      </c>
      <c r="K132" s="46">
        <f t="shared" si="11"/>
        <v>3.6775334565101687E-2</v>
      </c>
    </row>
    <row r="133" spans="1:11" x14ac:dyDescent="0.3">
      <c r="A133" s="23" t="s">
        <v>485</v>
      </c>
      <c r="B133" s="13" t="s">
        <v>35</v>
      </c>
      <c r="C133" s="11">
        <v>10964157000</v>
      </c>
      <c r="D133" s="11">
        <v>9196326000</v>
      </c>
      <c r="E133" s="11">
        <v>1429233000</v>
      </c>
      <c r="F133" s="11">
        <v>0</v>
      </c>
      <c r="G133" s="11">
        <v>0</v>
      </c>
      <c r="H133" s="11">
        <f t="shared" si="8"/>
        <v>1767831000</v>
      </c>
      <c r="I133" s="11">
        <f t="shared" si="9"/>
        <v>338598000</v>
      </c>
      <c r="J133" s="46">
        <f t="shared" si="10"/>
        <v>0.16123729348275473</v>
      </c>
      <c r="K133" s="46">
        <f t="shared" si="11"/>
        <v>3.0882264819812412E-2</v>
      </c>
    </row>
    <row r="134" spans="1:11" x14ac:dyDescent="0.3">
      <c r="A134" s="23" t="s">
        <v>513</v>
      </c>
      <c r="B134" s="13" t="s">
        <v>22</v>
      </c>
      <c r="C134" s="11">
        <v>2369300000</v>
      </c>
      <c r="D134" s="11">
        <v>805300000</v>
      </c>
      <c r="E134" s="11">
        <v>602100000</v>
      </c>
      <c r="F134" s="11">
        <v>0</v>
      </c>
      <c r="G134" s="11">
        <v>223300000</v>
      </c>
      <c r="H134" s="11">
        <f t="shared" si="8"/>
        <v>1564000000</v>
      </c>
      <c r="I134" s="11">
        <f t="shared" si="9"/>
        <v>738600000</v>
      </c>
      <c r="J134" s="46">
        <f t="shared" si="10"/>
        <v>0.66011058118431598</v>
      </c>
      <c r="K134" s="46">
        <f t="shared" si="11"/>
        <v>0.31173764402988224</v>
      </c>
    </row>
    <row r="135" spans="1:11" x14ac:dyDescent="0.3">
      <c r="A135" s="23" t="s">
        <v>513</v>
      </c>
      <c r="B135" s="13" t="s">
        <v>29</v>
      </c>
      <c r="C135" s="11">
        <v>2577100000</v>
      </c>
      <c r="D135" s="11">
        <v>877900000</v>
      </c>
      <c r="E135" s="11">
        <v>632000000</v>
      </c>
      <c r="F135" s="11">
        <v>0</v>
      </c>
      <c r="G135" s="11">
        <v>258100000</v>
      </c>
      <c r="H135" s="11">
        <f t="shared" si="8"/>
        <v>1699200000</v>
      </c>
      <c r="I135" s="11">
        <f t="shared" si="9"/>
        <v>809100000</v>
      </c>
      <c r="J135" s="46">
        <f t="shared" si="10"/>
        <v>0.65934577626013735</v>
      </c>
      <c r="K135" s="46">
        <f t="shared" si="11"/>
        <v>0.31395754918319041</v>
      </c>
    </row>
    <row r="136" spans="1:11" x14ac:dyDescent="0.3">
      <c r="A136" s="23" t="s">
        <v>513</v>
      </c>
      <c r="B136" s="13" t="s">
        <v>32</v>
      </c>
      <c r="C136" s="11">
        <v>2418800000</v>
      </c>
      <c r="D136" s="11">
        <v>759200000</v>
      </c>
      <c r="E136" s="11">
        <v>571200000</v>
      </c>
      <c r="F136" s="11">
        <v>0</v>
      </c>
      <c r="G136" s="11">
        <v>284600000</v>
      </c>
      <c r="H136" s="11">
        <f t="shared" si="8"/>
        <v>1659600000</v>
      </c>
      <c r="I136" s="11">
        <f t="shared" si="9"/>
        <v>803800000</v>
      </c>
      <c r="J136" s="46">
        <f t="shared" si="10"/>
        <v>0.68612535141392428</v>
      </c>
      <c r="K136" s="46">
        <f t="shared" si="11"/>
        <v>0.3323135439060691</v>
      </c>
    </row>
    <row r="137" spans="1:11" x14ac:dyDescent="0.3">
      <c r="A137" s="23" t="s">
        <v>513</v>
      </c>
      <c r="B137" s="13" t="s">
        <v>35</v>
      </c>
      <c r="C137" s="11">
        <v>2334200000</v>
      </c>
      <c r="D137" s="11">
        <v>691100000</v>
      </c>
      <c r="E137" s="11">
        <v>519600000</v>
      </c>
      <c r="F137" s="11">
        <v>0</v>
      </c>
      <c r="G137" s="11">
        <v>305000000</v>
      </c>
      <c r="H137" s="11">
        <f t="shared" si="8"/>
        <v>1643100000</v>
      </c>
      <c r="I137" s="11">
        <f t="shared" si="9"/>
        <v>818500000</v>
      </c>
      <c r="J137" s="46">
        <f t="shared" si="10"/>
        <v>0.70392425670465264</v>
      </c>
      <c r="K137" s="46">
        <f t="shared" si="11"/>
        <v>0.35065547082512211</v>
      </c>
    </row>
    <row r="138" spans="1:11" x14ac:dyDescent="0.3">
      <c r="A138" s="23" t="s">
        <v>515</v>
      </c>
      <c r="B138" s="13" t="s">
        <v>22</v>
      </c>
      <c r="C138" s="11">
        <v>3414500000</v>
      </c>
      <c r="D138" s="11">
        <v>2718900000</v>
      </c>
      <c r="E138" s="11">
        <v>346100000</v>
      </c>
      <c r="F138" s="11">
        <v>0</v>
      </c>
      <c r="G138" s="11">
        <v>25100000</v>
      </c>
      <c r="H138" s="11">
        <f t="shared" si="8"/>
        <v>695600000</v>
      </c>
      <c r="I138" s="11">
        <f t="shared" si="9"/>
        <v>324400000</v>
      </c>
      <c r="J138" s="46">
        <f t="shared" si="10"/>
        <v>0.20371943183482211</v>
      </c>
      <c r="K138" s="46">
        <f t="shared" si="11"/>
        <v>9.5006589544589251E-2</v>
      </c>
    </row>
    <row r="139" spans="1:11" x14ac:dyDescent="0.3">
      <c r="A139" s="23" t="s">
        <v>515</v>
      </c>
      <c r="B139" s="13" t="s">
        <v>29</v>
      </c>
      <c r="C139" s="11">
        <v>3477200000</v>
      </c>
      <c r="D139" s="11">
        <v>2767300000</v>
      </c>
      <c r="E139" s="11">
        <v>346900000</v>
      </c>
      <c r="F139" s="11">
        <v>0</v>
      </c>
      <c r="G139" s="11">
        <v>25400000</v>
      </c>
      <c r="H139" s="11">
        <f t="shared" si="8"/>
        <v>709900000</v>
      </c>
      <c r="I139" s="11">
        <f t="shared" si="9"/>
        <v>337600000</v>
      </c>
      <c r="J139" s="46">
        <f t="shared" si="10"/>
        <v>0.20415851834809617</v>
      </c>
      <c r="K139" s="46">
        <f t="shared" si="11"/>
        <v>9.7089612331761194E-2</v>
      </c>
    </row>
    <row r="140" spans="1:11" x14ac:dyDescent="0.3">
      <c r="A140" s="23" t="s">
        <v>515</v>
      </c>
      <c r="B140" s="13" t="s">
        <v>32</v>
      </c>
      <c r="C140" s="11">
        <v>3782300000</v>
      </c>
      <c r="D140" s="11">
        <v>2991900000</v>
      </c>
      <c r="E140" s="11">
        <v>439200000</v>
      </c>
      <c r="F140" s="11">
        <v>0</v>
      </c>
      <c r="G140" s="11">
        <v>19700000</v>
      </c>
      <c r="H140" s="11">
        <f t="shared" si="8"/>
        <v>790400000</v>
      </c>
      <c r="I140" s="11">
        <f t="shared" si="9"/>
        <v>331500000</v>
      </c>
      <c r="J140" s="46">
        <f t="shared" si="10"/>
        <v>0.20897337598815535</v>
      </c>
      <c r="K140" s="46">
        <f t="shared" si="11"/>
        <v>8.7645083679242786E-2</v>
      </c>
    </row>
    <row r="141" spans="1:11" x14ac:dyDescent="0.3">
      <c r="A141" s="23" t="s">
        <v>515</v>
      </c>
      <c r="B141" s="13" t="s">
        <v>35</v>
      </c>
      <c r="C141" s="11">
        <v>3917200000</v>
      </c>
      <c r="D141" s="11">
        <v>2994000000</v>
      </c>
      <c r="E141" s="11">
        <v>411800000</v>
      </c>
      <c r="F141" s="11">
        <v>0</v>
      </c>
      <c r="G141" s="11">
        <v>20800000</v>
      </c>
      <c r="H141" s="11">
        <f t="shared" si="8"/>
        <v>923200000</v>
      </c>
      <c r="I141" s="11">
        <f t="shared" si="9"/>
        <v>490600000</v>
      </c>
      <c r="J141" s="46">
        <f t="shared" si="10"/>
        <v>0.23567854590013271</v>
      </c>
      <c r="K141" s="46">
        <f t="shared" si="11"/>
        <v>0.12524252016746656</v>
      </c>
    </row>
    <row r="142" spans="1:11" x14ac:dyDescent="0.3">
      <c r="A142" s="23" t="s">
        <v>520</v>
      </c>
      <c r="B142" s="13" t="s">
        <v>22</v>
      </c>
      <c r="C142" s="11">
        <v>13107000000</v>
      </c>
      <c r="D142" s="11">
        <v>11799000000</v>
      </c>
      <c r="E142" s="11">
        <v>0</v>
      </c>
      <c r="F142" s="11">
        <v>0</v>
      </c>
      <c r="G142" s="11">
        <v>0</v>
      </c>
      <c r="H142" s="11">
        <f t="shared" si="8"/>
        <v>1308000000</v>
      </c>
      <c r="I142" s="11">
        <f t="shared" si="9"/>
        <v>1308000000</v>
      </c>
      <c r="J142" s="46">
        <f t="shared" si="10"/>
        <v>9.9794003204394577E-2</v>
      </c>
      <c r="K142" s="46">
        <f t="shared" si="11"/>
        <v>9.9794003204394605E-2</v>
      </c>
    </row>
    <row r="143" spans="1:11" x14ac:dyDescent="0.3">
      <c r="A143" s="23" t="s">
        <v>520</v>
      </c>
      <c r="B143" s="13" t="s">
        <v>29</v>
      </c>
      <c r="C143" s="11">
        <v>11420000000</v>
      </c>
      <c r="D143" s="11">
        <v>10303000000</v>
      </c>
      <c r="E143" s="11">
        <v>0</v>
      </c>
      <c r="F143" s="11">
        <v>0</v>
      </c>
      <c r="G143" s="11">
        <v>0</v>
      </c>
      <c r="H143" s="11">
        <f t="shared" si="8"/>
        <v>1117000000</v>
      </c>
      <c r="I143" s="11">
        <f t="shared" si="9"/>
        <v>1117000000</v>
      </c>
      <c r="J143" s="46">
        <f t="shared" si="10"/>
        <v>9.7810858143607682E-2</v>
      </c>
      <c r="K143" s="46">
        <f t="shared" si="11"/>
        <v>9.781085814360771E-2</v>
      </c>
    </row>
    <row r="144" spans="1:11" x14ac:dyDescent="0.3">
      <c r="A144" s="23" t="s">
        <v>520</v>
      </c>
      <c r="B144" s="13" t="s">
        <v>32</v>
      </c>
      <c r="C144" s="11">
        <v>10986000000</v>
      </c>
      <c r="D144" s="11">
        <v>9974000000</v>
      </c>
      <c r="E144" s="11">
        <v>0</v>
      </c>
      <c r="F144" s="11">
        <v>0</v>
      </c>
      <c r="G144" s="11">
        <v>0</v>
      </c>
      <c r="H144" s="11">
        <f t="shared" si="8"/>
        <v>1012000000</v>
      </c>
      <c r="I144" s="11">
        <f t="shared" si="9"/>
        <v>1012000000</v>
      </c>
      <c r="J144" s="46">
        <f t="shared" si="10"/>
        <v>9.2117240123793964E-2</v>
      </c>
      <c r="K144" s="46">
        <f t="shared" si="11"/>
        <v>9.2117240123793923E-2</v>
      </c>
    </row>
    <row r="145" spans="1:11" x14ac:dyDescent="0.3">
      <c r="A145" s="23" t="s">
        <v>520</v>
      </c>
      <c r="B145" s="13" t="s">
        <v>35</v>
      </c>
      <c r="C145" s="11">
        <v>10466000000</v>
      </c>
      <c r="D145" s="11">
        <v>9576000000</v>
      </c>
      <c r="E145" s="11">
        <v>0</v>
      </c>
      <c r="F145" s="11">
        <v>0</v>
      </c>
      <c r="G145" s="11">
        <v>0</v>
      </c>
      <c r="H145" s="11">
        <f t="shared" si="8"/>
        <v>890000000</v>
      </c>
      <c r="I145" s="11">
        <f t="shared" si="9"/>
        <v>890000000</v>
      </c>
      <c r="J145" s="46">
        <f t="shared" si="10"/>
        <v>8.503726351996943E-2</v>
      </c>
      <c r="K145" s="46">
        <f t="shared" si="11"/>
        <v>8.503726351996943E-2</v>
      </c>
    </row>
    <row r="146" spans="1:11" x14ac:dyDescent="0.3">
      <c r="A146" s="23" t="s">
        <v>526</v>
      </c>
      <c r="B146" s="13" t="s">
        <v>22</v>
      </c>
      <c r="C146" s="11">
        <v>45358000000</v>
      </c>
      <c r="D146" s="11">
        <v>41171000000</v>
      </c>
      <c r="E146" s="11">
        <v>-318000000</v>
      </c>
      <c r="F146" s="11">
        <v>0</v>
      </c>
      <c r="G146" s="11">
        <v>0</v>
      </c>
      <c r="H146" s="11">
        <f t="shared" si="8"/>
        <v>4187000000</v>
      </c>
      <c r="I146" s="11">
        <f t="shared" si="9"/>
        <v>4505000000</v>
      </c>
      <c r="J146" s="46">
        <f t="shared" si="10"/>
        <v>9.2310066581418937E-2</v>
      </c>
      <c r="K146" s="46">
        <f t="shared" si="11"/>
        <v>9.9320957714184935E-2</v>
      </c>
    </row>
    <row r="147" spans="1:11" x14ac:dyDescent="0.3">
      <c r="A147" s="23" t="s">
        <v>526</v>
      </c>
      <c r="B147" s="13" t="s">
        <v>29</v>
      </c>
      <c r="C147" s="11">
        <v>39946000000</v>
      </c>
      <c r="D147" s="11">
        <v>35263000000</v>
      </c>
      <c r="E147" s="11">
        <v>-329000000</v>
      </c>
      <c r="F147" s="11">
        <v>0</v>
      </c>
      <c r="G147" s="11">
        <v>0</v>
      </c>
      <c r="H147" s="11">
        <f t="shared" si="8"/>
        <v>4683000000</v>
      </c>
      <c r="I147" s="11">
        <f t="shared" si="9"/>
        <v>5012000000</v>
      </c>
      <c r="J147" s="46">
        <f t="shared" si="10"/>
        <v>0.11723326490762531</v>
      </c>
      <c r="K147" s="46">
        <f t="shared" si="11"/>
        <v>0.12546938366795174</v>
      </c>
    </row>
    <row r="148" spans="1:11" x14ac:dyDescent="0.3">
      <c r="A148" s="23" t="s">
        <v>526</v>
      </c>
      <c r="B148" s="13" t="s">
        <v>32</v>
      </c>
      <c r="C148" s="11">
        <v>40536000000</v>
      </c>
      <c r="D148" s="11">
        <v>36044000000</v>
      </c>
      <c r="E148" s="11">
        <v>-220000000</v>
      </c>
      <c r="F148" s="11">
        <v>0</v>
      </c>
      <c r="G148" s="11">
        <v>0</v>
      </c>
      <c r="H148" s="11">
        <f t="shared" si="8"/>
        <v>4492000000</v>
      </c>
      <c r="I148" s="11">
        <f t="shared" si="9"/>
        <v>4712000000</v>
      </c>
      <c r="J148" s="46">
        <f t="shared" si="10"/>
        <v>0.11081507795539769</v>
      </c>
      <c r="K148" s="46">
        <f t="shared" si="11"/>
        <v>0.11624235247681074</v>
      </c>
    </row>
    <row r="149" spans="1:11" x14ac:dyDescent="0.3">
      <c r="A149" s="23" t="s">
        <v>526</v>
      </c>
      <c r="B149" s="13" t="s">
        <v>35</v>
      </c>
      <c r="C149" s="11">
        <v>47248000000</v>
      </c>
      <c r="D149" s="11">
        <v>42186000000</v>
      </c>
      <c r="E149" s="11">
        <v>-487000000</v>
      </c>
      <c r="F149" s="11">
        <v>0</v>
      </c>
      <c r="G149" s="11">
        <v>0</v>
      </c>
      <c r="H149" s="11">
        <f t="shared" si="8"/>
        <v>5062000000</v>
      </c>
      <c r="I149" s="11">
        <f t="shared" si="9"/>
        <v>5549000000</v>
      </c>
      <c r="J149" s="46">
        <f t="shared" si="10"/>
        <v>0.10713681002370468</v>
      </c>
      <c r="K149" s="46">
        <f t="shared" si="11"/>
        <v>0.11744412461903149</v>
      </c>
    </row>
    <row r="150" spans="1:11" x14ac:dyDescent="0.3">
      <c r="A150" s="23" t="s">
        <v>533</v>
      </c>
      <c r="B150" s="13" t="s">
        <v>22</v>
      </c>
      <c r="C150" s="11">
        <v>17699000000</v>
      </c>
      <c r="D150" s="11">
        <v>8307000000</v>
      </c>
      <c r="E150" s="11">
        <v>7161000000</v>
      </c>
      <c r="F150" s="11">
        <v>0</v>
      </c>
      <c r="G150" s="11">
        <v>867000000</v>
      </c>
      <c r="H150" s="11">
        <f t="shared" si="8"/>
        <v>9392000000</v>
      </c>
      <c r="I150" s="11">
        <f t="shared" si="9"/>
        <v>1364000000</v>
      </c>
      <c r="J150" s="46">
        <f t="shared" si="10"/>
        <v>0.53065144923442009</v>
      </c>
      <c r="K150" s="46">
        <f t="shared" si="11"/>
        <v>7.706650093225606E-2</v>
      </c>
    </row>
    <row r="151" spans="1:11" x14ac:dyDescent="0.3">
      <c r="A151" s="23" t="s">
        <v>533</v>
      </c>
      <c r="B151" s="13" t="s">
        <v>29</v>
      </c>
      <c r="C151" s="11">
        <v>18605000000</v>
      </c>
      <c r="D151" s="11">
        <v>7677000000</v>
      </c>
      <c r="E151" s="11">
        <v>7639000000</v>
      </c>
      <c r="F151" s="11">
        <v>0</v>
      </c>
      <c r="G151" s="11">
        <v>938000000</v>
      </c>
      <c r="H151" s="11">
        <f t="shared" si="8"/>
        <v>10928000000</v>
      </c>
      <c r="I151" s="11">
        <f t="shared" si="9"/>
        <v>2351000000</v>
      </c>
      <c r="J151" s="46">
        <f t="shared" si="10"/>
        <v>0.58736898683149685</v>
      </c>
      <c r="K151" s="46">
        <f t="shared" si="11"/>
        <v>0.12636388067723731</v>
      </c>
    </row>
    <row r="152" spans="1:11" x14ac:dyDescent="0.3">
      <c r="A152" s="23" t="s">
        <v>533</v>
      </c>
      <c r="B152" s="13" t="s">
        <v>32</v>
      </c>
      <c r="C152" s="11">
        <v>19820000000</v>
      </c>
      <c r="D152" s="11">
        <v>6025000000</v>
      </c>
      <c r="E152" s="11">
        <v>8625000000</v>
      </c>
      <c r="F152" s="11">
        <v>0</v>
      </c>
      <c r="G152" s="11">
        <v>1015000000</v>
      </c>
      <c r="H152" s="11">
        <f t="shared" si="8"/>
        <v>13795000000</v>
      </c>
      <c r="I152" s="11">
        <f t="shared" si="9"/>
        <v>4155000000</v>
      </c>
      <c r="J152" s="46">
        <f t="shared" si="10"/>
        <v>0.69601412714429867</v>
      </c>
      <c r="K152" s="46">
        <f t="shared" si="11"/>
        <v>0.20963673057517659</v>
      </c>
    </row>
    <row r="153" spans="1:11" x14ac:dyDescent="0.3">
      <c r="A153" s="23" t="s">
        <v>533</v>
      </c>
      <c r="B153" s="13" t="s">
        <v>35</v>
      </c>
      <c r="C153" s="11">
        <v>20425000000</v>
      </c>
      <c r="D153" s="11">
        <v>6132000000</v>
      </c>
      <c r="E153" s="11">
        <v>9312000000</v>
      </c>
      <c r="F153" s="11">
        <v>0</v>
      </c>
      <c r="G153" s="11">
        <v>1221000000</v>
      </c>
      <c r="H153" s="11">
        <f t="shared" si="8"/>
        <v>14293000000</v>
      </c>
      <c r="I153" s="11">
        <f t="shared" si="9"/>
        <v>3760000000</v>
      </c>
      <c r="J153" s="46">
        <f t="shared" si="10"/>
        <v>0.6997796817625459</v>
      </c>
      <c r="K153" s="46">
        <f t="shared" si="11"/>
        <v>0.18408812729498164</v>
      </c>
    </row>
    <row r="154" spans="1:11" x14ac:dyDescent="0.3">
      <c r="A154" s="23" t="s">
        <v>542</v>
      </c>
      <c r="B154" s="13" t="s">
        <v>22</v>
      </c>
      <c r="C154" s="11">
        <v>6761000000</v>
      </c>
      <c r="D154" s="11">
        <v>4802000000</v>
      </c>
      <c r="E154" s="11">
        <v>1347000000</v>
      </c>
      <c r="F154" s="11">
        <v>0</v>
      </c>
      <c r="G154" s="11">
        <v>0</v>
      </c>
      <c r="H154" s="11">
        <f t="shared" si="8"/>
        <v>1959000000</v>
      </c>
      <c r="I154" s="11">
        <f t="shared" si="9"/>
        <v>612000000</v>
      </c>
      <c r="J154" s="46">
        <f t="shared" si="10"/>
        <v>0.28975003697677859</v>
      </c>
      <c r="K154" s="46">
        <f t="shared" si="11"/>
        <v>9.0519153971306027E-2</v>
      </c>
    </row>
    <row r="155" spans="1:11" x14ac:dyDescent="0.3">
      <c r="A155" s="23" t="s">
        <v>542</v>
      </c>
      <c r="B155" s="13" t="s">
        <v>29</v>
      </c>
      <c r="C155" s="11">
        <v>7006000000</v>
      </c>
      <c r="D155" s="11">
        <v>4946000000</v>
      </c>
      <c r="E155" s="11">
        <v>1338000000</v>
      </c>
      <c r="F155" s="11">
        <v>0</v>
      </c>
      <c r="G155" s="11">
        <v>0</v>
      </c>
      <c r="H155" s="11">
        <f t="shared" si="8"/>
        <v>2060000000</v>
      </c>
      <c r="I155" s="11">
        <f t="shared" si="9"/>
        <v>722000000</v>
      </c>
      <c r="J155" s="46">
        <f t="shared" si="10"/>
        <v>0.29403368541250352</v>
      </c>
      <c r="K155" s="46">
        <f t="shared" si="11"/>
        <v>0.10305452469312018</v>
      </c>
    </row>
    <row r="156" spans="1:11" x14ac:dyDescent="0.3">
      <c r="A156" s="23" t="s">
        <v>542</v>
      </c>
      <c r="B156" s="13" t="s">
        <v>32</v>
      </c>
      <c r="C156" s="11">
        <v>7142000000</v>
      </c>
      <c r="D156" s="11">
        <v>4889000000</v>
      </c>
      <c r="E156" s="11">
        <v>1339000000</v>
      </c>
      <c r="F156" s="11">
        <v>0</v>
      </c>
      <c r="G156" s="11">
        <v>0</v>
      </c>
      <c r="H156" s="11">
        <f t="shared" si="8"/>
        <v>2253000000</v>
      </c>
      <c r="I156" s="11">
        <f t="shared" si="9"/>
        <v>914000000</v>
      </c>
      <c r="J156" s="46">
        <f t="shared" si="10"/>
        <v>0.31545785494259315</v>
      </c>
      <c r="K156" s="46">
        <f t="shared" si="11"/>
        <v>0.12797535704284513</v>
      </c>
    </row>
    <row r="157" spans="1:11" x14ac:dyDescent="0.3">
      <c r="A157" s="23" t="s">
        <v>542</v>
      </c>
      <c r="B157" s="13" t="s">
        <v>35</v>
      </c>
      <c r="C157" s="11">
        <v>7357000000</v>
      </c>
      <c r="D157" s="11">
        <v>4901000000</v>
      </c>
      <c r="E157" s="11">
        <v>1403000000</v>
      </c>
      <c r="F157" s="11">
        <v>0</v>
      </c>
      <c r="G157" s="11">
        <v>0</v>
      </c>
      <c r="H157" s="11">
        <f t="shared" si="8"/>
        <v>2456000000</v>
      </c>
      <c r="I157" s="11">
        <f t="shared" si="9"/>
        <v>1053000000</v>
      </c>
      <c r="J157" s="46">
        <f t="shared" si="10"/>
        <v>0.33383172488786195</v>
      </c>
      <c r="K157" s="46">
        <f t="shared" si="11"/>
        <v>0.14312899279597663</v>
      </c>
    </row>
    <row r="158" spans="1:11" x14ac:dyDescent="0.3">
      <c r="A158" s="23" t="s">
        <v>559</v>
      </c>
      <c r="B158" s="13" t="s">
        <v>22</v>
      </c>
      <c r="C158" s="11">
        <v>30871000000</v>
      </c>
      <c r="D158" s="11">
        <v>16106000000</v>
      </c>
      <c r="E158" s="11">
        <v>6384000000</v>
      </c>
      <c r="F158" s="11">
        <v>1715000000</v>
      </c>
      <c r="G158" s="11">
        <v>0</v>
      </c>
      <c r="H158" s="11">
        <f t="shared" si="8"/>
        <v>14765000000</v>
      </c>
      <c r="I158" s="11">
        <f t="shared" si="9"/>
        <v>6666000000</v>
      </c>
      <c r="J158" s="46">
        <f t="shared" si="10"/>
        <v>0.47828058695863429</v>
      </c>
      <c r="K158" s="46">
        <f t="shared" si="11"/>
        <v>0.21593080884972951</v>
      </c>
    </row>
    <row r="159" spans="1:11" x14ac:dyDescent="0.3">
      <c r="A159" s="23" t="s">
        <v>559</v>
      </c>
      <c r="B159" s="13" t="s">
        <v>29</v>
      </c>
      <c r="C159" s="11">
        <v>31821000000</v>
      </c>
      <c r="D159" s="11">
        <v>16447000000</v>
      </c>
      <c r="E159" s="11">
        <v>6469000000</v>
      </c>
      <c r="F159" s="11">
        <v>1770000000</v>
      </c>
      <c r="G159" s="11">
        <v>0</v>
      </c>
      <c r="H159" s="11">
        <f t="shared" si="8"/>
        <v>15374000000</v>
      </c>
      <c r="I159" s="11">
        <f t="shared" si="9"/>
        <v>7135000000</v>
      </c>
      <c r="J159" s="46">
        <f t="shared" si="10"/>
        <v>0.48314006473712323</v>
      </c>
      <c r="K159" s="46">
        <f t="shared" si="11"/>
        <v>0.2242229973916596</v>
      </c>
    </row>
    <row r="160" spans="1:11" x14ac:dyDescent="0.3">
      <c r="A160" s="23" t="s">
        <v>559</v>
      </c>
      <c r="B160" s="13" t="s">
        <v>32</v>
      </c>
      <c r="C160" s="11">
        <v>30274000000</v>
      </c>
      <c r="D160" s="11">
        <v>15383000000</v>
      </c>
      <c r="E160" s="11">
        <v>6182000000</v>
      </c>
      <c r="F160" s="11">
        <v>1763000000</v>
      </c>
      <c r="G160" s="11">
        <v>0</v>
      </c>
      <c r="H160" s="11">
        <f t="shared" si="8"/>
        <v>14891000000</v>
      </c>
      <c r="I160" s="11">
        <f t="shared" si="9"/>
        <v>6946000000</v>
      </c>
      <c r="J160" s="46">
        <f t="shared" si="10"/>
        <v>0.49187421549844756</v>
      </c>
      <c r="K160" s="46">
        <f t="shared" si="11"/>
        <v>0.22943780141375439</v>
      </c>
    </row>
    <row r="161" spans="1:11" x14ac:dyDescent="0.3">
      <c r="A161" s="23" t="s">
        <v>559</v>
      </c>
      <c r="B161" s="13" t="s">
        <v>35</v>
      </c>
      <c r="C161" s="11">
        <v>30109000000</v>
      </c>
      <c r="D161" s="11">
        <v>15040000000</v>
      </c>
      <c r="E161" s="11">
        <v>6111000000</v>
      </c>
      <c r="F161" s="11">
        <v>1735000000</v>
      </c>
      <c r="G161" s="11">
        <v>0</v>
      </c>
      <c r="H161" s="11">
        <f t="shared" si="8"/>
        <v>15069000000</v>
      </c>
      <c r="I161" s="11">
        <f t="shared" si="9"/>
        <v>7223000000</v>
      </c>
      <c r="J161" s="46">
        <f t="shared" si="10"/>
        <v>0.50048158357966055</v>
      </c>
      <c r="K161" s="46">
        <f t="shared" si="11"/>
        <v>0.23989504799229466</v>
      </c>
    </row>
    <row r="162" spans="1:11" x14ac:dyDescent="0.3">
      <c r="A162" s="23" t="s">
        <v>587</v>
      </c>
      <c r="B162" s="13" t="s">
        <v>22</v>
      </c>
      <c r="C162" s="11">
        <v>5703000000</v>
      </c>
      <c r="D162" s="11">
        <v>2398000000</v>
      </c>
      <c r="E162" s="11">
        <v>1815000000</v>
      </c>
      <c r="F162" s="11">
        <v>0</v>
      </c>
      <c r="G162" s="11">
        <v>510000000</v>
      </c>
      <c r="H162" s="11">
        <f t="shared" si="8"/>
        <v>3305000000</v>
      </c>
      <c r="I162" s="11">
        <f t="shared" si="9"/>
        <v>980000000</v>
      </c>
      <c r="J162" s="46">
        <f t="shared" si="10"/>
        <v>0.57951955111344899</v>
      </c>
      <c r="K162" s="46">
        <f t="shared" si="11"/>
        <v>0.17183938278099245</v>
      </c>
    </row>
    <row r="163" spans="1:11" x14ac:dyDescent="0.3">
      <c r="A163" s="23" t="s">
        <v>587</v>
      </c>
      <c r="B163" s="13" t="s">
        <v>29</v>
      </c>
      <c r="C163" s="11">
        <v>6288000000</v>
      </c>
      <c r="D163" s="11">
        <v>2620000000</v>
      </c>
      <c r="E163" s="11">
        <v>1917000000</v>
      </c>
      <c r="F163" s="11">
        <v>0</v>
      </c>
      <c r="G163" s="11">
        <v>573000000</v>
      </c>
      <c r="H163" s="11">
        <f t="shared" si="8"/>
        <v>3668000000</v>
      </c>
      <c r="I163" s="11">
        <f t="shared" si="9"/>
        <v>1178000000</v>
      </c>
      <c r="J163" s="46">
        <f t="shared" si="10"/>
        <v>0.58333333333333326</v>
      </c>
      <c r="K163" s="46">
        <f t="shared" si="11"/>
        <v>0.18734096692111959</v>
      </c>
    </row>
    <row r="164" spans="1:11" x14ac:dyDescent="0.3">
      <c r="A164" s="23" t="s">
        <v>587</v>
      </c>
      <c r="B164" s="13" t="s">
        <v>32</v>
      </c>
      <c r="C164" s="11">
        <v>6172000000</v>
      </c>
      <c r="D164" s="11">
        <v>2539000000</v>
      </c>
      <c r="E164" s="11">
        <v>1915000000</v>
      </c>
      <c r="F164" s="11">
        <v>0</v>
      </c>
      <c r="G164" s="11">
        <v>574000000</v>
      </c>
      <c r="H164" s="11">
        <f t="shared" si="8"/>
        <v>3633000000</v>
      </c>
      <c r="I164" s="11">
        <f t="shared" si="9"/>
        <v>1144000000</v>
      </c>
      <c r="J164" s="46">
        <f t="shared" si="10"/>
        <v>0.58862605314322747</v>
      </c>
      <c r="K164" s="46">
        <f t="shared" si="11"/>
        <v>0.18535320803629293</v>
      </c>
    </row>
    <row r="165" spans="1:11" x14ac:dyDescent="0.3">
      <c r="A165" s="23" t="s">
        <v>587</v>
      </c>
      <c r="B165" s="13" t="s">
        <v>35</v>
      </c>
      <c r="C165" s="11">
        <v>6309000000</v>
      </c>
      <c r="D165" s="11">
        <v>2607000000</v>
      </c>
      <c r="E165" s="11">
        <v>1851000000</v>
      </c>
      <c r="F165" s="11">
        <v>0</v>
      </c>
      <c r="G165" s="11">
        <v>603000000</v>
      </c>
      <c r="H165" s="11">
        <f t="shared" si="8"/>
        <v>3702000000</v>
      </c>
      <c r="I165" s="11">
        <f t="shared" si="9"/>
        <v>1248000000</v>
      </c>
      <c r="J165" s="46">
        <f t="shared" si="10"/>
        <v>0.58678078934854971</v>
      </c>
      <c r="K165" s="46">
        <f t="shared" si="11"/>
        <v>0.19781264859724204</v>
      </c>
    </row>
    <row r="166" spans="1:11" x14ac:dyDescent="0.3">
      <c r="A166" s="23" t="s">
        <v>589</v>
      </c>
      <c r="B166" s="13" t="s">
        <v>22</v>
      </c>
      <c r="C166" s="11">
        <v>11245000000</v>
      </c>
      <c r="D166" s="11">
        <v>4070000000</v>
      </c>
      <c r="E166" s="11">
        <v>3002000000</v>
      </c>
      <c r="F166" s="11">
        <v>0</v>
      </c>
      <c r="G166" s="11">
        <v>916000000</v>
      </c>
      <c r="H166" s="11">
        <f t="shared" si="8"/>
        <v>7175000000</v>
      </c>
      <c r="I166" s="11">
        <f t="shared" si="9"/>
        <v>3257000000</v>
      </c>
      <c r="J166" s="46">
        <f t="shared" si="10"/>
        <v>0.63806136060471319</v>
      </c>
      <c r="K166" s="46">
        <f t="shared" si="11"/>
        <v>0.28963983992885728</v>
      </c>
    </row>
    <row r="167" spans="1:11" x14ac:dyDescent="0.3">
      <c r="A167" s="23" t="s">
        <v>589</v>
      </c>
      <c r="B167" s="13" t="s">
        <v>29</v>
      </c>
      <c r="C167" s="11">
        <v>11624000000</v>
      </c>
      <c r="D167" s="11">
        <v>4201000000</v>
      </c>
      <c r="E167" s="11">
        <v>2897000000</v>
      </c>
      <c r="F167" s="11">
        <v>0</v>
      </c>
      <c r="G167" s="11">
        <v>951000000</v>
      </c>
      <c r="H167" s="11">
        <f t="shared" si="8"/>
        <v>7423000000</v>
      </c>
      <c r="I167" s="11">
        <f t="shared" si="9"/>
        <v>3575000000</v>
      </c>
      <c r="J167" s="46">
        <f t="shared" si="10"/>
        <v>0.63859256710254653</v>
      </c>
      <c r="K167" s="46">
        <f t="shared" si="11"/>
        <v>0.30755333792154166</v>
      </c>
    </row>
    <row r="168" spans="1:11" x14ac:dyDescent="0.3">
      <c r="A168" s="23" t="s">
        <v>589</v>
      </c>
      <c r="B168" s="13" t="s">
        <v>32</v>
      </c>
      <c r="C168" s="11">
        <v>10511000000</v>
      </c>
      <c r="D168" s="11">
        <v>3662000000</v>
      </c>
      <c r="E168" s="11">
        <v>2911000000</v>
      </c>
      <c r="F168" s="11">
        <v>0</v>
      </c>
      <c r="G168" s="11">
        <v>1054000000</v>
      </c>
      <c r="H168" s="11">
        <f t="shared" si="8"/>
        <v>6849000000</v>
      </c>
      <c r="I168" s="11">
        <f t="shared" si="9"/>
        <v>2884000000</v>
      </c>
      <c r="J168" s="46">
        <f t="shared" si="10"/>
        <v>0.65160308248501564</v>
      </c>
      <c r="K168" s="46">
        <f t="shared" si="11"/>
        <v>0.27437922176767199</v>
      </c>
    </row>
    <row r="169" spans="1:11" x14ac:dyDescent="0.3">
      <c r="A169" s="23" t="s">
        <v>589</v>
      </c>
      <c r="B169" s="13" t="s">
        <v>35</v>
      </c>
      <c r="C169" s="11">
        <v>9888000000</v>
      </c>
      <c r="D169" s="11">
        <v>3045000000</v>
      </c>
      <c r="E169" s="11">
        <v>2743000000</v>
      </c>
      <c r="F169" s="11">
        <v>0</v>
      </c>
      <c r="G169" s="11">
        <v>1026000000</v>
      </c>
      <c r="H169" s="11">
        <f t="shared" si="8"/>
        <v>6843000000</v>
      </c>
      <c r="I169" s="11">
        <f t="shared" si="9"/>
        <v>3074000000</v>
      </c>
      <c r="J169" s="46">
        <f t="shared" si="10"/>
        <v>0.69205097087378642</v>
      </c>
      <c r="K169" s="46">
        <f t="shared" si="11"/>
        <v>0.31088187702265374</v>
      </c>
    </row>
    <row r="170" spans="1:11" x14ac:dyDescent="0.3">
      <c r="A170" s="23" t="s">
        <v>610</v>
      </c>
      <c r="B170" s="13" t="s">
        <v>22</v>
      </c>
      <c r="C170" s="11">
        <v>3823713000</v>
      </c>
      <c r="D170" s="11">
        <v>1582398000</v>
      </c>
      <c r="E170" s="11">
        <v>1489735000</v>
      </c>
      <c r="F170" s="11">
        <v>114250000</v>
      </c>
      <c r="G170" s="11">
        <v>0</v>
      </c>
      <c r="H170" s="11">
        <f t="shared" si="8"/>
        <v>2241315000</v>
      </c>
      <c r="I170" s="11">
        <f t="shared" si="9"/>
        <v>637330000</v>
      </c>
      <c r="J170" s="46">
        <f t="shared" si="10"/>
        <v>0.58616193213245871</v>
      </c>
      <c r="K170" s="46">
        <f t="shared" si="11"/>
        <v>0.16667830456940674</v>
      </c>
    </row>
    <row r="171" spans="1:11" x14ac:dyDescent="0.3">
      <c r="A171" s="23" t="s">
        <v>610</v>
      </c>
      <c r="B171" s="13" t="s">
        <v>29</v>
      </c>
      <c r="C171" s="11">
        <v>3791335000</v>
      </c>
      <c r="D171" s="11">
        <v>1650622000</v>
      </c>
      <c r="E171" s="11">
        <v>1420096000</v>
      </c>
      <c r="F171" s="11">
        <v>110412000</v>
      </c>
      <c r="G171" s="11">
        <v>0</v>
      </c>
      <c r="H171" s="11">
        <f t="shared" si="8"/>
        <v>2140713000</v>
      </c>
      <c r="I171" s="11">
        <f t="shared" si="9"/>
        <v>610205000</v>
      </c>
      <c r="J171" s="46">
        <f t="shared" si="10"/>
        <v>0.56463303823059685</v>
      </c>
      <c r="K171" s="46">
        <f t="shared" si="11"/>
        <v>0.16094726527727041</v>
      </c>
    </row>
    <row r="172" spans="1:11" x14ac:dyDescent="0.3">
      <c r="A172" s="23" t="s">
        <v>610</v>
      </c>
      <c r="B172" s="13" t="s">
        <v>32</v>
      </c>
      <c r="C172" s="11">
        <v>3821504000</v>
      </c>
      <c r="D172" s="11">
        <v>1680791000</v>
      </c>
      <c r="E172" s="11">
        <v>1378400000</v>
      </c>
      <c r="F172" s="11">
        <v>109931000</v>
      </c>
      <c r="G172" s="11">
        <v>0</v>
      </c>
      <c r="H172" s="11">
        <f t="shared" si="8"/>
        <v>2140713000</v>
      </c>
      <c r="I172" s="11">
        <f t="shared" si="9"/>
        <v>652382000</v>
      </c>
      <c r="J172" s="46">
        <f t="shared" si="10"/>
        <v>0.56017552251678926</v>
      </c>
      <c r="K172" s="46">
        <f t="shared" si="11"/>
        <v>0.17071341545108942</v>
      </c>
    </row>
    <row r="173" spans="1:11" x14ac:dyDescent="0.3">
      <c r="A173" s="23" t="s">
        <v>610</v>
      </c>
      <c r="B173" s="13" t="s">
        <v>35</v>
      </c>
      <c r="C173" s="11">
        <v>3578060000</v>
      </c>
      <c r="D173" s="11">
        <v>1558591000</v>
      </c>
      <c r="E173" s="11">
        <v>1279961000</v>
      </c>
      <c r="F173" s="11">
        <v>110156000</v>
      </c>
      <c r="G173" s="11">
        <v>0</v>
      </c>
      <c r="H173" s="11">
        <f t="shared" si="8"/>
        <v>2019469000</v>
      </c>
      <c r="I173" s="11">
        <f t="shared" si="9"/>
        <v>629352000</v>
      </c>
      <c r="J173" s="46">
        <f t="shared" si="10"/>
        <v>0.56440333588592706</v>
      </c>
      <c r="K173" s="46">
        <f t="shared" si="11"/>
        <v>0.17589196380161318</v>
      </c>
    </row>
    <row r="174" spans="1:11" x14ac:dyDescent="0.3">
      <c r="A174" s="23" t="s">
        <v>612</v>
      </c>
      <c r="B174" s="13" t="s">
        <v>22</v>
      </c>
      <c r="C174" s="11">
        <v>16596800000</v>
      </c>
      <c r="D174" s="11">
        <v>13908300000</v>
      </c>
      <c r="E174" s="11">
        <v>571600000</v>
      </c>
      <c r="F174" s="11">
        <v>279300000</v>
      </c>
      <c r="G174" s="11">
        <v>517400000</v>
      </c>
      <c r="H174" s="11">
        <f t="shared" si="8"/>
        <v>2688500000</v>
      </c>
      <c r="I174" s="11">
        <f t="shared" si="9"/>
        <v>1320200000</v>
      </c>
      <c r="J174" s="46">
        <f t="shared" si="10"/>
        <v>0.16198905813168807</v>
      </c>
      <c r="K174" s="46">
        <f t="shared" si="11"/>
        <v>7.9545454545454544E-2</v>
      </c>
    </row>
    <row r="175" spans="1:11" x14ac:dyDescent="0.3">
      <c r="A175" s="23" t="s">
        <v>612</v>
      </c>
      <c r="B175" s="13" t="s">
        <v>29</v>
      </c>
      <c r="C175" s="11">
        <v>16661000000</v>
      </c>
      <c r="D175" s="11">
        <v>13900700000</v>
      </c>
      <c r="E175" s="11">
        <v>559500000</v>
      </c>
      <c r="F175" s="11">
        <v>251400000</v>
      </c>
      <c r="G175" s="11">
        <v>571700000</v>
      </c>
      <c r="H175" s="11">
        <f t="shared" si="8"/>
        <v>2760300000</v>
      </c>
      <c r="I175" s="11">
        <f t="shared" si="9"/>
        <v>1377700000</v>
      </c>
      <c r="J175" s="46">
        <f t="shared" si="10"/>
        <v>0.16567432927195247</v>
      </c>
      <c r="K175" s="46">
        <f t="shared" si="11"/>
        <v>8.2690114638977255E-2</v>
      </c>
    </row>
    <row r="176" spans="1:11" x14ac:dyDescent="0.3">
      <c r="A176" s="23" t="s">
        <v>612</v>
      </c>
      <c r="B176" s="13" t="s">
        <v>32</v>
      </c>
      <c r="C176" s="11">
        <v>18534400000</v>
      </c>
      <c r="D176" s="11">
        <v>15481600000</v>
      </c>
      <c r="E176" s="11">
        <v>561400000</v>
      </c>
      <c r="F176" s="11">
        <v>215600000</v>
      </c>
      <c r="G176" s="11">
        <v>588500000</v>
      </c>
      <c r="H176" s="11">
        <f t="shared" si="8"/>
        <v>3052800000</v>
      </c>
      <c r="I176" s="11">
        <f t="shared" si="9"/>
        <v>1687300000</v>
      </c>
      <c r="J176" s="46">
        <f t="shared" si="10"/>
        <v>0.16470994475138123</v>
      </c>
      <c r="K176" s="46">
        <f t="shared" si="11"/>
        <v>9.1036127417127077E-2</v>
      </c>
    </row>
    <row r="177" spans="1:11" x14ac:dyDescent="0.3">
      <c r="A177" s="23" t="s">
        <v>612</v>
      </c>
      <c r="B177" s="13" t="s">
        <v>35</v>
      </c>
      <c r="C177" s="11">
        <v>18671300000</v>
      </c>
      <c r="D177" s="11">
        <v>15292100000</v>
      </c>
      <c r="E177" s="11">
        <v>541500000</v>
      </c>
      <c r="F177" s="11">
        <v>239800000</v>
      </c>
      <c r="G177" s="11">
        <v>583700000</v>
      </c>
      <c r="H177" s="11">
        <f t="shared" si="8"/>
        <v>3379200000</v>
      </c>
      <c r="I177" s="11">
        <f t="shared" si="9"/>
        <v>2014200000</v>
      </c>
      <c r="J177" s="46">
        <f t="shared" si="10"/>
        <v>0.18098364870148298</v>
      </c>
      <c r="K177" s="46">
        <f t="shared" si="11"/>
        <v>0.10787679486698837</v>
      </c>
    </row>
    <row r="178" spans="1:11" x14ac:dyDescent="0.3">
      <c r="A178" s="23" t="s">
        <v>625</v>
      </c>
      <c r="B178" s="13" t="s">
        <v>22</v>
      </c>
      <c r="C178" s="11">
        <v>13015704000</v>
      </c>
      <c r="D178" s="11">
        <v>10086675000</v>
      </c>
      <c r="E178" s="11">
        <v>1554973000</v>
      </c>
      <c r="F178" s="11">
        <v>0</v>
      </c>
      <c r="G178" s="11">
        <v>0</v>
      </c>
      <c r="H178" s="11">
        <f t="shared" si="8"/>
        <v>2929029000</v>
      </c>
      <c r="I178" s="11">
        <f t="shared" si="9"/>
        <v>1374056000</v>
      </c>
      <c r="J178" s="46">
        <f t="shared" si="10"/>
        <v>0.22503807707981072</v>
      </c>
      <c r="K178" s="46">
        <f t="shared" si="11"/>
        <v>0.1055690879264003</v>
      </c>
    </row>
    <row r="179" spans="1:11" x14ac:dyDescent="0.3">
      <c r="A179" s="23" t="s">
        <v>625</v>
      </c>
      <c r="B179" s="13" t="s">
        <v>29</v>
      </c>
      <c r="C179" s="11">
        <v>13215971000</v>
      </c>
      <c r="D179" s="11">
        <v>10188227000</v>
      </c>
      <c r="E179" s="11">
        <v>1633992000</v>
      </c>
      <c r="F179" s="11">
        <v>0</v>
      </c>
      <c r="G179" s="11">
        <v>0</v>
      </c>
      <c r="H179" s="11">
        <f t="shared" si="8"/>
        <v>3027744000</v>
      </c>
      <c r="I179" s="11">
        <f t="shared" si="9"/>
        <v>1393752000</v>
      </c>
      <c r="J179" s="46">
        <f t="shared" si="10"/>
        <v>0.22909735501084261</v>
      </c>
      <c r="K179" s="46">
        <f t="shared" si="11"/>
        <v>0.10545967451048432</v>
      </c>
    </row>
    <row r="180" spans="1:11" x14ac:dyDescent="0.3">
      <c r="A180" s="23" t="s">
        <v>625</v>
      </c>
      <c r="B180" s="13" t="s">
        <v>32</v>
      </c>
      <c r="C180" s="11">
        <v>12711744000</v>
      </c>
      <c r="D180" s="11">
        <v>9655245000</v>
      </c>
      <c r="E180" s="11">
        <v>1544746000</v>
      </c>
      <c r="F180" s="11">
        <v>0</v>
      </c>
      <c r="G180" s="11">
        <v>0</v>
      </c>
      <c r="H180" s="11">
        <f t="shared" si="8"/>
        <v>3056499000</v>
      </c>
      <c r="I180" s="11">
        <f t="shared" si="9"/>
        <v>1511753000</v>
      </c>
      <c r="J180" s="46">
        <f t="shared" si="10"/>
        <v>0.24044686551271011</v>
      </c>
      <c r="K180" s="46">
        <f t="shared" si="11"/>
        <v>0.11892569579752393</v>
      </c>
    </row>
    <row r="181" spans="1:11" x14ac:dyDescent="0.3">
      <c r="A181" s="23" t="s">
        <v>625</v>
      </c>
      <c r="B181" s="13" t="s">
        <v>35</v>
      </c>
      <c r="C181" s="11">
        <v>11360753000</v>
      </c>
      <c r="D181" s="11">
        <v>8823384000</v>
      </c>
      <c r="E181" s="11">
        <v>1359360000</v>
      </c>
      <c r="F181" s="11">
        <v>0</v>
      </c>
      <c r="G181" s="11">
        <v>0</v>
      </c>
      <c r="H181" s="11">
        <f t="shared" si="8"/>
        <v>2537369000</v>
      </c>
      <c r="I181" s="11">
        <f t="shared" si="9"/>
        <v>1178009000</v>
      </c>
      <c r="J181" s="46">
        <f t="shared" si="10"/>
        <v>0.22334514270312888</v>
      </c>
      <c r="K181" s="46">
        <f t="shared" si="11"/>
        <v>0.10369110216549907</v>
      </c>
    </row>
    <row r="182" spans="1:11" x14ac:dyDescent="0.3">
      <c r="A182" s="23" t="s">
        <v>631</v>
      </c>
      <c r="B182" s="13" t="s">
        <v>22</v>
      </c>
      <c r="C182" s="11">
        <v>4306800000</v>
      </c>
      <c r="D182" s="11">
        <v>3040900000</v>
      </c>
      <c r="E182" s="11">
        <v>1117700000</v>
      </c>
      <c r="F182" s="11">
        <v>92300000</v>
      </c>
      <c r="G182" s="11">
        <v>0</v>
      </c>
      <c r="H182" s="11">
        <f t="shared" si="8"/>
        <v>1265900000</v>
      </c>
      <c r="I182" s="11">
        <f t="shared" si="9"/>
        <v>55900000</v>
      </c>
      <c r="J182" s="46">
        <f t="shared" si="10"/>
        <v>0.29393052846661094</v>
      </c>
      <c r="K182" s="46">
        <f t="shared" si="11"/>
        <v>1.2979474319680506E-2</v>
      </c>
    </row>
    <row r="183" spans="1:11" x14ac:dyDescent="0.3">
      <c r="A183" s="23" t="s">
        <v>631</v>
      </c>
      <c r="B183" s="13" t="s">
        <v>29</v>
      </c>
      <c r="C183" s="11">
        <v>6999700000</v>
      </c>
      <c r="D183" s="11">
        <v>4629600000</v>
      </c>
      <c r="E183" s="11">
        <v>1493700000</v>
      </c>
      <c r="F183" s="11">
        <v>122800000</v>
      </c>
      <c r="G183" s="11">
        <v>0</v>
      </c>
      <c r="H183" s="11">
        <f t="shared" si="8"/>
        <v>2370100000</v>
      </c>
      <c r="I183" s="11">
        <f t="shared" si="9"/>
        <v>753600000</v>
      </c>
      <c r="J183" s="46">
        <f t="shared" si="10"/>
        <v>0.33860022572395965</v>
      </c>
      <c r="K183" s="46">
        <f t="shared" si="11"/>
        <v>0.10766175693243996</v>
      </c>
    </row>
    <row r="184" spans="1:11" x14ac:dyDescent="0.3">
      <c r="A184" s="23" t="s">
        <v>631</v>
      </c>
      <c r="B184" s="13" t="s">
        <v>32</v>
      </c>
      <c r="C184" s="11">
        <v>7039000000</v>
      </c>
      <c r="D184" s="11">
        <v>4576000000</v>
      </c>
      <c r="E184" s="11">
        <v>1493800000</v>
      </c>
      <c r="F184" s="11">
        <v>117300000</v>
      </c>
      <c r="G184" s="11">
        <v>0</v>
      </c>
      <c r="H184" s="11">
        <f t="shared" si="8"/>
        <v>2463000000</v>
      </c>
      <c r="I184" s="11">
        <f t="shared" si="9"/>
        <v>851900000</v>
      </c>
      <c r="J184" s="46">
        <f t="shared" si="10"/>
        <v>0.34990765733769003</v>
      </c>
      <c r="K184" s="46">
        <f t="shared" si="11"/>
        <v>0.12102571387981248</v>
      </c>
    </row>
    <row r="185" spans="1:11" x14ac:dyDescent="0.3">
      <c r="A185" s="23" t="s">
        <v>631</v>
      </c>
      <c r="B185" s="13" t="s">
        <v>35</v>
      </c>
      <c r="C185" s="11">
        <v>6449000000</v>
      </c>
      <c r="D185" s="11">
        <v>4263200000</v>
      </c>
      <c r="E185" s="11">
        <v>1334300000</v>
      </c>
      <c r="F185" s="11">
        <v>119600000</v>
      </c>
      <c r="G185" s="11">
        <v>0</v>
      </c>
      <c r="H185" s="11">
        <f t="shared" si="8"/>
        <v>2185800000</v>
      </c>
      <c r="I185" s="11">
        <f t="shared" si="9"/>
        <v>731900000</v>
      </c>
      <c r="J185" s="46">
        <f t="shared" si="10"/>
        <v>0.33893626918902153</v>
      </c>
      <c r="K185" s="46">
        <f t="shared" si="11"/>
        <v>0.11349046363777329</v>
      </c>
    </row>
    <row r="186" spans="1:11" x14ac:dyDescent="0.3">
      <c r="A186" s="23" t="s">
        <v>638</v>
      </c>
      <c r="B186" s="13" t="s">
        <v>22</v>
      </c>
      <c r="C186" s="11">
        <v>5920269000</v>
      </c>
      <c r="D186" s="11">
        <v>4982562000</v>
      </c>
      <c r="E186" s="11">
        <v>434894000</v>
      </c>
      <c r="F186" s="11">
        <v>0</v>
      </c>
      <c r="G186" s="11">
        <v>37691000</v>
      </c>
      <c r="H186" s="11">
        <f t="shared" si="8"/>
        <v>937707000</v>
      </c>
      <c r="I186" s="11">
        <f t="shared" si="9"/>
        <v>465122000</v>
      </c>
      <c r="J186" s="46">
        <f t="shared" si="10"/>
        <v>0.15838925562335093</v>
      </c>
      <c r="K186" s="46">
        <f t="shared" si="11"/>
        <v>7.8564335505700841E-2</v>
      </c>
    </row>
    <row r="187" spans="1:11" x14ac:dyDescent="0.3">
      <c r="A187" s="23" t="s">
        <v>638</v>
      </c>
      <c r="B187" s="13" t="s">
        <v>29</v>
      </c>
      <c r="C187" s="11">
        <v>6411577000</v>
      </c>
      <c r="D187" s="11">
        <v>5424644000</v>
      </c>
      <c r="E187" s="11">
        <v>485069000</v>
      </c>
      <c r="F187" s="11">
        <v>0</v>
      </c>
      <c r="G187" s="11">
        <v>25865000</v>
      </c>
      <c r="H187" s="11">
        <f t="shared" si="8"/>
        <v>986933000</v>
      </c>
      <c r="I187" s="11">
        <f t="shared" si="9"/>
        <v>475999000</v>
      </c>
      <c r="J187" s="46">
        <f t="shared" si="10"/>
        <v>0.15392983660650106</v>
      </c>
      <c r="K187" s="46">
        <f t="shared" si="11"/>
        <v>7.4240549555904894E-2</v>
      </c>
    </row>
    <row r="188" spans="1:11" x14ac:dyDescent="0.3">
      <c r="A188" s="23" t="s">
        <v>638</v>
      </c>
      <c r="B188" s="13" t="s">
        <v>32</v>
      </c>
      <c r="C188" s="11">
        <v>7747229000</v>
      </c>
      <c r="D188" s="11">
        <v>6578435000</v>
      </c>
      <c r="E188" s="11">
        <v>705477000</v>
      </c>
      <c r="F188" s="11">
        <v>0</v>
      </c>
      <c r="G188" s="11">
        <v>34257000</v>
      </c>
      <c r="H188" s="11">
        <f t="shared" si="8"/>
        <v>1168794000</v>
      </c>
      <c r="I188" s="11">
        <f t="shared" si="9"/>
        <v>429060000</v>
      </c>
      <c r="J188" s="46">
        <f t="shared" si="10"/>
        <v>0.15086607095259474</v>
      </c>
      <c r="K188" s="46">
        <f t="shared" si="11"/>
        <v>5.538238252670729E-2</v>
      </c>
    </row>
    <row r="189" spans="1:11" x14ac:dyDescent="0.3">
      <c r="A189" s="23" t="s">
        <v>638</v>
      </c>
      <c r="B189" s="13" t="s">
        <v>35</v>
      </c>
      <c r="C189" s="11">
        <v>7572436000</v>
      </c>
      <c r="D189" s="11">
        <v>6648771000</v>
      </c>
      <c r="E189" s="11">
        <v>592863000</v>
      </c>
      <c r="F189" s="11">
        <v>0</v>
      </c>
      <c r="G189" s="11">
        <v>34848000</v>
      </c>
      <c r="H189" s="11">
        <f t="shared" si="8"/>
        <v>923665000</v>
      </c>
      <c r="I189" s="11">
        <f t="shared" si="9"/>
        <v>295954000</v>
      </c>
      <c r="J189" s="46">
        <f t="shared" si="10"/>
        <v>0.12197726068599324</v>
      </c>
      <c r="K189" s="46">
        <f t="shared" si="11"/>
        <v>3.9083063891196965E-2</v>
      </c>
    </row>
    <row r="190" spans="1:11" x14ac:dyDescent="0.3">
      <c r="A190" s="23" t="s">
        <v>646</v>
      </c>
      <c r="B190" s="13" t="s">
        <v>22</v>
      </c>
      <c r="C190" s="11">
        <v>6419285000</v>
      </c>
      <c r="D190" s="11">
        <v>5099484000</v>
      </c>
      <c r="E190" s="11">
        <v>922340000</v>
      </c>
      <c r="F190" s="11">
        <v>0</v>
      </c>
      <c r="G190" s="11">
        <v>0</v>
      </c>
      <c r="H190" s="11">
        <f t="shared" si="8"/>
        <v>1319801000</v>
      </c>
      <c r="I190" s="11">
        <f t="shared" si="9"/>
        <v>397461000</v>
      </c>
      <c r="J190" s="46">
        <f t="shared" si="10"/>
        <v>0.20559937750076529</v>
      </c>
      <c r="K190" s="46">
        <f t="shared" si="11"/>
        <v>6.1916708792334352E-2</v>
      </c>
    </row>
    <row r="191" spans="1:11" x14ac:dyDescent="0.3">
      <c r="A191" s="23" t="s">
        <v>646</v>
      </c>
      <c r="B191" s="13" t="s">
        <v>29</v>
      </c>
      <c r="C191" s="11">
        <v>6638774000</v>
      </c>
      <c r="D191" s="11">
        <v>5253040000</v>
      </c>
      <c r="E191" s="11">
        <v>1030014000</v>
      </c>
      <c r="F191" s="11">
        <v>0</v>
      </c>
      <c r="G191" s="11">
        <v>0</v>
      </c>
      <c r="H191" s="11">
        <f t="shared" si="8"/>
        <v>1385734000</v>
      </c>
      <c r="I191" s="11">
        <f t="shared" si="9"/>
        <v>355720000</v>
      </c>
      <c r="J191" s="46">
        <f t="shared" si="10"/>
        <v>0.20873341975491255</v>
      </c>
      <c r="K191" s="46">
        <f t="shared" si="11"/>
        <v>5.3582182493333859E-2</v>
      </c>
    </row>
    <row r="192" spans="1:11" x14ac:dyDescent="0.3">
      <c r="A192" s="23" t="s">
        <v>646</v>
      </c>
      <c r="B192" s="13" t="s">
        <v>32</v>
      </c>
      <c r="C192" s="11">
        <v>6571893000</v>
      </c>
      <c r="D192" s="11">
        <v>5086449000</v>
      </c>
      <c r="E192" s="11">
        <v>961579000</v>
      </c>
      <c r="F192" s="11">
        <v>0</v>
      </c>
      <c r="G192" s="11">
        <v>0</v>
      </c>
      <c r="H192" s="11">
        <f t="shared" si="8"/>
        <v>1485444000</v>
      </c>
      <c r="I192" s="11">
        <f t="shared" si="9"/>
        <v>523865000</v>
      </c>
      <c r="J192" s="46">
        <f t="shared" si="10"/>
        <v>0.22602985167287415</v>
      </c>
      <c r="K192" s="46">
        <f t="shared" si="11"/>
        <v>7.9712953330189643E-2</v>
      </c>
    </row>
    <row r="193" spans="1:11" x14ac:dyDescent="0.3">
      <c r="A193" s="23" t="s">
        <v>646</v>
      </c>
      <c r="B193" s="13" t="s">
        <v>35</v>
      </c>
      <c r="C193" s="11">
        <v>6786984000</v>
      </c>
      <c r="D193" s="11">
        <v>5285568000</v>
      </c>
      <c r="E193" s="11">
        <v>956158000</v>
      </c>
      <c r="F193" s="11">
        <v>0</v>
      </c>
      <c r="G193" s="11">
        <v>0</v>
      </c>
      <c r="H193" s="11">
        <f t="shared" si="8"/>
        <v>1501416000</v>
      </c>
      <c r="I193" s="11">
        <f t="shared" si="9"/>
        <v>545258000</v>
      </c>
      <c r="J193" s="46">
        <f t="shared" si="10"/>
        <v>0.22121991152476561</v>
      </c>
      <c r="K193" s="46">
        <f t="shared" si="11"/>
        <v>8.0338777872468833E-2</v>
      </c>
    </row>
    <row r="194" spans="1:11" x14ac:dyDescent="0.3">
      <c r="A194" s="23" t="s">
        <v>649</v>
      </c>
      <c r="B194" s="13" t="s">
        <v>22</v>
      </c>
      <c r="C194" s="11">
        <v>4245895000</v>
      </c>
      <c r="D194" s="11">
        <v>2522803000</v>
      </c>
      <c r="E194" s="11">
        <v>1324815000</v>
      </c>
      <c r="F194" s="11">
        <v>0</v>
      </c>
      <c r="G194" s="11">
        <v>1700000</v>
      </c>
      <c r="H194" s="11">
        <f t="shared" si="8"/>
        <v>1723092000</v>
      </c>
      <c r="I194" s="11">
        <f t="shared" si="9"/>
        <v>396577000</v>
      </c>
      <c r="J194" s="46">
        <f t="shared" si="10"/>
        <v>0.40582539134858497</v>
      </c>
      <c r="K194" s="46">
        <f t="shared" si="11"/>
        <v>9.3402451073330825E-2</v>
      </c>
    </row>
    <row r="195" spans="1:11" x14ac:dyDescent="0.3">
      <c r="A195" s="23" t="s">
        <v>649</v>
      </c>
      <c r="B195" s="13" t="s">
        <v>29</v>
      </c>
      <c r="C195" s="11">
        <v>4695014000</v>
      </c>
      <c r="D195" s="11">
        <v>2772098000</v>
      </c>
      <c r="E195" s="11">
        <v>1425734000</v>
      </c>
      <c r="F195" s="11">
        <v>0</v>
      </c>
      <c r="G195" s="11">
        <v>557000</v>
      </c>
      <c r="H195" s="11">
        <f t="shared" ref="H195:H249" si="12">C195-D195</f>
        <v>1922916000</v>
      </c>
      <c r="I195" s="11">
        <f t="shared" ref="I195:I249" si="13">H195-E195-F195-G195</f>
        <v>496625000</v>
      </c>
      <c r="J195" s="46">
        <f t="shared" ref="J195:J249" si="14">1-(D195/C195)</f>
        <v>0.40956555188120847</v>
      </c>
      <c r="K195" s="46">
        <f t="shared" ref="K195:K249" si="15">I195/C195</f>
        <v>0.10577710737390772</v>
      </c>
    </row>
    <row r="196" spans="1:11" x14ac:dyDescent="0.3">
      <c r="A196" s="23" t="s">
        <v>649</v>
      </c>
      <c r="B196" s="13" t="s">
        <v>32</v>
      </c>
      <c r="C196" s="11">
        <v>5094933000</v>
      </c>
      <c r="D196" s="11">
        <v>2980462000</v>
      </c>
      <c r="E196" s="11">
        <v>1533799000</v>
      </c>
      <c r="F196" s="11">
        <v>0</v>
      </c>
      <c r="G196" s="11">
        <v>192000</v>
      </c>
      <c r="H196" s="11">
        <f t="shared" si="12"/>
        <v>2114471000</v>
      </c>
      <c r="I196" s="11">
        <f t="shared" si="13"/>
        <v>580480000</v>
      </c>
      <c r="J196" s="46">
        <f t="shared" si="14"/>
        <v>0.41501448596085566</v>
      </c>
      <c r="K196" s="46">
        <f t="shared" si="15"/>
        <v>0.11393280343431406</v>
      </c>
    </row>
    <row r="197" spans="1:11" x14ac:dyDescent="0.3">
      <c r="A197" s="23" t="s">
        <v>649</v>
      </c>
      <c r="B197" s="13" t="s">
        <v>35</v>
      </c>
      <c r="C197" s="11">
        <v>5250399000</v>
      </c>
      <c r="D197" s="11">
        <v>3089723000</v>
      </c>
      <c r="E197" s="11">
        <v>1606217000</v>
      </c>
      <c r="F197" s="11">
        <v>0</v>
      </c>
      <c r="G197" s="11">
        <v>1237000</v>
      </c>
      <c r="H197" s="11">
        <f t="shared" si="12"/>
        <v>2160676000</v>
      </c>
      <c r="I197" s="11">
        <f t="shared" si="13"/>
        <v>553222000</v>
      </c>
      <c r="J197" s="46">
        <f t="shared" si="14"/>
        <v>0.41152605735297454</v>
      </c>
      <c r="K197" s="46">
        <f t="shared" si="15"/>
        <v>0.10536761110917475</v>
      </c>
    </row>
    <row r="198" spans="1:11" x14ac:dyDescent="0.3">
      <c r="A198" s="23" t="s">
        <v>653</v>
      </c>
      <c r="B198" s="13" t="s">
        <v>22</v>
      </c>
      <c r="C198" s="11">
        <v>6351900000</v>
      </c>
      <c r="D198" s="11">
        <v>3778100000</v>
      </c>
      <c r="E198" s="11">
        <v>1537700000</v>
      </c>
      <c r="F198" s="11">
        <v>0</v>
      </c>
      <c r="G198" s="11">
        <v>0</v>
      </c>
      <c r="H198" s="11">
        <f t="shared" si="12"/>
        <v>2573800000</v>
      </c>
      <c r="I198" s="11">
        <f t="shared" si="13"/>
        <v>1036100000</v>
      </c>
      <c r="J198" s="46">
        <f t="shared" si="14"/>
        <v>0.40520159322407467</v>
      </c>
      <c r="K198" s="46">
        <f t="shared" si="15"/>
        <v>0.16311654780459389</v>
      </c>
    </row>
    <row r="199" spans="1:11" x14ac:dyDescent="0.3">
      <c r="A199" s="23" t="s">
        <v>653</v>
      </c>
      <c r="B199" s="13" t="s">
        <v>29</v>
      </c>
      <c r="C199" s="11">
        <v>6623500000</v>
      </c>
      <c r="D199" s="11">
        <v>3869600000</v>
      </c>
      <c r="E199" s="11">
        <v>1570100000</v>
      </c>
      <c r="F199" s="11">
        <v>0</v>
      </c>
      <c r="G199" s="11">
        <v>0</v>
      </c>
      <c r="H199" s="11">
        <f t="shared" si="12"/>
        <v>2753900000</v>
      </c>
      <c r="I199" s="11">
        <f t="shared" si="13"/>
        <v>1183800000</v>
      </c>
      <c r="J199" s="46">
        <f t="shared" si="14"/>
        <v>0.41577715709217178</v>
      </c>
      <c r="K199" s="46">
        <f t="shared" si="15"/>
        <v>0.1787272590020382</v>
      </c>
    </row>
    <row r="200" spans="1:11" x14ac:dyDescent="0.3">
      <c r="A200" s="23" t="s">
        <v>653</v>
      </c>
      <c r="B200" s="13" t="s">
        <v>32</v>
      </c>
      <c r="C200" s="11">
        <v>6307900000</v>
      </c>
      <c r="D200" s="11">
        <v>3604800000</v>
      </c>
      <c r="E200" s="11">
        <v>1506400000</v>
      </c>
      <c r="F200" s="11">
        <v>0</v>
      </c>
      <c r="G200" s="11">
        <v>0</v>
      </c>
      <c r="H200" s="11">
        <f t="shared" si="12"/>
        <v>2703100000</v>
      </c>
      <c r="I200" s="11">
        <f t="shared" si="13"/>
        <v>1196700000</v>
      </c>
      <c r="J200" s="46">
        <f t="shared" si="14"/>
        <v>0.42852613389559124</v>
      </c>
      <c r="K200" s="46">
        <f t="shared" si="15"/>
        <v>0.18971448501085938</v>
      </c>
    </row>
    <row r="201" spans="1:11" x14ac:dyDescent="0.3">
      <c r="A201" s="23" t="s">
        <v>653</v>
      </c>
      <c r="B201" s="13" t="s">
        <v>35</v>
      </c>
      <c r="C201" s="11">
        <v>5879500000</v>
      </c>
      <c r="D201" s="11">
        <v>3404000000</v>
      </c>
      <c r="E201" s="11">
        <v>1467400000</v>
      </c>
      <c r="F201" s="11">
        <v>0</v>
      </c>
      <c r="G201" s="11">
        <v>0</v>
      </c>
      <c r="H201" s="11">
        <f t="shared" si="12"/>
        <v>2475500000</v>
      </c>
      <c r="I201" s="11">
        <f t="shared" si="13"/>
        <v>1008100000</v>
      </c>
      <c r="J201" s="46">
        <f t="shared" si="14"/>
        <v>0.42103920401394679</v>
      </c>
      <c r="K201" s="46">
        <f t="shared" si="15"/>
        <v>0.1714601581767157</v>
      </c>
    </row>
    <row r="202" spans="1:11" x14ac:dyDescent="0.3">
      <c r="A202" s="23" t="s">
        <v>654</v>
      </c>
      <c r="B202" s="13" t="s">
        <v>22</v>
      </c>
      <c r="C202" s="11">
        <v>2993489000</v>
      </c>
      <c r="D202" s="11">
        <v>1321772000</v>
      </c>
      <c r="E202" s="11">
        <v>914130000</v>
      </c>
      <c r="F202" s="11">
        <v>0</v>
      </c>
      <c r="G202" s="11">
        <v>0</v>
      </c>
      <c r="H202" s="11">
        <f t="shared" si="12"/>
        <v>1671717000</v>
      </c>
      <c r="I202" s="11">
        <f t="shared" si="13"/>
        <v>757587000</v>
      </c>
      <c r="J202" s="46">
        <f t="shared" si="14"/>
        <v>0.55845102487431886</v>
      </c>
      <c r="K202" s="46">
        <f t="shared" si="15"/>
        <v>0.25307826419271962</v>
      </c>
    </row>
    <row r="203" spans="1:11" x14ac:dyDescent="0.3">
      <c r="A203" s="23" t="s">
        <v>654</v>
      </c>
      <c r="B203" s="13" t="s">
        <v>29</v>
      </c>
      <c r="C203" s="11">
        <v>3238128000</v>
      </c>
      <c r="D203" s="11">
        <v>1355200000</v>
      </c>
      <c r="E203" s="11">
        <v>1040567000</v>
      </c>
      <c r="F203" s="11">
        <v>0</v>
      </c>
      <c r="G203" s="11">
        <v>0</v>
      </c>
      <c r="H203" s="11">
        <f t="shared" si="12"/>
        <v>1882928000</v>
      </c>
      <c r="I203" s="11">
        <f t="shared" si="13"/>
        <v>842361000</v>
      </c>
      <c r="J203" s="46">
        <f t="shared" si="14"/>
        <v>0.58148658731217551</v>
      </c>
      <c r="K203" s="46">
        <f t="shared" si="15"/>
        <v>0.26013826507167104</v>
      </c>
    </row>
    <row r="204" spans="1:11" x14ac:dyDescent="0.3">
      <c r="A204" s="23" t="s">
        <v>654</v>
      </c>
      <c r="B204" s="13" t="s">
        <v>32</v>
      </c>
      <c r="C204" s="11">
        <v>3549494000</v>
      </c>
      <c r="D204" s="11">
        <v>1447595000</v>
      </c>
      <c r="E204" s="11">
        <v>1102426000</v>
      </c>
      <c r="F204" s="11">
        <v>0</v>
      </c>
      <c r="G204" s="11">
        <v>0</v>
      </c>
      <c r="H204" s="11">
        <f t="shared" si="12"/>
        <v>2101899000</v>
      </c>
      <c r="I204" s="11">
        <f t="shared" si="13"/>
        <v>999473000</v>
      </c>
      <c r="J204" s="46">
        <f t="shared" si="14"/>
        <v>0.59216863023292898</v>
      </c>
      <c r="K204" s="46">
        <f t="shared" si="15"/>
        <v>0.28158182546582694</v>
      </c>
    </row>
    <row r="205" spans="1:11" x14ac:dyDescent="0.3">
      <c r="A205" s="23" t="s">
        <v>654</v>
      </c>
      <c r="B205" s="13" t="s">
        <v>35</v>
      </c>
      <c r="C205" s="11">
        <v>3582395000</v>
      </c>
      <c r="D205" s="11">
        <v>1417749000</v>
      </c>
      <c r="E205" s="11">
        <v>1136728000</v>
      </c>
      <c r="F205" s="11">
        <v>0</v>
      </c>
      <c r="G205" s="11">
        <v>0</v>
      </c>
      <c r="H205" s="11">
        <f t="shared" si="12"/>
        <v>2164646000</v>
      </c>
      <c r="I205" s="11">
        <f t="shared" si="13"/>
        <v>1027918000</v>
      </c>
      <c r="J205" s="46">
        <f t="shared" si="14"/>
        <v>0.60424548381739029</v>
      </c>
      <c r="K205" s="46">
        <f t="shared" si="15"/>
        <v>0.28693597439701651</v>
      </c>
    </row>
    <row r="206" spans="1:11" x14ac:dyDescent="0.3">
      <c r="A206" s="23" t="s">
        <v>657</v>
      </c>
      <c r="B206" s="13" t="s">
        <v>22</v>
      </c>
      <c r="C206" s="11">
        <v>8417200000</v>
      </c>
      <c r="D206" s="11">
        <v>5234700000</v>
      </c>
      <c r="E206" s="11">
        <v>1088100000</v>
      </c>
      <c r="F206" s="11">
        <v>0</v>
      </c>
      <c r="G206" s="11">
        <v>877400000</v>
      </c>
      <c r="H206" s="11">
        <f t="shared" si="12"/>
        <v>3182500000</v>
      </c>
      <c r="I206" s="11">
        <f t="shared" si="13"/>
        <v>1217000000</v>
      </c>
      <c r="J206" s="46">
        <f t="shared" si="14"/>
        <v>0.37809485339542837</v>
      </c>
      <c r="K206" s="46">
        <f t="shared" si="15"/>
        <v>0.14458489759064772</v>
      </c>
    </row>
    <row r="207" spans="1:11" x14ac:dyDescent="0.3">
      <c r="A207" s="23" t="s">
        <v>657</v>
      </c>
      <c r="B207" s="13" t="s">
        <v>29</v>
      </c>
      <c r="C207" s="11">
        <v>8803300000</v>
      </c>
      <c r="D207" s="11">
        <v>5643100000</v>
      </c>
      <c r="E207" s="11">
        <v>998400000</v>
      </c>
      <c r="F207" s="11">
        <v>0</v>
      </c>
      <c r="G207" s="11">
        <v>906900000</v>
      </c>
      <c r="H207" s="11">
        <f t="shared" si="12"/>
        <v>3160200000</v>
      </c>
      <c r="I207" s="11">
        <f t="shared" si="13"/>
        <v>1254900000</v>
      </c>
      <c r="J207" s="46">
        <f t="shared" si="14"/>
        <v>0.35897901923142461</v>
      </c>
      <c r="K207" s="46">
        <f t="shared" si="15"/>
        <v>0.14254881692092738</v>
      </c>
    </row>
    <row r="208" spans="1:11" x14ac:dyDescent="0.3">
      <c r="A208" s="23" t="s">
        <v>657</v>
      </c>
      <c r="B208" s="13" t="s">
        <v>32</v>
      </c>
      <c r="C208" s="11">
        <v>9115000000</v>
      </c>
      <c r="D208" s="11">
        <v>5518600000</v>
      </c>
      <c r="E208" s="11">
        <v>1067000000</v>
      </c>
      <c r="F208" s="11">
        <v>0</v>
      </c>
      <c r="G208" s="11">
        <v>970600000</v>
      </c>
      <c r="H208" s="11">
        <f t="shared" si="12"/>
        <v>3596400000</v>
      </c>
      <c r="I208" s="11">
        <f t="shared" si="13"/>
        <v>1558800000</v>
      </c>
      <c r="J208" s="46">
        <f t="shared" si="14"/>
        <v>0.39455842018650578</v>
      </c>
      <c r="K208" s="46">
        <f t="shared" si="15"/>
        <v>0.17101481075150851</v>
      </c>
    </row>
    <row r="209" spans="1:11" x14ac:dyDescent="0.3">
      <c r="A209" s="23" t="s">
        <v>657</v>
      </c>
      <c r="B209" s="13" t="s">
        <v>35</v>
      </c>
      <c r="C209" s="11">
        <v>9387700000</v>
      </c>
      <c r="D209" s="11">
        <v>5764000000</v>
      </c>
      <c r="E209" s="11">
        <v>1054500000</v>
      </c>
      <c r="F209" s="11">
        <v>0</v>
      </c>
      <c r="G209" s="11">
        <v>991100000</v>
      </c>
      <c r="H209" s="11">
        <f t="shared" si="12"/>
        <v>3623700000</v>
      </c>
      <c r="I209" s="11">
        <f t="shared" si="13"/>
        <v>1578100000</v>
      </c>
      <c r="J209" s="46">
        <f t="shared" si="14"/>
        <v>0.38600509176901687</v>
      </c>
      <c r="K209" s="46">
        <f t="shared" si="15"/>
        <v>0.16810294321292754</v>
      </c>
    </row>
    <row r="210" spans="1:11" x14ac:dyDescent="0.3">
      <c r="A210" s="23" t="s">
        <v>675</v>
      </c>
      <c r="B210" s="13" t="s">
        <v>22</v>
      </c>
      <c r="C210" s="11">
        <v>1913149000</v>
      </c>
      <c r="D210" s="11">
        <v>1055844000</v>
      </c>
      <c r="E210" s="11">
        <v>356817000</v>
      </c>
      <c r="F210" s="11">
        <v>0</v>
      </c>
      <c r="G210" s="11">
        <v>31652000</v>
      </c>
      <c r="H210" s="11">
        <f t="shared" si="12"/>
        <v>857305000</v>
      </c>
      <c r="I210" s="11">
        <f t="shared" si="13"/>
        <v>468836000</v>
      </c>
      <c r="J210" s="46">
        <f t="shared" si="14"/>
        <v>0.44811198709562083</v>
      </c>
      <c r="K210" s="46">
        <f t="shared" si="15"/>
        <v>0.24505984635802019</v>
      </c>
    </row>
    <row r="211" spans="1:11" x14ac:dyDescent="0.3">
      <c r="A211" s="23" t="s">
        <v>675</v>
      </c>
      <c r="B211" s="13" t="s">
        <v>29</v>
      </c>
      <c r="C211" s="11">
        <v>2142807000</v>
      </c>
      <c r="D211" s="11">
        <v>1178173000</v>
      </c>
      <c r="E211" s="11">
        <v>390610000</v>
      </c>
      <c r="F211" s="11">
        <v>0</v>
      </c>
      <c r="G211" s="11">
        <v>38405000</v>
      </c>
      <c r="H211" s="11">
        <f t="shared" si="12"/>
        <v>964634000</v>
      </c>
      <c r="I211" s="11">
        <f t="shared" si="13"/>
        <v>535619000</v>
      </c>
      <c r="J211" s="46">
        <f t="shared" si="14"/>
        <v>0.45017306738311014</v>
      </c>
      <c r="K211" s="46">
        <f t="shared" si="15"/>
        <v>0.24996138242968219</v>
      </c>
    </row>
    <row r="212" spans="1:11" x14ac:dyDescent="0.3">
      <c r="A212" s="23" t="s">
        <v>675</v>
      </c>
      <c r="B212" s="13" t="s">
        <v>32</v>
      </c>
      <c r="C212" s="11">
        <v>2555601000</v>
      </c>
      <c r="D212" s="11">
        <v>1461190000</v>
      </c>
      <c r="E212" s="11">
        <v>489937000</v>
      </c>
      <c r="F212" s="11">
        <v>0</v>
      </c>
      <c r="G212" s="11">
        <v>48138000</v>
      </c>
      <c r="H212" s="11">
        <f t="shared" si="12"/>
        <v>1094411000</v>
      </c>
      <c r="I212" s="11">
        <f t="shared" si="13"/>
        <v>556336000</v>
      </c>
      <c r="J212" s="46">
        <f t="shared" si="14"/>
        <v>0.42824016738137138</v>
      </c>
      <c r="K212" s="46">
        <f t="shared" si="15"/>
        <v>0.21769282450585986</v>
      </c>
    </row>
    <row r="213" spans="1:11" x14ac:dyDescent="0.3">
      <c r="A213" s="23" t="s">
        <v>675</v>
      </c>
      <c r="B213" s="13" t="s">
        <v>35</v>
      </c>
      <c r="C213" s="11">
        <v>2985908000</v>
      </c>
      <c r="D213" s="11">
        <v>1719723000</v>
      </c>
      <c r="E213" s="11">
        <v>712803000</v>
      </c>
      <c r="F213" s="11">
        <v>0</v>
      </c>
      <c r="G213" s="11">
        <v>65770000</v>
      </c>
      <c r="H213" s="11">
        <f t="shared" si="12"/>
        <v>1266185000</v>
      </c>
      <c r="I213" s="11">
        <f t="shared" si="13"/>
        <v>487612000</v>
      </c>
      <c r="J213" s="46">
        <f t="shared" si="14"/>
        <v>0.42405358771938051</v>
      </c>
      <c r="K213" s="46">
        <f t="shared" si="15"/>
        <v>0.16330442866960401</v>
      </c>
    </row>
    <row r="214" spans="1:11" x14ac:dyDescent="0.3">
      <c r="A214" s="23" t="s">
        <v>701</v>
      </c>
      <c r="B214" s="13" t="s">
        <v>22</v>
      </c>
      <c r="C214" s="11">
        <v>1924400000</v>
      </c>
      <c r="D214" s="11">
        <v>874838000</v>
      </c>
      <c r="E214" s="11">
        <v>254468000</v>
      </c>
      <c r="F214" s="11">
        <v>0</v>
      </c>
      <c r="G214" s="11">
        <v>45639000</v>
      </c>
      <c r="H214" s="11">
        <f t="shared" si="12"/>
        <v>1049562000</v>
      </c>
      <c r="I214" s="11">
        <f t="shared" si="13"/>
        <v>749455000</v>
      </c>
      <c r="J214" s="46">
        <f t="shared" si="14"/>
        <v>0.54539700685928083</v>
      </c>
      <c r="K214" s="46">
        <f t="shared" si="15"/>
        <v>0.3894486593223862</v>
      </c>
    </row>
    <row r="215" spans="1:11" x14ac:dyDescent="0.3">
      <c r="A215" s="23" t="s">
        <v>701</v>
      </c>
      <c r="B215" s="13" t="s">
        <v>29</v>
      </c>
      <c r="C215" s="11">
        <v>2372906000</v>
      </c>
      <c r="D215" s="11">
        <v>1105032000</v>
      </c>
      <c r="E215" s="11">
        <v>276446000</v>
      </c>
      <c r="F215" s="11">
        <v>0</v>
      </c>
      <c r="G215" s="11">
        <v>63608000</v>
      </c>
      <c r="H215" s="11">
        <f t="shared" si="12"/>
        <v>1267874000</v>
      </c>
      <c r="I215" s="11">
        <f t="shared" si="13"/>
        <v>927820000</v>
      </c>
      <c r="J215" s="46">
        <f t="shared" si="14"/>
        <v>0.53431277935156296</v>
      </c>
      <c r="K215" s="46">
        <f t="shared" si="15"/>
        <v>0.39100579626837306</v>
      </c>
    </row>
    <row r="216" spans="1:11" x14ac:dyDescent="0.3">
      <c r="A216" s="23" t="s">
        <v>701</v>
      </c>
      <c r="B216" s="13" t="s">
        <v>32</v>
      </c>
      <c r="C216" s="11">
        <v>2707115000</v>
      </c>
      <c r="D216" s="11">
        <v>1257270000</v>
      </c>
      <c r="E216" s="11">
        <v>321624000</v>
      </c>
      <c r="F216" s="11">
        <v>0</v>
      </c>
      <c r="G216" s="11">
        <v>54219000</v>
      </c>
      <c r="H216" s="11">
        <f t="shared" si="12"/>
        <v>1449845000</v>
      </c>
      <c r="I216" s="11">
        <f t="shared" si="13"/>
        <v>1074002000</v>
      </c>
      <c r="J216" s="46">
        <f t="shared" si="14"/>
        <v>0.5355683079588418</v>
      </c>
      <c r="K216" s="46">
        <f t="shared" si="15"/>
        <v>0.39673305345358434</v>
      </c>
    </row>
    <row r="217" spans="1:11" x14ac:dyDescent="0.3">
      <c r="A217" s="23" t="s">
        <v>701</v>
      </c>
      <c r="B217" s="13" t="s">
        <v>35</v>
      </c>
      <c r="C217" s="11">
        <v>3171411000</v>
      </c>
      <c r="D217" s="11">
        <v>1443348000</v>
      </c>
      <c r="E217" s="11">
        <v>382858000</v>
      </c>
      <c r="F217" s="11">
        <v>0</v>
      </c>
      <c r="G217" s="11">
        <v>77445000</v>
      </c>
      <c r="H217" s="11">
        <f t="shared" si="12"/>
        <v>1728063000</v>
      </c>
      <c r="I217" s="11">
        <f t="shared" si="13"/>
        <v>1267760000</v>
      </c>
      <c r="J217" s="46">
        <f t="shared" si="14"/>
        <v>0.54488774870239154</v>
      </c>
      <c r="K217" s="46">
        <f t="shared" si="15"/>
        <v>0.39974635895505189</v>
      </c>
    </row>
    <row r="218" spans="1:11" x14ac:dyDescent="0.3">
      <c r="A218" s="23" t="s">
        <v>721</v>
      </c>
      <c r="B218" s="13" t="s">
        <v>22</v>
      </c>
      <c r="C218" s="11">
        <v>12237000000</v>
      </c>
      <c r="D218" s="11">
        <v>10019000000</v>
      </c>
      <c r="E218" s="11">
        <v>1165000000</v>
      </c>
      <c r="F218" s="11">
        <v>0</v>
      </c>
      <c r="G218" s="11">
        <v>0</v>
      </c>
      <c r="H218" s="11">
        <f t="shared" si="12"/>
        <v>2218000000</v>
      </c>
      <c r="I218" s="11">
        <f t="shared" si="13"/>
        <v>1053000000</v>
      </c>
      <c r="J218" s="46">
        <f t="shared" si="14"/>
        <v>0.18125357522268526</v>
      </c>
      <c r="K218" s="46">
        <f t="shared" si="15"/>
        <v>8.6050502574160331E-2</v>
      </c>
    </row>
    <row r="219" spans="1:11" x14ac:dyDescent="0.3">
      <c r="A219" s="23" t="s">
        <v>721</v>
      </c>
      <c r="B219" s="13" t="s">
        <v>29</v>
      </c>
      <c r="C219" s="11">
        <v>12104000000</v>
      </c>
      <c r="D219" s="11">
        <v>10131000000</v>
      </c>
      <c r="E219" s="11">
        <v>1126000000</v>
      </c>
      <c r="F219" s="11">
        <v>0</v>
      </c>
      <c r="G219" s="11">
        <v>0</v>
      </c>
      <c r="H219" s="11">
        <f t="shared" si="12"/>
        <v>1973000000</v>
      </c>
      <c r="I219" s="11">
        <f t="shared" si="13"/>
        <v>847000000</v>
      </c>
      <c r="J219" s="46">
        <f t="shared" si="14"/>
        <v>0.16300396563119635</v>
      </c>
      <c r="K219" s="46">
        <f t="shared" si="15"/>
        <v>6.9976867151354927E-2</v>
      </c>
    </row>
    <row r="220" spans="1:11" x14ac:dyDescent="0.3">
      <c r="A220" s="23" t="s">
        <v>721</v>
      </c>
      <c r="B220" s="13" t="s">
        <v>32</v>
      </c>
      <c r="C220" s="11">
        <v>13878000000</v>
      </c>
      <c r="D220" s="11">
        <v>11421000000</v>
      </c>
      <c r="E220" s="11">
        <v>1361000000</v>
      </c>
      <c r="F220" s="11">
        <v>0</v>
      </c>
      <c r="G220" s="11">
        <v>0</v>
      </c>
      <c r="H220" s="11">
        <f t="shared" si="12"/>
        <v>2457000000</v>
      </c>
      <c r="I220" s="11">
        <f t="shared" si="13"/>
        <v>1096000000</v>
      </c>
      <c r="J220" s="46">
        <f t="shared" si="14"/>
        <v>0.17704280155642027</v>
      </c>
      <c r="K220" s="46">
        <f t="shared" si="15"/>
        <v>7.8973915549791038E-2</v>
      </c>
    </row>
    <row r="221" spans="1:11" x14ac:dyDescent="0.3">
      <c r="A221" s="23" t="s">
        <v>721</v>
      </c>
      <c r="B221" s="13" t="s">
        <v>35</v>
      </c>
      <c r="C221" s="11">
        <v>13423000000</v>
      </c>
      <c r="D221" s="11">
        <v>10979000000</v>
      </c>
      <c r="E221" s="11">
        <v>1304000000</v>
      </c>
      <c r="F221" s="11">
        <v>0</v>
      </c>
      <c r="G221" s="11">
        <v>0</v>
      </c>
      <c r="H221" s="11">
        <f t="shared" si="12"/>
        <v>2444000000</v>
      </c>
      <c r="I221" s="11">
        <f t="shared" si="13"/>
        <v>1140000000</v>
      </c>
      <c r="J221" s="46">
        <f t="shared" si="14"/>
        <v>0.18207554198018328</v>
      </c>
      <c r="K221" s="46">
        <f t="shared" si="15"/>
        <v>8.4928853460478279E-2</v>
      </c>
    </row>
    <row r="222" spans="1:11" x14ac:dyDescent="0.3">
      <c r="A222" s="23" t="s">
        <v>724</v>
      </c>
      <c r="B222" s="13" t="s">
        <v>22</v>
      </c>
      <c r="C222" s="11">
        <v>37152000000</v>
      </c>
      <c r="D222" s="11">
        <v>17820000000</v>
      </c>
      <c r="E222" s="11">
        <v>16448000000</v>
      </c>
      <c r="F222" s="11">
        <v>0</v>
      </c>
      <c r="G222" s="11">
        <v>1522000000</v>
      </c>
      <c r="H222" s="11">
        <f t="shared" si="12"/>
        <v>19332000000</v>
      </c>
      <c r="I222" s="11">
        <f t="shared" si="13"/>
        <v>1362000000</v>
      </c>
      <c r="J222" s="46">
        <f t="shared" si="14"/>
        <v>0.52034883720930236</v>
      </c>
      <c r="K222" s="46">
        <f t="shared" si="15"/>
        <v>3.6660206718346251E-2</v>
      </c>
    </row>
    <row r="223" spans="1:11" x14ac:dyDescent="0.3">
      <c r="A223" s="23" t="s">
        <v>724</v>
      </c>
      <c r="B223" s="13" t="s">
        <v>29</v>
      </c>
      <c r="C223" s="11">
        <v>38279000000</v>
      </c>
      <c r="D223" s="11">
        <v>17192000000</v>
      </c>
      <c r="E223" s="11">
        <v>17629000000</v>
      </c>
      <c r="F223" s="11">
        <v>0</v>
      </c>
      <c r="G223" s="11">
        <v>1689000000</v>
      </c>
      <c r="H223" s="11">
        <f t="shared" si="12"/>
        <v>21087000000</v>
      </c>
      <c r="I223" s="11">
        <f t="shared" si="13"/>
        <v>1769000000</v>
      </c>
      <c r="J223" s="46">
        <f t="shared" si="14"/>
        <v>0.5508764596776301</v>
      </c>
      <c r="K223" s="46">
        <f t="shared" si="15"/>
        <v>4.6213328456856238E-2</v>
      </c>
    </row>
    <row r="224" spans="1:11" x14ac:dyDescent="0.3">
      <c r="A224" s="23" t="s">
        <v>724</v>
      </c>
      <c r="B224" s="13" t="s">
        <v>32</v>
      </c>
      <c r="C224" s="11">
        <v>38901000000</v>
      </c>
      <c r="D224" s="11">
        <v>16611000000</v>
      </c>
      <c r="E224" s="11">
        <v>17795000000</v>
      </c>
      <c r="F224" s="11">
        <v>0</v>
      </c>
      <c r="G224" s="11">
        <v>1679000000</v>
      </c>
      <c r="H224" s="11">
        <f t="shared" si="12"/>
        <v>22290000000</v>
      </c>
      <c r="I224" s="11">
        <f t="shared" si="13"/>
        <v>2816000000</v>
      </c>
      <c r="J224" s="46">
        <f t="shared" si="14"/>
        <v>0.57299298218554795</v>
      </c>
      <c r="K224" s="46">
        <f t="shared" si="15"/>
        <v>7.2388884604508888E-2</v>
      </c>
    </row>
    <row r="225" spans="1:11" x14ac:dyDescent="0.3">
      <c r="A225" s="23" t="s">
        <v>724</v>
      </c>
      <c r="B225" s="13" t="s">
        <v>35</v>
      </c>
      <c r="C225" s="11">
        <v>37864000000</v>
      </c>
      <c r="D225" s="11">
        <v>12130000000</v>
      </c>
      <c r="E225" s="11">
        <v>18423000000</v>
      </c>
      <c r="F225" s="11">
        <v>0</v>
      </c>
      <c r="G225" s="11">
        <v>1819000000</v>
      </c>
      <c r="H225" s="11">
        <f t="shared" si="12"/>
        <v>25734000000</v>
      </c>
      <c r="I225" s="11">
        <f t="shared" si="13"/>
        <v>5492000000</v>
      </c>
      <c r="J225" s="46">
        <f t="shared" si="14"/>
        <v>0.67964293260088737</v>
      </c>
      <c r="K225" s="46">
        <f t="shared" si="15"/>
        <v>0.14504542573420665</v>
      </c>
    </row>
    <row r="226" spans="1:11" x14ac:dyDescent="0.3">
      <c r="A226" s="23" t="s">
        <v>729</v>
      </c>
      <c r="B226" s="13" t="s">
        <v>22</v>
      </c>
      <c r="C226" s="11">
        <v>21963000000</v>
      </c>
      <c r="D226" s="11">
        <v>5849000000</v>
      </c>
      <c r="E226" s="11">
        <v>6891000000</v>
      </c>
      <c r="F226" s="11">
        <v>0</v>
      </c>
      <c r="G226" s="11">
        <v>1777000000</v>
      </c>
      <c r="H226" s="11">
        <f t="shared" si="12"/>
        <v>16114000000</v>
      </c>
      <c r="I226" s="11">
        <f t="shared" si="13"/>
        <v>7446000000</v>
      </c>
      <c r="J226" s="46">
        <f t="shared" si="14"/>
        <v>0.73368847607339616</v>
      </c>
      <c r="K226" s="46">
        <f t="shared" si="15"/>
        <v>0.33902472339844286</v>
      </c>
    </row>
    <row r="227" spans="1:11" x14ac:dyDescent="0.3">
      <c r="A227" s="23" t="s">
        <v>729</v>
      </c>
      <c r="B227" s="13" t="s">
        <v>29</v>
      </c>
      <c r="C227" s="11">
        <v>23988000000</v>
      </c>
      <c r="D227" s="11">
        <v>6097000000</v>
      </c>
      <c r="E227" s="11">
        <v>7234000000</v>
      </c>
      <c r="F227" s="11">
        <v>0</v>
      </c>
      <c r="G227" s="11">
        <v>1904000000</v>
      </c>
      <c r="H227" s="11">
        <f t="shared" si="12"/>
        <v>17891000000</v>
      </c>
      <c r="I227" s="11">
        <f t="shared" si="13"/>
        <v>8753000000</v>
      </c>
      <c r="J227" s="46">
        <f t="shared" si="14"/>
        <v>0.74583124895781228</v>
      </c>
      <c r="K227" s="46">
        <f t="shared" si="15"/>
        <v>0.36489077872269465</v>
      </c>
    </row>
    <row r="228" spans="1:11" x14ac:dyDescent="0.3">
      <c r="A228" s="23" t="s">
        <v>729</v>
      </c>
      <c r="B228" s="13" t="s">
        <v>32</v>
      </c>
      <c r="C228" s="11">
        <v>21813000000</v>
      </c>
      <c r="D228" s="11">
        <v>4434000000</v>
      </c>
      <c r="E228" s="11">
        <v>7315000000</v>
      </c>
      <c r="F228" s="11">
        <v>0</v>
      </c>
      <c r="G228" s="11">
        <v>2012000000</v>
      </c>
      <c r="H228" s="11">
        <f t="shared" si="12"/>
        <v>17379000000</v>
      </c>
      <c r="I228" s="11">
        <f t="shared" si="13"/>
        <v>8052000000</v>
      </c>
      <c r="J228" s="46">
        <f t="shared" si="14"/>
        <v>0.7967267225966167</v>
      </c>
      <c r="K228" s="46">
        <f t="shared" si="15"/>
        <v>0.36913767019667171</v>
      </c>
    </row>
    <row r="229" spans="1:11" x14ac:dyDescent="0.3">
      <c r="A229" s="23" t="s">
        <v>729</v>
      </c>
      <c r="B229" s="13" t="s">
        <v>35</v>
      </c>
      <c r="C229" s="11">
        <v>19941000000</v>
      </c>
      <c r="D229" s="11">
        <v>3747000000</v>
      </c>
      <c r="E229" s="11">
        <v>6884000000</v>
      </c>
      <c r="F229" s="11">
        <v>0</v>
      </c>
      <c r="G229" s="11">
        <v>2038000000</v>
      </c>
      <c r="H229" s="11">
        <f t="shared" si="12"/>
        <v>16194000000</v>
      </c>
      <c r="I229" s="11">
        <f t="shared" si="13"/>
        <v>7272000000</v>
      </c>
      <c r="J229" s="46">
        <f t="shared" si="14"/>
        <v>0.81209568226267492</v>
      </c>
      <c r="K229" s="46">
        <f t="shared" si="15"/>
        <v>0.3646757935910937</v>
      </c>
    </row>
    <row r="230" spans="1:11" x14ac:dyDescent="0.3">
      <c r="A230" s="23" t="s">
        <v>730</v>
      </c>
      <c r="B230" s="13" t="s">
        <v>22</v>
      </c>
      <c r="C230" s="11">
        <v>54127000000</v>
      </c>
      <c r="D230" s="11">
        <v>13574000000</v>
      </c>
      <c r="E230" s="11">
        <v>37352000000</v>
      </c>
      <c r="F230" s="11">
        <v>0</v>
      </c>
      <c r="G230" s="11">
        <v>1858000000</v>
      </c>
      <c r="H230" s="11">
        <f t="shared" si="12"/>
        <v>40553000000</v>
      </c>
      <c r="I230" s="11">
        <f t="shared" si="13"/>
        <v>1343000000</v>
      </c>
      <c r="J230" s="46">
        <f t="shared" si="14"/>
        <v>0.74921942838139932</v>
      </c>
      <c r="K230" s="46">
        <f t="shared" si="15"/>
        <v>2.4812016184159475E-2</v>
      </c>
    </row>
    <row r="231" spans="1:11" x14ac:dyDescent="0.3">
      <c r="A231" s="23" t="s">
        <v>730</v>
      </c>
      <c r="B231" s="13" t="s">
        <v>29</v>
      </c>
      <c r="C231" s="11">
        <v>55438000000</v>
      </c>
      <c r="D231" s="11">
        <v>13703000000</v>
      </c>
      <c r="E231" s="11">
        <v>32834000000</v>
      </c>
      <c r="F231" s="11">
        <v>0</v>
      </c>
      <c r="G231" s="11">
        <v>1867000000</v>
      </c>
      <c r="H231" s="11">
        <f t="shared" si="12"/>
        <v>41735000000</v>
      </c>
      <c r="I231" s="11">
        <f t="shared" si="13"/>
        <v>7034000000</v>
      </c>
      <c r="J231" s="46">
        <f t="shared" si="14"/>
        <v>0.7528229734117392</v>
      </c>
      <c r="K231" s="46">
        <f t="shared" si="15"/>
        <v>0.1268804790937624</v>
      </c>
    </row>
    <row r="232" spans="1:11" x14ac:dyDescent="0.3">
      <c r="A232" s="23" t="s">
        <v>730</v>
      </c>
      <c r="B232" s="13" t="s">
        <v>32</v>
      </c>
      <c r="C232" s="11">
        <v>58232000000</v>
      </c>
      <c r="D232" s="11">
        <v>14758000000</v>
      </c>
      <c r="E232" s="11">
        <v>36583000000</v>
      </c>
      <c r="F232" s="11">
        <v>0</v>
      </c>
      <c r="G232" s="11">
        <v>1923000000</v>
      </c>
      <c r="H232" s="11">
        <f t="shared" si="12"/>
        <v>43474000000</v>
      </c>
      <c r="I232" s="11">
        <f t="shared" si="13"/>
        <v>4968000000</v>
      </c>
      <c r="J232" s="46">
        <f t="shared" si="14"/>
        <v>0.74656546228877585</v>
      </c>
      <c r="K232" s="46">
        <f t="shared" si="15"/>
        <v>8.5313916746805885E-2</v>
      </c>
    </row>
    <row r="233" spans="1:11" x14ac:dyDescent="0.3">
      <c r="A233" s="23" t="s">
        <v>730</v>
      </c>
      <c r="B233" s="13" t="s">
        <v>35</v>
      </c>
      <c r="C233" s="11">
        <v>58363000000</v>
      </c>
      <c r="D233" s="11">
        <v>12947000000</v>
      </c>
      <c r="E233" s="11">
        <v>35664000000</v>
      </c>
      <c r="F233" s="11">
        <v>0</v>
      </c>
      <c r="G233" s="11">
        <v>2084000000</v>
      </c>
      <c r="H233" s="11">
        <f t="shared" si="12"/>
        <v>45416000000</v>
      </c>
      <c r="I233" s="11">
        <f t="shared" si="13"/>
        <v>7668000000</v>
      </c>
      <c r="J233" s="46">
        <f t="shared" si="14"/>
        <v>0.77816424789678396</v>
      </c>
      <c r="K233" s="46">
        <f t="shared" si="15"/>
        <v>0.13138461011257133</v>
      </c>
    </row>
    <row r="234" spans="1:11" x14ac:dyDescent="0.3">
      <c r="A234" s="23" t="s">
        <v>733</v>
      </c>
      <c r="B234" s="13" t="s">
        <v>22</v>
      </c>
      <c r="C234" s="11">
        <v>56600000000</v>
      </c>
      <c r="D234" s="11">
        <v>40468000000</v>
      </c>
      <c r="E234" s="11">
        <v>5241000000</v>
      </c>
      <c r="F234" s="11">
        <v>2342000000</v>
      </c>
      <c r="G234" s="11">
        <v>0</v>
      </c>
      <c r="H234" s="11">
        <f t="shared" si="12"/>
        <v>16132000000</v>
      </c>
      <c r="I234" s="11">
        <f t="shared" si="13"/>
        <v>8549000000</v>
      </c>
      <c r="J234" s="46">
        <f t="shared" si="14"/>
        <v>0.28501766784452298</v>
      </c>
      <c r="K234" s="46">
        <f t="shared" si="15"/>
        <v>0.15104240282685513</v>
      </c>
    </row>
    <row r="235" spans="1:11" x14ac:dyDescent="0.3">
      <c r="A235" s="23" t="s">
        <v>733</v>
      </c>
      <c r="B235" s="13" t="s">
        <v>29</v>
      </c>
      <c r="C235" s="11">
        <v>57900000000</v>
      </c>
      <c r="D235" s="11">
        <v>40898000000</v>
      </c>
      <c r="E235" s="11">
        <v>4934000000</v>
      </c>
      <c r="F235" s="11">
        <v>2475000000</v>
      </c>
      <c r="G235" s="11">
        <v>0</v>
      </c>
      <c r="H235" s="11">
        <f t="shared" si="12"/>
        <v>17002000000</v>
      </c>
      <c r="I235" s="11">
        <f t="shared" si="13"/>
        <v>9593000000</v>
      </c>
      <c r="J235" s="46">
        <f t="shared" si="14"/>
        <v>0.29364421416234887</v>
      </c>
      <c r="K235" s="46">
        <f t="shared" si="15"/>
        <v>0.16568221070811745</v>
      </c>
    </row>
    <row r="236" spans="1:11" x14ac:dyDescent="0.3">
      <c r="A236" s="23" t="s">
        <v>733</v>
      </c>
      <c r="B236" s="13" t="s">
        <v>32</v>
      </c>
      <c r="C236" s="11">
        <v>56098000000</v>
      </c>
      <c r="D236" s="11">
        <v>40431000000</v>
      </c>
      <c r="E236" s="11">
        <v>6097000000</v>
      </c>
      <c r="F236" s="11">
        <v>2279000000</v>
      </c>
      <c r="G236" s="11">
        <v>0</v>
      </c>
      <c r="H236" s="11">
        <f t="shared" si="12"/>
        <v>15667000000</v>
      </c>
      <c r="I236" s="11">
        <f t="shared" si="13"/>
        <v>7291000000</v>
      </c>
      <c r="J236" s="46">
        <f t="shared" si="14"/>
        <v>0.27927911868515809</v>
      </c>
      <c r="K236" s="46">
        <f t="shared" si="15"/>
        <v>0.12996898285143854</v>
      </c>
    </row>
    <row r="237" spans="1:11" x14ac:dyDescent="0.3">
      <c r="A237" s="23" t="s">
        <v>733</v>
      </c>
      <c r="B237" s="13" t="s">
        <v>35</v>
      </c>
      <c r="C237" s="11">
        <v>57244000000</v>
      </c>
      <c r="D237" s="11">
        <v>41460000000</v>
      </c>
      <c r="E237" s="11">
        <v>5275000000</v>
      </c>
      <c r="F237" s="11">
        <v>2337000000</v>
      </c>
      <c r="G237" s="11">
        <v>0</v>
      </c>
      <c r="H237" s="11">
        <f t="shared" si="12"/>
        <v>15784000000</v>
      </c>
      <c r="I237" s="11">
        <f t="shared" si="13"/>
        <v>8172000000</v>
      </c>
      <c r="J237" s="46">
        <f t="shared" si="14"/>
        <v>0.27573195444064003</v>
      </c>
      <c r="K237" s="46">
        <f t="shared" si="15"/>
        <v>0.1427573195444064</v>
      </c>
    </row>
    <row r="238" spans="1:11" x14ac:dyDescent="0.3">
      <c r="A238" s="23" t="s">
        <v>741</v>
      </c>
      <c r="B238" s="13" t="s">
        <v>22</v>
      </c>
      <c r="C238" s="11">
        <v>1407848000</v>
      </c>
      <c r="D238" s="11">
        <v>516708000</v>
      </c>
      <c r="E238" s="11">
        <v>220068000</v>
      </c>
      <c r="F238" s="11">
        <v>0</v>
      </c>
      <c r="G238" s="11">
        <v>98844000</v>
      </c>
      <c r="H238" s="11">
        <f t="shared" si="12"/>
        <v>891140000</v>
      </c>
      <c r="I238" s="11">
        <f t="shared" si="13"/>
        <v>572228000</v>
      </c>
      <c r="J238" s="46">
        <f t="shared" si="14"/>
        <v>0.6329802649149624</v>
      </c>
      <c r="K238" s="46">
        <f t="shared" si="15"/>
        <v>0.40645581057045932</v>
      </c>
    </row>
    <row r="239" spans="1:11" x14ac:dyDescent="0.3">
      <c r="A239" s="23" t="s">
        <v>741</v>
      </c>
      <c r="B239" s="13" t="s">
        <v>29</v>
      </c>
      <c r="C239" s="11">
        <v>1595703000</v>
      </c>
      <c r="D239" s="11">
        <v>622523000</v>
      </c>
      <c r="E239" s="11">
        <v>228982000</v>
      </c>
      <c r="F239" s="11">
        <v>0</v>
      </c>
      <c r="G239" s="11">
        <v>129931000</v>
      </c>
      <c r="H239" s="11">
        <f t="shared" si="12"/>
        <v>973180000</v>
      </c>
      <c r="I239" s="11">
        <f t="shared" si="13"/>
        <v>614267000</v>
      </c>
      <c r="J239" s="46">
        <f t="shared" si="14"/>
        <v>0.60987539661202617</v>
      </c>
      <c r="K239" s="46">
        <f t="shared" si="15"/>
        <v>0.38495070824583272</v>
      </c>
    </row>
    <row r="240" spans="1:11" x14ac:dyDescent="0.3">
      <c r="A240" s="23" t="s">
        <v>741</v>
      </c>
      <c r="B240" s="13" t="s">
        <v>32</v>
      </c>
      <c r="C240" s="11">
        <v>1746726000</v>
      </c>
      <c r="D240" s="11">
        <v>716598000</v>
      </c>
      <c r="E240" s="11">
        <v>227306000</v>
      </c>
      <c r="F240" s="11">
        <v>0</v>
      </c>
      <c r="G240" s="11">
        <v>142376000</v>
      </c>
      <c r="H240" s="11">
        <f t="shared" si="12"/>
        <v>1030128000</v>
      </c>
      <c r="I240" s="11">
        <f t="shared" si="13"/>
        <v>660446000</v>
      </c>
      <c r="J240" s="46">
        <f t="shared" si="14"/>
        <v>0.58974790551008005</v>
      </c>
      <c r="K240" s="46">
        <f t="shared" si="15"/>
        <v>0.37810509490326472</v>
      </c>
    </row>
    <row r="241" spans="1:11" x14ac:dyDescent="0.3">
      <c r="A241" s="23" t="s">
        <v>741</v>
      </c>
      <c r="B241" s="13" t="s">
        <v>35</v>
      </c>
      <c r="C241" s="11">
        <v>2068010000</v>
      </c>
      <c r="D241" s="11">
        <v>803274000</v>
      </c>
      <c r="E241" s="11">
        <v>312690000</v>
      </c>
      <c r="F241" s="11">
        <v>0</v>
      </c>
      <c r="G241" s="11">
        <v>215484000</v>
      </c>
      <c r="H241" s="11">
        <f t="shared" si="12"/>
        <v>1264736000</v>
      </c>
      <c r="I241" s="11">
        <f t="shared" si="13"/>
        <v>736562000</v>
      </c>
      <c r="J241" s="46">
        <f t="shared" si="14"/>
        <v>0.61157151077606009</v>
      </c>
      <c r="K241" s="46">
        <f t="shared" si="15"/>
        <v>0.35616945759449908</v>
      </c>
    </row>
    <row r="242" spans="1:11" x14ac:dyDescent="0.3">
      <c r="A242" s="23" t="s">
        <v>752</v>
      </c>
      <c r="B242" s="13" t="s">
        <v>22</v>
      </c>
      <c r="C242" s="11">
        <v>13983000000</v>
      </c>
      <c r="D242" s="11">
        <v>9112000000</v>
      </c>
      <c r="E242" s="11">
        <v>1468000000</v>
      </c>
      <c r="F242" s="11">
        <v>0</v>
      </c>
      <c r="G242" s="11">
        <v>1333000000</v>
      </c>
      <c r="H242" s="11">
        <f t="shared" si="12"/>
        <v>4871000000</v>
      </c>
      <c r="I242" s="11">
        <f t="shared" si="13"/>
        <v>2070000000</v>
      </c>
      <c r="J242" s="46">
        <f t="shared" si="14"/>
        <v>0.34835156976328396</v>
      </c>
      <c r="K242" s="46">
        <f t="shared" si="15"/>
        <v>0.14803690195237074</v>
      </c>
    </row>
    <row r="243" spans="1:11" x14ac:dyDescent="0.3">
      <c r="A243" s="23" t="s">
        <v>752</v>
      </c>
      <c r="B243" s="13" t="s">
        <v>29</v>
      </c>
      <c r="C243" s="11">
        <v>13996000000</v>
      </c>
      <c r="D243" s="11">
        <v>9002000000</v>
      </c>
      <c r="E243" s="11">
        <v>1481000000</v>
      </c>
      <c r="F243" s="11">
        <v>0</v>
      </c>
      <c r="G243" s="11">
        <v>1292000000</v>
      </c>
      <c r="H243" s="11">
        <f t="shared" si="12"/>
        <v>4994000000</v>
      </c>
      <c r="I243" s="11">
        <f t="shared" si="13"/>
        <v>2221000000</v>
      </c>
      <c r="J243" s="46">
        <f t="shared" si="14"/>
        <v>0.35681623320948841</v>
      </c>
      <c r="K243" s="46">
        <f t="shared" si="15"/>
        <v>0.15868819662760789</v>
      </c>
    </row>
    <row r="244" spans="1:11" x14ac:dyDescent="0.3">
      <c r="A244" s="23" t="s">
        <v>752</v>
      </c>
      <c r="B244" s="13" t="s">
        <v>32</v>
      </c>
      <c r="C244" s="11">
        <v>12961000000</v>
      </c>
      <c r="D244" s="11">
        <v>8231000000</v>
      </c>
      <c r="E244" s="11">
        <v>1343000000</v>
      </c>
      <c r="F244" s="11">
        <v>0</v>
      </c>
      <c r="G244" s="11">
        <v>1245000000</v>
      </c>
      <c r="H244" s="11">
        <f t="shared" si="12"/>
        <v>4730000000</v>
      </c>
      <c r="I244" s="11">
        <f t="shared" si="13"/>
        <v>2142000000</v>
      </c>
      <c r="J244" s="46">
        <f t="shared" si="14"/>
        <v>0.36494097677648329</v>
      </c>
      <c r="K244" s="46">
        <f t="shared" si="15"/>
        <v>0.16526502584677108</v>
      </c>
    </row>
    <row r="245" spans="1:11" x14ac:dyDescent="0.3">
      <c r="A245" s="23" t="s">
        <v>752</v>
      </c>
      <c r="B245" s="13" t="s">
        <v>35</v>
      </c>
      <c r="C245" s="11">
        <v>13609000000</v>
      </c>
      <c r="D245" s="11">
        <v>8486000000</v>
      </c>
      <c r="E245" s="11">
        <v>1410000000</v>
      </c>
      <c r="F245" s="11">
        <v>0</v>
      </c>
      <c r="G245" s="11">
        <v>1301000000</v>
      </c>
      <c r="H245" s="11">
        <f t="shared" si="12"/>
        <v>5123000000</v>
      </c>
      <c r="I245" s="11">
        <f t="shared" si="13"/>
        <v>2412000000</v>
      </c>
      <c r="J245" s="46">
        <f t="shared" si="14"/>
        <v>0.37644206040120509</v>
      </c>
      <c r="K245" s="46">
        <f t="shared" si="15"/>
        <v>0.17723565287677273</v>
      </c>
    </row>
    <row r="246" spans="1:11" x14ac:dyDescent="0.3">
      <c r="A246" s="23" t="s">
        <v>769</v>
      </c>
      <c r="B246" s="13" t="s">
        <v>22</v>
      </c>
      <c r="C246" s="11">
        <v>3791000000</v>
      </c>
      <c r="D246" s="11">
        <v>2289000000</v>
      </c>
      <c r="E246" s="11">
        <v>936000000</v>
      </c>
      <c r="F246" s="11">
        <v>106000000</v>
      </c>
      <c r="G246" s="11">
        <v>0</v>
      </c>
      <c r="H246" s="11">
        <f t="shared" si="12"/>
        <v>1502000000</v>
      </c>
      <c r="I246" s="11">
        <f t="shared" si="13"/>
        <v>460000000</v>
      </c>
      <c r="J246" s="46">
        <f t="shared" si="14"/>
        <v>0.39620152993933</v>
      </c>
      <c r="K246" s="46">
        <f t="shared" si="15"/>
        <v>0.12134001582695858</v>
      </c>
    </row>
    <row r="247" spans="1:11" x14ac:dyDescent="0.3">
      <c r="A247" s="23" t="s">
        <v>769</v>
      </c>
      <c r="B247" s="13" t="s">
        <v>29</v>
      </c>
      <c r="C247" s="11">
        <v>3837000000</v>
      </c>
      <c r="D247" s="11">
        <v>2338000000</v>
      </c>
      <c r="E247" s="11">
        <v>990000000</v>
      </c>
      <c r="F247" s="11">
        <v>104000000</v>
      </c>
      <c r="G247" s="11">
        <v>0</v>
      </c>
      <c r="H247" s="11">
        <f t="shared" si="12"/>
        <v>1499000000</v>
      </c>
      <c r="I247" s="11">
        <f t="shared" si="13"/>
        <v>405000000</v>
      </c>
      <c r="J247" s="46">
        <f t="shared" si="14"/>
        <v>0.39066979410998171</v>
      </c>
      <c r="K247" s="46">
        <f t="shared" si="15"/>
        <v>0.1055512118842846</v>
      </c>
    </row>
    <row r="248" spans="1:11" x14ac:dyDescent="0.3">
      <c r="A248" s="23" t="s">
        <v>769</v>
      </c>
      <c r="B248" s="13" t="s">
        <v>32</v>
      </c>
      <c r="C248" s="11">
        <v>3916000000</v>
      </c>
      <c r="D248" s="11">
        <v>2403000000</v>
      </c>
      <c r="E248" s="11">
        <v>920000000</v>
      </c>
      <c r="F248" s="11">
        <v>104000000</v>
      </c>
      <c r="G248" s="11">
        <v>0</v>
      </c>
      <c r="H248" s="11">
        <f t="shared" si="12"/>
        <v>1513000000</v>
      </c>
      <c r="I248" s="11">
        <f t="shared" si="13"/>
        <v>489000000</v>
      </c>
      <c r="J248" s="46">
        <f t="shared" si="14"/>
        <v>0.38636363636363635</v>
      </c>
      <c r="K248" s="46">
        <f t="shared" si="15"/>
        <v>0.12487231869254341</v>
      </c>
    </row>
    <row r="249" spans="1:11" x14ac:dyDescent="0.3">
      <c r="A249" s="23" t="s">
        <v>769</v>
      </c>
      <c r="B249" s="13" t="s">
        <v>35</v>
      </c>
      <c r="C249" s="11">
        <v>3653000000</v>
      </c>
      <c r="D249" s="11">
        <v>2249000000</v>
      </c>
      <c r="E249" s="11">
        <v>854000000</v>
      </c>
      <c r="F249" s="11">
        <v>95000000</v>
      </c>
      <c r="G249" s="11">
        <v>0</v>
      </c>
      <c r="H249" s="11">
        <f t="shared" si="12"/>
        <v>1404000000</v>
      </c>
      <c r="I249" s="11">
        <f t="shared" si="13"/>
        <v>455000000</v>
      </c>
      <c r="J249" s="46">
        <f t="shared" si="14"/>
        <v>0.38434163701067614</v>
      </c>
      <c r="K249" s="46">
        <f t="shared" si="15"/>
        <v>0.12455516014234876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4482-CED5-452B-A955-32248F514790}">
  <dimension ref="A1:K39"/>
  <sheetViews>
    <sheetView workbookViewId="0">
      <selection activeCell="D22" sqref="D22"/>
    </sheetView>
  </sheetViews>
  <sheetFormatPr baseColWidth="10" defaultRowHeight="14.4" x14ac:dyDescent="0.3"/>
  <cols>
    <col min="1" max="1" width="18.109375" bestFit="1" customWidth="1"/>
    <col min="2" max="2" width="18.109375" customWidth="1"/>
    <col min="6" max="6" width="17.44140625" bestFit="1" customWidth="1"/>
    <col min="7" max="9" width="16.33203125" bestFit="1" customWidth="1"/>
    <col min="10" max="10" width="19" bestFit="1" customWidth="1"/>
    <col min="11" max="11" width="17.44140625" bestFit="1" customWidth="1"/>
  </cols>
  <sheetData>
    <row r="1" spans="1:11" ht="15.6" x14ac:dyDescent="0.3">
      <c r="A1" s="14" t="s">
        <v>798</v>
      </c>
      <c r="B1" s="25" t="s">
        <v>160</v>
      </c>
    </row>
    <row r="3" spans="1:11" ht="18" x14ac:dyDescent="0.35">
      <c r="C3" s="50" t="s">
        <v>799</v>
      </c>
      <c r="D3" s="50"/>
      <c r="E3" s="50"/>
      <c r="F3" s="50"/>
      <c r="G3" s="50"/>
      <c r="H3" s="50"/>
      <c r="I3" s="50"/>
      <c r="J3" s="52"/>
      <c r="K3" s="52"/>
    </row>
    <row r="4" spans="1:11" ht="18" x14ac:dyDescent="0.35">
      <c r="C4" s="15"/>
      <c r="D4" s="15"/>
      <c r="E4" s="15"/>
      <c r="F4" s="51" t="s">
        <v>800</v>
      </c>
      <c r="G4" s="51"/>
      <c r="H4" s="51"/>
      <c r="I4" s="51"/>
      <c r="J4" s="57" t="s">
        <v>815</v>
      </c>
      <c r="K4" s="57"/>
    </row>
    <row r="5" spans="1:11" ht="15.6" x14ac:dyDescent="0.3">
      <c r="C5" s="15"/>
      <c r="D5" s="15"/>
      <c r="E5" s="15"/>
      <c r="F5" s="16" t="s">
        <v>22</v>
      </c>
      <c r="G5" s="16" t="s">
        <v>29</v>
      </c>
      <c r="H5" s="16" t="s">
        <v>32</v>
      </c>
      <c r="I5" s="16" t="s">
        <v>35</v>
      </c>
      <c r="J5" s="16" t="s">
        <v>810</v>
      </c>
      <c r="K5" s="16" t="s">
        <v>811</v>
      </c>
    </row>
    <row r="6" spans="1:11" ht="15.6" x14ac:dyDescent="0.3">
      <c r="C6" s="17" t="s">
        <v>801</v>
      </c>
      <c r="D6" s="15"/>
      <c r="E6" s="15"/>
      <c r="F6" s="18">
        <f>Task2!F6</f>
        <v>23700000000</v>
      </c>
      <c r="G6" s="18">
        <f>Task2!G6</f>
        <v>23032000000</v>
      </c>
      <c r="H6" s="18">
        <f>Task2!H6</f>
        <v>23906000000</v>
      </c>
      <c r="I6" s="18">
        <f>Task2!I6</f>
        <v>22534000000</v>
      </c>
      <c r="J6" s="18">
        <f ca="1">I6*(1+J21)</f>
        <v>22647104750.016361</v>
      </c>
      <c r="K6" s="18">
        <f ca="1">J6*(1+K21)</f>
        <v>22918983508.197216</v>
      </c>
    </row>
    <row r="7" spans="1:11" x14ac:dyDescent="0.3">
      <c r="C7" s="19" t="s">
        <v>784</v>
      </c>
      <c r="D7" s="15"/>
      <c r="E7" s="15"/>
      <c r="F7" s="18">
        <f>Task2!F7</f>
        <v>20401000000</v>
      </c>
      <c r="G7" s="18">
        <f>Task2!G7</f>
        <v>19286000000</v>
      </c>
      <c r="H7" s="18">
        <f>Task2!H7</f>
        <v>19137000000</v>
      </c>
      <c r="I7" s="18">
        <f>Task2!I7</f>
        <v>18069000000</v>
      </c>
      <c r="J7" s="18"/>
      <c r="K7" s="18"/>
    </row>
    <row r="8" spans="1:11" ht="15.6" x14ac:dyDescent="0.3">
      <c r="C8" s="26" t="s">
        <v>802</v>
      </c>
      <c r="D8" s="27"/>
      <c r="E8" s="27"/>
      <c r="F8" s="28">
        <f>Task2!F8</f>
        <v>3299000000</v>
      </c>
      <c r="G8" s="28">
        <f>Task2!G8</f>
        <v>3746000000</v>
      </c>
      <c r="H8" s="28">
        <f>Task2!H8</f>
        <v>4769000000</v>
      </c>
      <c r="I8" s="28">
        <f>Task2!I8</f>
        <v>4465000000</v>
      </c>
      <c r="J8" s="28">
        <f ca="1">J6*J22</f>
        <v>6086305462.7670965</v>
      </c>
      <c r="K8" s="28">
        <f ca="1">K6*K22</f>
        <v>6159371631.2416906</v>
      </c>
    </row>
    <row r="9" spans="1:11" x14ac:dyDescent="0.3">
      <c r="C9" s="19" t="s">
        <v>803</v>
      </c>
      <c r="D9" s="19"/>
      <c r="E9" s="15"/>
      <c r="F9" s="18">
        <f>Task2!F9</f>
        <v>997000000</v>
      </c>
      <c r="G9" s="18">
        <f>Task2!G9</f>
        <v>1008000000</v>
      </c>
      <c r="H9" s="18">
        <f>Task2!H9</f>
        <v>995000000</v>
      </c>
      <c r="I9" s="18">
        <f>Task2!I9</f>
        <v>979000000</v>
      </c>
      <c r="J9" s="18"/>
      <c r="K9" s="18"/>
    </row>
    <row r="10" spans="1:11" x14ac:dyDescent="0.3">
      <c r="C10" s="19" t="s">
        <v>804</v>
      </c>
      <c r="D10" s="19"/>
      <c r="E10" s="15"/>
      <c r="F10" s="18">
        <f>Task2!F10</f>
        <v>197000000</v>
      </c>
      <c r="G10" s="18">
        <f>Task2!G10</f>
        <v>192000000</v>
      </c>
      <c r="H10" s="18">
        <f>Task2!H10</f>
        <v>218000000</v>
      </c>
      <c r="I10" s="18">
        <f>Task2!I10</f>
        <v>238000000</v>
      </c>
      <c r="J10" s="18"/>
      <c r="K10" s="18"/>
    </row>
    <row r="11" spans="1:11" x14ac:dyDescent="0.3">
      <c r="C11" s="19" t="s">
        <v>805</v>
      </c>
      <c r="D11" s="19"/>
      <c r="E11" s="15"/>
      <c r="F11" s="18">
        <f>Task2!F11</f>
        <v>1460000000</v>
      </c>
      <c r="G11" s="18">
        <f>Task2!G11</f>
        <v>1421000000</v>
      </c>
      <c r="H11" s="18">
        <f>Task2!H11</f>
        <v>1371000000</v>
      </c>
      <c r="I11" s="18">
        <f>Task2!I11</f>
        <v>1280000000</v>
      </c>
      <c r="J11" s="18"/>
      <c r="K11" s="18"/>
    </row>
    <row r="12" spans="1:11" x14ac:dyDescent="0.3">
      <c r="C12" s="29" t="s">
        <v>806</v>
      </c>
      <c r="D12" s="30"/>
      <c r="E12" s="27"/>
      <c r="F12" s="28">
        <f>Task2!F12</f>
        <v>2654000000</v>
      </c>
      <c r="G12" s="28">
        <f>Task2!G12</f>
        <v>2621000000</v>
      </c>
      <c r="H12" s="28">
        <f>Task2!H12</f>
        <v>2584000000</v>
      </c>
      <c r="I12" s="28">
        <f>Task2!I12</f>
        <v>2497000000</v>
      </c>
      <c r="J12" s="18"/>
      <c r="K12" s="18"/>
    </row>
    <row r="13" spans="1:11" ht="15.6" x14ac:dyDescent="0.3">
      <c r="C13" s="20" t="s">
        <v>807</v>
      </c>
      <c r="D13" s="21"/>
      <c r="E13" s="21"/>
      <c r="F13" s="22">
        <f>Task2!F13</f>
        <v>645000000</v>
      </c>
      <c r="G13" s="22">
        <f>Task2!G13</f>
        <v>1125000000</v>
      </c>
      <c r="H13" s="22">
        <f>Task2!H13</f>
        <v>2185000000</v>
      </c>
      <c r="I13" s="22">
        <f>Task2!I13</f>
        <v>1968000000</v>
      </c>
      <c r="J13" s="22">
        <f ca="1">J6*J23</f>
        <v>2144002190.4715939</v>
      </c>
      <c r="K13" s="22">
        <f ca="1">K6*K23</f>
        <v>2169740961.917954</v>
      </c>
    </row>
    <row r="15" spans="1:11" ht="15.6" x14ac:dyDescent="0.3">
      <c r="A15" s="31" t="s">
        <v>816</v>
      </c>
      <c r="B15" s="32" t="s">
        <v>824</v>
      </c>
    </row>
    <row r="18" spans="3:11" ht="18.600000000000001" thickBot="1" x14ac:dyDescent="0.4">
      <c r="C18" s="50" t="s">
        <v>818</v>
      </c>
      <c r="D18" s="50"/>
      <c r="E18" s="50"/>
      <c r="F18" s="50"/>
      <c r="G18" s="50"/>
      <c r="H18" s="50"/>
      <c r="I18" s="50"/>
      <c r="J18" s="50"/>
      <c r="K18" s="50"/>
    </row>
    <row r="19" spans="3:11" ht="16.2" thickBot="1" x14ac:dyDescent="0.35">
      <c r="F19" s="53" t="s">
        <v>800</v>
      </c>
      <c r="G19" s="53"/>
      <c r="H19" s="53"/>
      <c r="I19" s="53"/>
      <c r="J19" s="54" t="s">
        <v>819</v>
      </c>
      <c r="K19" s="55"/>
    </row>
    <row r="20" spans="3:11" ht="15.6" x14ac:dyDescent="0.3">
      <c r="F20" s="16" t="s">
        <v>22</v>
      </c>
      <c r="G20" s="16" t="s">
        <v>29</v>
      </c>
      <c r="H20" s="16" t="s">
        <v>32</v>
      </c>
      <c r="I20" s="16" t="s">
        <v>35</v>
      </c>
      <c r="J20" s="33" t="s">
        <v>810</v>
      </c>
      <c r="K20" s="34" t="s">
        <v>811</v>
      </c>
    </row>
    <row r="21" spans="3:11" x14ac:dyDescent="0.3">
      <c r="C21" t="s">
        <v>820</v>
      </c>
      <c r="G21" s="35">
        <f>(G6/F6)-1</f>
        <v>-2.8185654008438865E-2</v>
      </c>
      <c r="H21" s="35">
        <f t="shared" ref="H21:I21" si="0">(H6/G6)-1</f>
        <v>3.7947203890239756E-2</v>
      </c>
      <c r="I21" s="35">
        <f t="shared" si="0"/>
        <v>-5.7391449845227149E-2</v>
      </c>
      <c r="J21" s="36">
        <f ca="1">OFFSET($J$28,MATCH($B$15,$C$29:$C$31,0),0)</f>
        <v>5.0192930689786086E-3</v>
      </c>
      <c r="K21" s="37">
        <f ca="1">OFFSET($J$28,MATCH($B$15,$C$29:$C$31,0),1)</f>
        <v>1.2005011730281125E-2</v>
      </c>
    </row>
    <row r="22" spans="3:11" x14ac:dyDescent="0.3">
      <c r="C22" t="s">
        <v>821</v>
      </c>
      <c r="F22" s="47" cm="1">
        <f t="array" ref="F22">INDEX(GM,MATCH(1,($B$1=Ticker_list)*(F$20=YEAR),0))</f>
        <v>0.13919831223628687</v>
      </c>
      <c r="G22" s="47" cm="1">
        <f t="array" ref="G22">INDEX(GM,MATCH(1,($B$1=Ticker_list)*(G$20=YEAR),0))</f>
        <v>0.16264327891629038</v>
      </c>
      <c r="H22" s="47" cm="1">
        <f t="array" ref="H22">INDEX(GM,MATCH(1,($B$1=Ticker_list)*(H$20=YEAR),0))</f>
        <v>0.1994896678658078</v>
      </c>
      <c r="I22" s="47" cm="1">
        <f t="array" ref="I22">INDEX(GM,MATCH(1,($B$1=Ticker_list)*(I$20=YEAR),0))</f>
        <v>0.19814502529510958</v>
      </c>
      <c r="J22" s="39">
        <f ca="1">OFFSET($J$32,MATCH($B$15,$C$33:$C$35,0),0)</f>
        <v>0.26874541050386141</v>
      </c>
      <c r="K22" s="40">
        <f ca="1">OFFSET($J$32,MATCH($B$15,$C$33:$C$35,0),0)</f>
        <v>0.26874541050386141</v>
      </c>
    </row>
    <row r="23" spans="3:11" ht="15" thickBot="1" x14ac:dyDescent="0.35">
      <c r="C23" t="s">
        <v>822</v>
      </c>
      <c r="F23" s="47" cm="1">
        <f t="array" ref="F23">INDEX(OM,MATCH(1,($B$1=Ticker_list)*(F$20=YEAR),0))</f>
        <v>2.7215189873417721E-2</v>
      </c>
      <c r="G23" s="47" cm="1">
        <f t="array" ref="G23">INDEX(OM,MATCH(1,($B$1=Ticker_list)*(G$20=YEAR),0))</f>
        <v>4.8845085098992706E-2</v>
      </c>
      <c r="H23" s="47" cm="1">
        <f t="array" ref="H23">INDEX(OM,MATCH(1,($B$1=Ticker_list)*(H$20=YEAR),0))</f>
        <v>9.1399648623776461E-2</v>
      </c>
      <c r="I23" s="47" cm="1">
        <f t="array" ref="I23">INDEX(OM,MATCH(1,($B$1=Ticker_list)*(I$20=YEAR),0))</f>
        <v>8.7334694239815394E-2</v>
      </c>
      <c r="J23" s="41">
        <f ca="1">OFFSET($J$36,MATCH($B$15,$C$37:$C$39,0),0)</f>
        <v>9.4670034608730497E-2</v>
      </c>
      <c r="K23" s="42">
        <f ca="1">OFFSET($J$36,MATCH($B$15,$C$37:$C$39,0),0)</f>
        <v>9.4670034608730497E-2</v>
      </c>
    </row>
    <row r="26" spans="3:11" ht="18" x14ac:dyDescent="0.35">
      <c r="C26" s="50" t="s">
        <v>823</v>
      </c>
      <c r="D26" s="50"/>
      <c r="E26" s="50"/>
      <c r="F26" s="50"/>
      <c r="G26" s="50"/>
      <c r="H26" s="50"/>
      <c r="I26" s="50"/>
      <c r="J26" s="50"/>
      <c r="K26" s="50"/>
    </row>
    <row r="28" spans="3:11" ht="15" thickBot="1" x14ac:dyDescent="0.35">
      <c r="C28" s="56" t="s">
        <v>820</v>
      </c>
      <c r="D28" s="56"/>
      <c r="E28" s="56"/>
      <c r="F28" s="56"/>
      <c r="G28" s="56"/>
      <c r="H28" s="56"/>
      <c r="I28" s="43"/>
      <c r="J28" s="44"/>
      <c r="K28" s="43"/>
    </row>
    <row r="29" spans="3:11" x14ac:dyDescent="0.3">
      <c r="C29" s="13" t="s">
        <v>824</v>
      </c>
      <c r="D29">
        <v>1</v>
      </c>
      <c r="J29" s="48">
        <f>J30+STDEV($G$22:$I$22)</f>
        <v>5.0192930689786086E-3</v>
      </c>
      <c r="K29" s="48">
        <f>K30+STDEV($G$22:$I$22)</f>
        <v>1.2005011730281125E-2</v>
      </c>
    </row>
    <row r="30" spans="3:11" x14ac:dyDescent="0.3">
      <c r="C30" s="13" t="s">
        <v>817</v>
      </c>
      <c r="D30">
        <v>2</v>
      </c>
      <c r="J30" s="48">
        <f>AVERAGE(G21:I21)</f>
        <v>-1.5876633321142086E-2</v>
      </c>
      <c r="K30" s="48">
        <f>AVERAGE(G21:I21)*0.56</f>
        <v>-8.8909146598395699E-3</v>
      </c>
    </row>
    <row r="31" spans="3:11" x14ac:dyDescent="0.3">
      <c r="C31" s="13" t="s">
        <v>825</v>
      </c>
      <c r="D31">
        <v>3</v>
      </c>
      <c r="J31" s="48">
        <f>J30-STDEV($G$22:$I$22)</f>
        <v>-3.6772559711262781E-2</v>
      </c>
      <c r="K31" s="48">
        <f>K30-STDEV($G$22:$I$22)</f>
        <v>-2.9786841049960266E-2</v>
      </c>
    </row>
    <row r="32" spans="3:11" ht="15" thickBot="1" x14ac:dyDescent="0.35">
      <c r="C32" s="56" t="s">
        <v>821</v>
      </c>
      <c r="D32" s="56"/>
      <c r="E32" s="56"/>
      <c r="F32" s="56"/>
      <c r="G32" s="56"/>
      <c r="H32" s="56"/>
      <c r="I32" s="43"/>
      <c r="J32" s="44"/>
      <c r="K32" s="43"/>
    </row>
    <row r="33" spans="3:11" x14ac:dyDescent="0.3">
      <c r="C33" s="13" t="s">
        <v>824</v>
      </c>
      <c r="D33">
        <v>1</v>
      </c>
      <c r="J33" s="38">
        <f>J34+STDEV($F$23:$I$23)</f>
        <v>0.26874541050386141</v>
      </c>
      <c r="K33" s="38">
        <f>K34+STDEV($F$23:$I$23)</f>
        <v>0.26874541050386141</v>
      </c>
    </row>
    <row r="34" spans="3:11" x14ac:dyDescent="0.3">
      <c r="C34" s="13" t="s">
        <v>817</v>
      </c>
      <c r="D34">
        <v>2</v>
      </c>
      <c r="J34" s="38">
        <f>I22*1.2</f>
        <v>0.23777403035413147</v>
      </c>
      <c r="K34" s="38">
        <f>J34</f>
        <v>0.23777403035413147</v>
      </c>
    </row>
    <row r="35" spans="3:11" x14ac:dyDescent="0.3">
      <c r="C35" s="13" t="s">
        <v>825</v>
      </c>
      <c r="D35">
        <v>3</v>
      </c>
      <c r="J35" s="38">
        <f>J34-3%</f>
        <v>0.20777403035413147</v>
      </c>
      <c r="K35" s="38">
        <f>K34-3%</f>
        <v>0.20777403035413147</v>
      </c>
    </row>
    <row r="36" spans="3:11" ht="15" thickBot="1" x14ac:dyDescent="0.35">
      <c r="C36" s="56" t="s">
        <v>822</v>
      </c>
      <c r="D36" s="56"/>
      <c r="E36" s="56"/>
      <c r="F36" s="56"/>
      <c r="G36" s="56"/>
      <c r="H36" s="56"/>
      <c r="I36" s="43"/>
      <c r="J36" s="44"/>
      <c r="K36" s="43"/>
    </row>
    <row r="37" spans="3:11" x14ac:dyDescent="0.3">
      <c r="C37" s="13" t="s">
        <v>824</v>
      </c>
      <c r="D37">
        <v>1</v>
      </c>
      <c r="J37" s="38">
        <f>J38+STDEV($F$23:$I$23)</f>
        <v>9.4670034608730497E-2</v>
      </c>
      <c r="K37" s="38">
        <f>K38+STDEV($F$23:$I$23)</f>
        <v>9.4670034608730497E-2</v>
      </c>
    </row>
    <row r="38" spans="3:11" x14ac:dyDescent="0.3">
      <c r="C38" s="13" t="s">
        <v>817</v>
      </c>
      <c r="D38">
        <v>2</v>
      </c>
      <c r="J38" s="38">
        <f>AVERAGE($F$23:$I$23)</f>
        <v>6.3698654459000567E-2</v>
      </c>
      <c r="K38" s="38">
        <f>AVERAGE($F$23:$I$23)</f>
        <v>6.3698654459000567E-2</v>
      </c>
    </row>
    <row r="39" spans="3:11" x14ac:dyDescent="0.3">
      <c r="C39" s="13" t="s">
        <v>825</v>
      </c>
      <c r="D39">
        <v>3</v>
      </c>
      <c r="J39" s="38">
        <f>J38-STDEV($F$23:$I$23)</f>
        <v>3.2727274309270638E-2</v>
      </c>
      <c r="K39" s="38">
        <f>K38-STDEV($F$23:$I$23)</f>
        <v>3.2727274309270638E-2</v>
      </c>
    </row>
  </sheetData>
  <mergeCells count="10">
    <mergeCell ref="C28:H28"/>
    <mergeCell ref="C32:H32"/>
    <mergeCell ref="C36:H36"/>
    <mergeCell ref="F4:I4"/>
    <mergeCell ref="J4:K4"/>
    <mergeCell ref="C3:K3"/>
    <mergeCell ref="C18:K18"/>
    <mergeCell ref="F19:I19"/>
    <mergeCell ref="J19:K19"/>
    <mergeCell ref="C26:K26"/>
  </mergeCells>
  <phoneticPr fontId="14" type="noConversion"/>
  <dataValidations count="2">
    <dataValidation type="list" allowBlank="1" showInputMessage="1" showErrorMessage="1" sqref="B1" xr:uid="{B5FB8D46-0593-4BC8-9E66-057139BA132B}">
      <formula1>Ticker_list</formula1>
    </dataValidation>
    <dataValidation type="list" allowBlank="1" showInputMessage="1" showErrorMessage="1" sqref="B15" xr:uid="{91005517-DDA0-451A-942A-5CAF930941D6}">
      <formula1>"Strong Case, Base Case, Weak Case"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E034C-6F11-450E-8006-8B60EA219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21</vt:i4>
      </vt:variant>
    </vt:vector>
  </HeadingPairs>
  <TitlesOfParts>
    <vt:vector size="27" baseType="lpstr">
      <vt:lpstr>Dataset (NYSE S&amp;P 500)</vt:lpstr>
      <vt:lpstr>COGS1_4</vt:lpstr>
      <vt:lpstr>Task1</vt:lpstr>
      <vt:lpstr>Task2</vt:lpstr>
      <vt:lpstr>Lista_PL</vt:lpstr>
      <vt:lpstr>Task3</vt:lpstr>
      <vt:lpstr>COGS</vt:lpstr>
      <vt:lpstr>COGS1</vt:lpstr>
      <vt:lpstr>COGS2</vt:lpstr>
      <vt:lpstr>COGS3</vt:lpstr>
      <vt:lpstr>COGS4</vt:lpstr>
      <vt:lpstr>CORGS3</vt:lpstr>
      <vt:lpstr>GM</vt:lpstr>
      <vt:lpstr>GP</vt:lpstr>
      <vt:lpstr>id</vt:lpstr>
      <vt:lpstr>OM</vt:lpstr>
      <vt:lpstr>OOEP</vt:lpstr>
      <vt:lpstr>OP</vt:lpstr>
      <vt:lpstr>rev</vt:lpstr>
      <vt:lpstr>REVENUE</vt:lpstr>
      <vt:lpstr>RYD</vt:lpstr>
      <vt:lpstr>SGA</vt:lpstr>
      <vt:lpstr>SGA_1</vt:lpstr>
      <vt:lpstr>SGA_4</vt:lpstr>
      <vt:lpstr>Ticker_list</vt:lpstr>
      <vt:lpstr>Ticker_Symbol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Requena Alcaraz</dc:creator>
  <cp:lastModifiedBy>Francisco Requena Alcaraz</cp:lastModifiedBy>
  <dcterms:created xsi:type="dcterms:W3CDTF">2025-01-11T20:18:56Z</dcterms:created>
  <dcterms:modified xsi:type="dcterms:W3CDTF">2025-01-12T22:18:49Z</dcterms:modified>
</cp:coreProperties>
</file>