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P10" sheetId="1" r:id="rId4"/>
    <sheet state="visible" name="All_ranks_BUSCO34" sheetId="2" r:id="rId5"/>
    <sheet state="visible" name="All_values_BUSCO34" sheetId="3" r:id="rId6"/>
    <sheet state="visible" name="HYPO (corrected reads)" sheetId="4" r:id="rId7"/>
    <sheet state="visible" name="HYPO (raw reads)" sheetId="5" r:id="rId8"/>
    <sheet state="visible" name="MEDAKA (corrected reads)" sheetId="6" r:id="rId9"/>
    <sheet state="visible" name="MEDAKA (raw reads)" sheetId="7" r:id="rId10"/>
  </sheets>
  <definedNames/>
  <calcPr/>
</workbook>
</file>

<file path=xl/sharedStrings.xml><?xml version="1.0" encoding="utf-8"?>
<sst xmlns="http://schemas.openxmlformats.org/spreadsheetml/2006/main" count="988" uniqueCount="79">
  <si>
    <t>generel assembly features</t>
  </si>
  <si>
    <t>assembly completeness</t>
  </si>
  <si>
    <t>read back-mapping statistics</t>
  </si>
  <si>
    <t>POLISHING</t>
  </si>
  <si>
    <t>READ TYPE</t>
  </si>
  <si>
    <t>ASEMBLY</t>
  </si>
  <si>
    <t>final rank</t>
  </si>
  <si>
    <t>avg rank</t>
  </si>
  <si>
    <t>N50</t>
  </si>
  <si>
    <t>% difference to assembly length (genomescope2)</t>
  </si>
  <si>
    <t>% difference to assembly length (bbmap)</t>
  </si>
  <si>
    <t>avg. scaff length</t>
  </si>
  <si>
    <t>scaff. count</t>
  </si>
  <si>
    <t>complete BUSCO3 genes [single copy]</t>
  </si>
  <si>
    <t>complete BUSCO3 genes [duplicates]</t>
  </si>
  <si>
    <t>complete BUSCO4 genes [single copy]</t>
  </si>
  <si>
    <t>complete BUSCO4 genes [duplicates]</t>
  </si>
  <si>
    <t>KAT kmer completness</t>
  </si>
  <si>
    <t>RNA-PE % [hisat2]</t>
  </si>
  <si>
    <t>transcripts mapping % [minimap2]</t>
  </si>
  <si>
    <t>RNA-ONT mapping %  [minimap2]</t>
  </si>
  <si>
    <t>DNA-PE % [hisat2]</t>
  </si>
  <si>
    <t>DNA-PE % [bowtie2]</t>
  </si>
  <si>
    <t>DNA-ONT mapping % [minimap2]</t>
  </si>
  <si>
    <t>MEDAKA</t>
  </si>
  <si>
    <t>corrected</t>
  </si>
  <si>
    <t>FLYE-5kb</t>
  </si>
  <si>
    <t>raw</t>
  </si>
  <si>
    <t>SHASTA-10kb</t>
  </si>
  <si>
    <t>RAVEN-15kb</t>
  </si>
  <si>
    <t>WTDBG2-5kb</t>
  </si>
  <si>
    <t>FLYE-15kb</t>
  </si>
  <si>
    <t>RA-15kb</t>
  </si>
  <si>
    <t>RA-10kb</t>
  </si>
  <si>
    <t>WTDBG2-15kb</t>
  </si>
  <si>
    <t>HYPO</t>
  </si>
  <si>
    <t>FLYE-10kb</t>
  </si>
  <si>
    <t>weighted</t>
  </si>
  <si>
    <t>2x</t>
  </si>
  <si>
    <t>1x</t>
  </si>
  <si>
    <t>4x</t>
  </si>
  <si>
    <t>6x</t>
  </si>
  <si>
    <t>general assembly features</t>
  </si>
  <si>
    <t>assembly completness</t>
  </si>
  <si>
    <t>read back-mapping percentage</t>
  </si>
  <si>
    <t>avg. rank</t>
  </si>
  <si>
    <t>kmer completness [kat]</t>
  </si>
  <si>
    <t>transcripts mapping % [gmap]</t>
  </si>
  <si>
    <t>RAVEN-10kb</t>
  </si>
  <si>
    <t>CANU-10kb</t>
  </si>
  <si>
    <t>MINIASM-5kb</t>
  </si>
  <si>
    <t>CANU-5kb</t>
  </si>
  <si>
    <t>WTDBG2-10kb</t>
  </si>
  <si>
    <t>CANU-15kb</t>
  </si>
  <si>
    <t>SHASTA-15kb</t>
  </si>
  <si>
    <t>RA-5kb</t>
  </si>
  <si>
    <t>RAVEN-5kb</t>
  </si>
  <si>
    <t>MINIASM-15kb</t>
  </si>
  <si>
    <t>MINIASM-10kb</t>
  </si>
  <si>
    <t>SHASTA-5kb</t>
  </si>
  <si>
    <t>BUSCO3 [S]</t>
  </si>
  <si>
    <t>BUSCO3 [D]</t>
  </si>
  <si>
    <t>BUSCO4 [S]</t>
  </si>
  <si>
    <t>BUSCO4 [D]</t>
  </si>
  <si>
    <t>min</t>
  </si>
  <si>
    <t>max</t>
  </si>
  <si>
    <t>structural accuracy / mapping</t>
  </si>
  <si>
    <t>RNA</t>
  </si>
  <si>
    <t>DNA</t>
  </si>
  <si>
    <t>assembly</t>
  </si>
  <si>
    <t>assembly size</t>
  </si>
  <si>
    <t>% difference to assembly of length (genomescope2)</t>
  </si>
  <si>
    <t>% difference to assembly of length (bbmap)</t>
  </si>
  <si>
    <t>RNA-PE % (hardmasked) [hisat2]</t>
  </si>
  <si>
    <t>DNA-PE mapping % [bowtie2]</t>
  </si>
  <si>
    <t>best max</t>
  </si>
  <si>
    <t>best min</t>
  </si>
  <si>
    <t>RANKS</t>
  </si>
  <si>
    <t>structural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</si>
</sst>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b/>
      <color rgb="FF000000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color rgb="FF000000"/>
      <name val="Arial"/>
      <scheme val="minor"/>
    </font>
    <font>
      <b/>
      <color rgb="FF000000"/>
      <name val="Arial"/>
      <scheme val="minor"/>
    </font>
    <font>
      <color rgb="FFFF0000"/>
      <name val="Arial"/>
    </font>
    <font>
      <color rgb="FFFF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5"/>
        <bgColor theme="5"/>
      </patternFill>
    </fill>
    <fill>
      <patternFill patternType="solid">
        <fgColor rgb="FF34A853"/>
        <bgColor rgb="FF34A853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4" fillId="0" fontId="3" numFmtId="0" xfId="0" applyAlignment="1" applyBorder="1" applyFont="1">
      <alignment horizontal="center" readingOrder="0" shrinkToFit="0" vertical="bottom" wrapText="1"/>
    </xf>
    <xf borderId="8" fillId="0" fontId="3" numFmtId="0" xfId="0" applyAlignment="1" applyBorder="1" applyFont="1">
      <alignment horizontal="center" readingOrder="0" shrinkToFit="0" vertical="bottom" wrapText="1"/>
    </xf>
    <xf borderId="5" fillId="0" fontId="4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readingOrder="0" vertical="bottom"/>
    </xf>
    <xf borderId="10" fillId="0" fontId="3" numFmtId="0" xfId="0" applyAlignment="1" applyBorder="1" applyFont="1">
      <alignment vertical="bottom"/>
    </xf>
    <xf borderId="10" fillId="0" fontId="4" numFmtId="3" xfId="0" applyAlignment="1" applyBorder="1" applyFont="1" applyNumberFormat="1">
      <alignment horizontal="center" vertical="bottom"/>
    </xf>
    <xf borderId="11" fillId="0" fontId="5" numFmtId="164" xfId="0" applyAlignment="1" applyBorder="1" applyFont="1" applyNumberFormat="1">
      <alignment horizontal="center"/>
    </xf>
    <xf borderId="9" fillId="0" fontId="5" numFmtId="3" xfId="0" applyAlignment="1" applyBorder="1" applyFont="1" applyNumberFormat="1">
      <alignment horizontal="center"/>
    </xf>
    <xf borderId="10" fillId="0" fontId="5" numFmtId="3" xfId="0" applyAlignment="1" applyBorder="1" applyFont="1" applyNumberFormat="1">
      <alignment horizontal="center"/>
    </xf>
    <xf borderId="12" fillId="0" fontId="5" numFmtId="3" xfId="0" applyAlignment="1" applyBorder="1" applyFont="1" applyNumberFormat="1">
      <alignment horizontal="center"/>
    </xf>
    <xf borderId="11" fillId="0" fontId="5" numFmtId="3" xfId="0" applyAlignment="1" applyBorder="1" applyFont="1" applyNumberFormat="1">
      <alignment horizontal="center"/>
    </xf>
    <xf borderId="9" fillId="0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readingOrder="0" vertical="bottom"/>
    </xf>
    <xf borderId="10" fillId="0" fontId="4" numFmtId="0" xfId="0" applyAlignment="1" applyBorder="1" applyFont="1">
      <alignment vertical="bottom"/>
    </xf>
    <xf borderId="13" fillId="0" fontId="3" numFmtId="0" xfId="0" applyAlignment="1" applyBorder="1" applyFont="1">
      <alignment readingOrder="0" vertical="bottom"/>
    </xf>
    <xf borderId="14" fillId="0" fontId="3" numFmtId="0" xfId="0" applyAlignment="1" applyBorder="1" applyFont="1">
      <alignment readingOrder="0" vertical="bottom"/>
    </xf>
    <xf borderId="14" fillId="0" fontId="3" numFmtId="0" xfId="0" applyAlignment="1" applyBorder="1" applyFont="1">
      <alignment vertical="bottom"/>
    </xf>
    <xf borderId="14" fillId="0" fontId="4" numFmtId="3" xfId="0" applyAlignment="1" applyBorder="1" applyFont="1" applyNumberFormat="1">
      <alignment horizontal="center" vertical="bottom"/>
    </xf>
    <xf borderId="15" fillId="0" fontId="5" numFmtId="164" xfId="0" applyAlignment="1" applyBorder="1" applyFont="1" applyNumberFormat="1">
      <alignment horizontal="center"/>
    </xf>
    <xf borderId="13" fillId="0" fontId="5" numFmtId="3" xfId="0" applyAlignment="1" applyBorder="1" applyFont="1" applyNumberFormat="1">
      <alignment horizontal="center"/>
    </xf>
    <xf borderId="14" fillId="0" fontId="5" numFmtId="3" xfId="0" applyAlignment="1" applyBorder="1" applyFont="1" applyNumberFormat="1">
      <alignment horizontal="center"/>
    </xf>
    <xf borderId="16" fillId="0" fontId="5" numFmtId="3" xfId="0" applyAlignment="1" applyBorder="1" applyFont="1" applyNumberFormat="1">
      <alignment horizontal="center"/>
    </xf>
    <xf borderId="15" fillId="0" fontId="5" numFmtId="3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17" fillId="2" fontId="5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 vertical="bottom"/>
    </xf>
    <xf borderId="10" fillId="3" fontId="1" numFmtId="0" xfId="0" applyAlignment="1" applyBorder="1" applyFill="1" applyFont="1">
      <alignment readingOrder="0"/>
    </xf>
    <xf borderId="11" fillId="3" fontId="1" numFmtId="0" xfId="0" applyAlignment="1" applyBorder="1" applyFont="1">
      <alignment horizontal="center" readingOrder="0" shrinkToFit="0" wrapText="1"/>
    </xf>
    <xf borderId="18" fillId="3" fontId="1" numFmtId="0" xfId="0" applyAlignment="1" applyBorder="1" applyFont="1">
      <alignment horizontal="center" readingOrder="0" shrinkToFit="0" wrapText="1"/>
    </xf>
    <xf borderId="19" fillId="3" fontId="1" numFmtId="0" xfId="0" applyAlignment="1" applyBorder="1" applyFont="1">
      <alignment horizontal="center" readingOrder="0" shrinkToFit="0" wrapText="1"/>
    </xf>
    <xf borderId="20" fillId="3" fontId="3" numFmtId="0" xfId="0" applyAlignment="1" applyBorder="1" applyFont="1">
      <alignment horizontal="center" readingOrder="0" shrinkToFit="0" vertical="bottom" wrapText="1"/>
    </xf>
    <xf borderId="18" fillId="3" fontId="3" numFmtId="0" xfId="0" applyAlignment="1" applyBorder="1" applyFont="1">
      <alignment horizontal="center" readingOrder="0" shrinkToFit="0" vertical="bottom" wrapText="1"/>
    </xf>
    <xf borderId="19" fillId="3" fontId="3" numFmtId="0" xfId="0" applyAlignment="1" applyBorder="1" applyFont="1">
      <alignment horizontal="center" readingOrder="0" shrinkToFit="0" vertical="bottom" wrapText="1"/>
    </xf>
    <xf borderId="21" fillId="3" fontId="3" numFmtId="0" xfId="0" applyAlignment="1" applyBorder="1" applyFont="1">
      <alignment horizontal="center" readingOrder="0" shrinkToFit="0" vertical="bottom" wrapText="1"/>
    </xf>
    <xf borderId="20" fillId="3" fontId="4" numFmtId="0" xfId="0" applyAlignment="1" applyBorder="1" applyFont="1">
      <alignment horizontal="center" readingOrder="0" shrinkToFit="0" vertical="bottom" wrapText="1"/>
    </xf>
    <xf borderId="0" fillId="3" fontId="5" numFmtId="0" xfId="0" applyFont="1"/>
    <xf borderId="0" fillId="3" fontId="5" numFmtId="0" xfId="0" applyAlignment="1" applyFont="1">
      <alignment horizontal="center"/>
    </xf>
    <xf borderId="11" fillId="3" fontId="5" numFmtId="0" xfId="0" applyAlignment="1" applyBorder="1" applyFont="1">
      <alignment horizontal="center" readingOrder="0"/>
    </xf>
    <xf borderId="9" fillId="3" fontId="5" numFmtId="0" xfId="0" applyAlignment="1" applyBorder="1" applyFont="1">
      <alignment horizontal="center" readingOrder="0"/>
    </xf>
    <xf borderId="10" fillId="3" fontId="5" numFmtId="0" xfId="0" applyAlignment="1" applyBorder="1" applyFont="1">
      <alignment horizontal="center" readingOrder="0"/>
    </xf>
    <xf borderId="12" fillId="3" fontId="5" numFmtId="0" xfId="0" applyAlignment="1" applyBorder="1" applyFont="1">
      <alignment horizontal="center" readingOrder="0"/>
    </xf>
    <xf borderId="10" fillId="0" fontId="6" numFmtId="0" xfId="0" applyAlignment="1" applyBorder="1" applyFont="1">
      <alignment readingOrder="0" vertical="bottom"/>
    </xf>
    <xf borderId="10" fillId="0" fontId="6" numFmtId="0" xfId="0" applyAlignment="1" applyBorder="1" applyFont="1">
      <alignment vertical="bottom"/>
    </xf>
    <xf borderId="11" fillId="0" fontId="7" numFmtId="3" xfId="0" applyAlignment="1" applyBorder="1" applyFont="1" applyNumberFormat="1">
      <alignment horizontal="center" vertical="bottom"/>
    </xf>
    <xf borderId="22" fillId="0" fontId="5" numFmtId="164" xfId="0" applyAlignment="1" applyBorder="1" applyFont="1" applyNumberFormat="1">
      <alignment horizontal="center"/>
    </xf>
    <xf borderId="23" fillId="0" fontId="5" numFmtId="3" xfId="0" applyAlignment="1" applyBorder="1" applyFont="1" applyNumberFormat="1">
      <alignment horizontal="center"/>
    </xf>
    <xf borderId="17" fillId="0" fontId="5" numFmtId="3" xfId="0" applyAlignment="1" applyBorder="1" applyFont="1" applyNumberFormat="1">
      <alignment horizontal="center"/>
    </xf>
    <xf borderId="22" fillId="0" fontId="5" numFmtId="3" xfId="0" applyAlignment="1" applyBorder="1" applyFont="1" applyNumberFormat="1">
      <alignment horizontal="center"/>
    </xf>
    <xf borderId="24" fillId="0" fontId="5" numFmtId="3" xfId="0" applyAlignment="1" applyBorder="1" applyFont="1" applyNumberFormat="1">
      <alignment horizontal="center"/>
    </xf>
    <xf borderId="10" fillId="0" fontId="7" numFmtId="0" xfId="0" applyAlignment="1" applyBorder="1" applyFont="1">
      <alignment readingOrder="0" vertical="bottom"/>
    </xf>
    <xf borderId="10" fillId="0" fontId="7" numFmtId="0" xfId="0" applyAlignment="1" applyBorder="1" applyFont="1">
      <alignment vertical="bottom"/>
    </xf>
    <xf borderId="10" fillId="0" fontId="6" numFmtId="0" xfId="0" applyAlignment="1" applyBorder="1" applyFont="1">
      <alignment readingOrder="0" vertical="bottom"/>
    </xf>
    <xf borderId="10" fillId="0" fontId="7" numFmtId="0" xfId="0" applyAlignment="1" applyBorder="1" applyFont="1">
      <alignment readingOrder="0" vertical="bottom"/>
    </xf>
    <xf borderId="18" fillId="0" fontId="5" numFmtId="164" xfId="0" applyAlignment="1" applyBorder="1" applyFont="1" applyNumberFormat="1">
      <alignment horizontal="center"/>
    </xf>
    <xf borderId="25" fillId="0" fontId="1" numFmtId="0" xfId="0" applyAlignment="1" applyBorder="1" applyFont="1">
      <alignment readingOrder="0"/>
    </xf>
    <xf borderId="25" fillId="0" fontId="1" numFmtId="0" xfId="0" applyAlignment="1" applyBorder="1" applyFont="1">
      <alignment horizontal="right" readingOrder="0"/>
    </xf>
    <xf borderId="25" fillId="0" fontId="3" numFmtId="0" xfId="0" applyAlignment="1" applyBorder="1" applyFont="1">
      <alignment horizontal="right" readingOrder="0" shrinkToFit="0" vertical="bottom" wrapText="1"/>
    </xf>
    <xf borderId="25" fillId="0" fontId="3" numFmtId="0" xfId="0" applyAlignment="1" applyBorder="1" applyFont="1">
      <alignment horizontal="right" readingOrder="0" vertical="bottom"/>
    </xf>
    <xf borderId="25" fillId="0" fontId="3" numFmtId="0" xfId="0" applyAlignment="1" applyBorder="1" applyFont="1">
      <alignment horizontal="right" vertical="bottom"/>
    </xf>
    <xf borderId="25" fillId="0" fontId="4" numFmtId="0" xfId="0" applyAlignment="1" applyBorder="1" applyFont="1">
      <alignment horizontal="right" readingOrder="0" shrinkToFit="0" vertical="bottom" wrapText="1"/>
    </xf>
    <xf borderId="26" fillId="0" fontId="3" numFmtId="0" xfId="0" applyAlignment="1" applyBorder="1" applyFont="1">
      <alignment horizontal="right" readingOrder="0" shrinkToFit="0" vertical="bottom" wrapText="1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5" numFmtId="3" xfId="0" applyFont="1" applyNumberFormat="1"/>
    <xf borderId="0" fillId="0" fontId="5" numFmtId="165" xfId="0" applyFont="1" applyNumberFormat="1"/>
    <xf borderId="0" fillId="0" fontId="7" numFmtId="0" xfId="0" applyAlignment="1" applyFont="1">
      <alignment readingOrder="0" vertical="bottom"/>
    </xf>
    <xf borderId="0" fillId="4" fontId="1" numFmtId="165" xfId="0" applyFill="1" applyFont="1" applyNumberFormat="1"/>
    <xf borderId="0" fillId="0" fontId="1" numFmtId="165" xfId="0" applyFont="1" applyNumberFormat="1"/>
    <xf borderId="0" fillId="5" fontId="1" numFmtId="165" xfId="0" applyFill="1" applyFont="1" applyNumberFormat="1"/>
    <xf borderId="0" fillId="4" fontId="1" numFmtId="3" xfId="0" applyFont="1" applyNumberFormat="1"/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5" fontId="1" numFmtId="3" xfId="0" applyFont="1" applyNumberFormat="1"/>
    <xf borderId="0" fillId="6" fontId="1" numFmtId="165" xfId="0" applyFill="1" applyFont="1" applyNumberFormat="1"/>
    <xf borderId="0" fillId="4" fontId="1" numFmtId="0" xfId="0" applyFont="1"/>
    <xf borderId="0" fillId="5" fontId="1" numFmtId="0" xfId="0" applyFont="1"/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1"/>
    </xf>
    <xf borderId="18" fillId="0" fontId="3" numFmtId="0" xfId="0" applyAlignment="1" applyBorder="1" applyFont="1">
      <alignment horizontal="center" readingOrder="0" shrinkToFit="0" vertical="bottom" wrapText="1"/>
    </xf>
    <xf borderId="27" fillId="0" fontId="2" numFmtId="0" xfId="0" applyBorder="1" applyFont="1"/>
    <xf borderId="28" fillId="0" fontId="2" numFmtId="0" xfId="0" applyBorder="1" applyFont="1"/>
    <xf borderId="27" fillId="0" fontId="3" numFmtId="0" xfId="0" applyAlignment="1" applyBorder="1" applyFont="1">
      <alignment horizontal="center" readingOrder="0" shrinkToFit="0" vertical="bottom" wrapText="1"/>
    </xf>
    <xf borderId="28" fillId="0" fontId="3" numFmtId="0" xfId="0" applyAlignment="1" applyBorder="1" applyFont="1">
      <alignment horizontal="center" readingOrder="0" shrinkToFit="0" vertical="bottom" wrapText="1"/>
    </xf>
    <xf borderId="29" fillId="0" fontId="3" numFmtId="0" xfId="0" applyAlignment="1" applyBorder="1" applyFont="1">
      <alignment horizontal="right" readingOrder="0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30" fillId="0" fontId="3" numFmtId="0" xfId="0" applyAlignment="1" applyBorder="1" applyFont="1">
      <alignment horizontal="right" readingOrder="0" shrinkToFit="0" vertical="bottom" wrapText="1"/>
    </xf>
    <xf borderId="0" fillId="7" fontId="7" numFmtId="0" xfId="0" applyAlignment="1" applyFill="1" applyFont="1">
      <alignment vertical="bottom"/>
    </xf>
    <xf borderId="0" fillId="7" fontId="7" numFmtId="3" xfId="0" applyAlignment="1" applyFont="1" applyNumberFormat="1">
      <alignment horizontal="right" vertical="bottom"/>
    </xf>
    <xf borderId="0" fillId="7" fontId="7" numFmtId="4" xfId="0" applyAlignment="1" applyFont="1" applyNumberFormat="1">
      <alignment horizontal="right" readingOrder="0" vertical="bottom"/>
    </xf>
    <xf borderId="0" fillId="7" fontId="7" numFmtId="3" xfId="0" applyAlignment="1" applyFont="1" applyNumberFormat="1">
      <alignment horizontal="right" readingOrder="0" vertical="bottom"/>
    </xf>
    <xf borderId="0" fillId="7" fontId="6" numFmtId="164" xfId="0" applyAlignment="1" applyFont="1" applyNumberFormat="1">
      <alignment horizontal="right" readingOrder="0" vertical="bottom"/>
    </xf>
    <xf borderId="0" fillId="7" fontId="6" numFmtId="2" xfId="0" applyAlignment="1" applyFont="1" applyNumberFormat="1">
      <alignment horizontal="right" readingOrder="0" vertical="bottom"/>
    </xf>
    <xf borderId="29" fillId="7" fontId="7" numFmtId="4" xfId="0" applyAlignment="1" applyBorder="1" applyFont="1" applyNumberFormat="1">
      <alignment horizontal="right" readingOrder="0" vertical="bottom"/>
    </xf>
    <xf borderId="0" fillId="7" fontId="7" numFmtId="4" xfId="0" applyAlignment="1" applyFont="1" applyNumberFormat="1">
      <alignment horizontal="right" vertical="bottom"/>
    </xf>
    <xf borderId="0" fillId="7" fontId="8" numFmtId="4" xfId="0" applyAlignment="1" applyFont="1" applyNumberFormat="1">
      <alignment readingOrder="0"/>
    </xf>
    <xf borderId="30" fillId="7" fontId="8" numFmtId="4" xfId="0" applyAlignment="1" applyBorder="1" applyFont="1" applyNumberFormat="1">
      <alignment readingOrder="0"/>
    </xf>
    <xf borderId="29" fillId="7" fontId="8" numFmtId="4" xfId="0" applyAlignment="1" applyBorder="1" applyFont="1" applyNumberFormat="1">
      <alignment readingOrder="0"/>
    </xf>
    <xf borderId="30" fillId="7" fontId="7" numFmtId="4" xfId="0" applyAlignment="1" applyBorder="1" applyFont="1" applyNumberFormat="1">
      <alignment horizontal="right" vertical="bottom"/>
    </xf>
    <xf borderId="0" fillId="0" fontId="5" numFmtId="1" xfId="0" applyFont="1" applyNumberFormat="1"/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readingOrder="0" vertical="bottom"/>
    </xf>
    <xf borderId="0" fillId="0" fontId="7" numFmtId="3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readingOrder="0" vertical="bottom"/>
    </xf>
    <xf borderId="0" fillId="0" fontId="6" numFmtId="2" xfId="0" applyAlignment="1" applyFont="1" applyNumberFormat="1">
      <alignment horizontal="right" readingOrder="0" vertical="bottom"/>
    </xf>
    <xf borderId="29" fillId="0" fontId="7" numFmtId="4" xfId="0" applyAlignment="1" applyBorder="1" applyFont="1" applyNumberFormat="1">
      <alignment horizontal="right" readingOrder="0" vertical="bottom"/>
    </xf>
    <xf borderId="0" fillId="0" fontId="7" numFmtId="4" xfId="0" applyAlignment="1" applyFont="1" applyNumberFormat="1">
      <alignment horizontal="right" vertical="bottom"/>
    </xf>
    <xf borderId="0" fillId="8" fontId="9" numFmtId="4" xfId="0" applyAlignment="1" applyFill="1" applyFont="1" applyNumberFormat="1">
      <alignment readingOrder="0"/>
    </xf>
    <xf borderId="30" fillId="8" fontId="9" numFmtId="4" xfId="0" applyAlignment="1" applyBorder="1" applyFont="1" applyNumberFormat="1">
      <alignment readingOrder="0"/>
    </xf>
    <xf borderId="29" fillId="8" fontId="9" numFmtId="4" xfId="0" applyAlignment="1" applyBorder="1" applyFont="1" applyNumberFormat="1">
      <alignment readingOrder="0"/>
    </xf>
    <xf borderId="0" fillId="8" fontId="4" numFmtId="4" xfId="0" applyAlignment="1" applyFont="1" applyNumberFormat="1">
      <alignment horizontal="right" readingOrder="0" vertical="bottom"/>
    </xf>
    <xf borderId="30" fillId="8" fontId="4" numFmtId="4" xfId="0" applyAlignment="1" applyBorder="1" applyFont="1" applyNumberFormat="1">
      <alignment horizontal="right" vertical="bottom"/>
    </xf>
    <xf borderId="0" fillId="0" fontId="8" numFmtId="4" xfId="0" applyAlignment="1" applyFont="1" applyNumberFormat="1">
      <alignment readingOrder="0"/>
    </xf>
    <xf borderId="30" fillId="0" fontId="8" numFmtId="4" xfId="0" applyAlignment="1" applyBorder="1" applyFont="1" applyNumberFormat="1">
      <alignment readingOrder="0"/>
    </xf>
    <xf borderId="29" fillId="0" fontId="8" numFmtId="4" xfId="0" applyAlignment="1" applyBorder="1" applyFont="1" applyNumberFormat="1">
      <alignment readingOrder="0"/>
    </xf>
    <xf borderId="30" fillId="0" fontId="7" numFmtId="4" xfId="0" applyAlignment="1" applyBorder="1" applyFont="1" applyNumberFormat="1">
      <alignment horizontal="right" vertical="bottom"/>
    </xf>
    <xf borderId="0" fillId="9" fontId="4" numFmtId="0" xfId="0" applyAlignment="1" applyFill="1" applyFont="1">
      <alignment vertical="bottom"/>
    </xf>
    <xf borderId="0" fillId="8" fontId="3" numFmtId="164" xfId="0" applyAlignment="1" applyFont="1" applyNumberFormat="1">
      <alignment horizontal="right" readingOrder="0" vertical="bottom"/>
    </xf>
    <xf borderId="0" fillId="8" fontId="3" numFmtId="2" xfId="0" applyAlignment="1" applyFont="1" applyNumberFormat="1">
      <alignment horizontal="right" readingOrder="0" vertical="bottom"/>
    </xf>
    <xf borderId="29" fillId="8" fontId="4" numFmtId="4" xfId="0" applyAlignment="1" applyBorder="1" applyFont="1" applyNumberFormat="1">
      <alignment horizontal="right" readingOrder="0" vertical="bottom"/>
    </xf>
    <xf borderId="0" fillId="7" fontId="10" numFmtId="0" xfId="0" applyAlignment="1" applyFont="1">
      <alignment vertical="bottom"/>
    </xf>
    <xf borderId="0" fillId="7" fontId="10" numFmtId="3" xfId="0" applyAlignment="1" applyFont="1" applyNumberFormat="1">
      <alignment horizontal="right" vertical="bottom"/>
    </xf>
    <xf borderId="0" fillId="7" fontId="10" numFmtId="4" xfId="0" applyAlignment="1" applyFont="1" applyNumberFormat="1">
      <alignment horizontal="right" readingOrder="0" vertical="bottom"/>
    </xf>
    <xf borderId="0" fillId="7" fontId="10" numFmtId="3" xfId="0" applyAlignment="1" applyFont="1" applyNumberFormat="1">
      <alignment horizontal="right" readingOrder="0" vertical="bottom"/>
    </xf>
    <xf borderId="0" fillId="7" fontId="10" numFmtId="164" xfId="0" applyAlignment="1" applyFont="1" applyNumberFormat="1">
      <alignment horizontal="right" readingOrder="0" vertical="bottom"/>
    </xf>
    <xf borderId="0" fillId="7" fontId="10" numFmtId="2" xfId="0" applyAlignment="1" applyFont="1" applyNumberFormat="1">
      <alignment horizontal="right" readingOrder="0" vertical="bottom"/>
    </xf>
    <xf borderId="29" fillId="7" fontId="10" numFmtId="4" xfId="0" applyAlignment="1" applyBorder="1" applyFont="1" applyNumberFormat="1">
      <alignment horizontal="right" readingOrder="0" vertical="bottom"/>
    </xf>
    <xf borderId="0" fillId="7" fontId="11" numFmtId="4" xfId="0" applyAlignment="1" applyFont="1" applyNumberFormat="1">
      <alignment readingOrder="0"/>
    </xf>
    <xf borderId="30" fillId="7" fontId="11" numFmtId="4" xfId="0" applyAlignment="1" applyBorder="1" applyFont="1" applyNumberFormat="1">
      <alignment readingOrder="0"/>
    </xf>
    <xf borderId="29" fillId="7" fontId="11" numFmtId="4" xfId="0" applyAlignment="1" applyBorder="1" applyFont="1" applyNumberFormat="1">
      <alignment readingOrder="0"/>
    </xf>
    <xf borderId="30" fillId="7" fontId="10" numFmtId="4" xfId="0" applyAlignment="1" applyBorder="1" applyFont="1" applyNumberFormat="1">
      <alignment horizontal="right" vertical="bottom"/>
    </xf>
    <xf borderId="0" fillId="0" fontId="11" numFmtId="1" xfId="0" applyFont="1" applyNumberFormat="1"/>
    <xf borderId="0" fillId="0" fontId="11" numFmtId="0" xfId="0" applyFont="1"/>
    <xf borderId="0" fillId="10" fontId="10" numFmtId="4" xfId="0" applyAlignment="1" applyFill="1" applyFont="1" applyNumberFormat="1">
      <alignment horizontal="right" readingOrder="0" vertical="bottom"/>
    </xf>
    <xf borderId="0" fillId="10" fontId="10" numFmtId="3" xfId="0" applyAlignment="1" applyFont="1" applyNumberFormat="1">
      <alignment horizontal="right" vertical="bottom"/>
    </xf>
    <xf borderId="0" fillId="10" fontId="10" numFmtId="3" xfId="0" applyAlignment="1" applyFont="1" applyNumberFormat="1">
      <alignment horizontal="right" readingOrder="0" vertical="bottom"/>
    </xf>
    <xf borderId="0" fillId="10" fontId="10" numFmtId="164" xfId="0" applyAlignment="1" applyFont="1" applyNumberFormat="1">
      <alignment horizontal="right" readingOrder="0"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readingOrder="0" vertical="bottom"/>
    </xf>
    <xf borderId="0" fillId="0" fontId="10" numFmtId="3" xfId="0" applyAlignment="1" applyFont="1" applyNumberFormat="1">
      <alignment horizontal="right" readingOrder="0" vertical="bottom"/>
    </xf>
    <xf borderId="0" fillId="0" fontId="10" numFmtId="164" xfId="0" applyAlignment="1" applyFont="1" applyNumberFormat="1">
      <alignment horizontal="right" readingOrder="0" vertical="bottom"/>
    </xf>
    <xf borderId="0" fillId="0" fontId="10" numFmtId="2" xfId="0" applyAlignment="1" applyFont="1" applyNumberFormat="1">
      <alignment horizontal="right" readingOrder="0" vertical="bottom"/>
    </xf>
    <xf borderId="29" fillId="0" fontId="10" numFmtId="4" xfId="0" applyAlignment="1" applyBorder="1" applyFont="1" applyNumberFormat="1">
      <alignment horizontal="right" readingOrder="0" vertical="bottom"/>
    </xf>
    <xf borderId="0" fillId="0" fontId="11" numFmtId="4" xfId="0" applyAlignment="1" applyFont="1" applyNumberFormat="1">
      <alignment readingOrder="0"/>
    </xf>
    <xf borderId="30" fillId="0" fontId="11" numFmtId="4" xfId="0" applyAlignment="1" applyBorder="1" applyFont="1" applyNumberFormat="1">
      <alignment readingOrder="0"/>
    </xf>
    <xf borderId="29" fillId="0" fontId="11" numFmtId="4" xfId="0" applyAlignment="1" applyBorder="1" applyFont="1" applyNumberFormat="1">
      <alignment readingOrder="0"/>
    </xf>
    <xf borderId="30" fillId="0" fontId="10" numFmtId="4" xfId="0" applyAlignment="1" applyBorder="1" applyFont="1" applyNumberFormat="1">
      <alignment horizontal="right" vertical="bottom"/>
    </xf>
    <xf borderId="0" fillId="11" fontId="10" numFmtId="0" xfId="0" applyAlignment="1" applyFill="1" applyFont="1">
      <alignment vertical="bottom"/>
    </xf>
    <xf borderId="0" fillId="11" fontId="10" numFmtId="164" xfId="0" applyAlignment="1" applyFont="1" applyNumberFormat="1">
      <alignment horizontal="right" readingOrder="0" vertical="bottom"/>
    </xf>
    <xf borderId="0" fillId="11" fontId="10" numFmtId="2" xfId="0" applyAlignment="1" applyFont="1" applyNumberFormat="1">
      <alignment horizontal="right" readingOrder="0" vertical="bottom"/>
    </xf>
    <xf borderId="29" fillId="11" fontId="10" numFmtId="4" xfId="0" applyAlignment="1" applyBorder="1" applyFont="1" applyNumberFormat="1">
      <alignment horizontal="right" readingOrder="0" vertical="bottom"/>
    </xf>
    <xf borderId="0" fillId="7" fontId="7" numFmtId="164" xfId="0" applyAlignment="1" applyFont="1" applyNumberFormat="1">
      <alignment horizontal="right" readingOrder="0" vertical="bottom"/>
    </xf>
    <xf borderId="0" fillId="8" fontId="4" numFmtId="164" xfId="0" applyAlignment="1" applyFont="1" applyNumberFormat="1">
      <alignment horizontal="right" readingOrder="0" vertical="bottom"/>
    </xf>
    <xf borderId="0" fillId="7" fontId="7" numFmtId="2" xfId="0" applyAlignment="1" applyFont="1" applyNumberFormat="1">
      <alignment horizontal="right" readingOrder="0" vertical="bottom"/>
    </xf>
    <xf borderId="0" fillId="8" fontId="4" numFmtId="2" xfId="0" applyAlignment="1" applyFont="1" applyNumberFormat="1">
      <alignment horizontal="right" readingOrder="0" vertical="bottom"/>
    </xf>
    <xf borderId="0" fillId="0" fontId="8" numFmtId="0" xfId="0" applyFont="1"/>
    <xf borderId="0" fillId="8" fontId="4" numFmtId="3" xfId="0" applyAlignment="1" applyFont="1" applyNumberFormat="1">
      <alignment horizontal="right" vertical="bottom"/>
    </xf>
    <xf borderId="0" fillId="8" fontId="4" numFmtId="3" xfId="0" applyAlignment="1" applyFont="1" applyNumberFormat="1">
      <alignment horizontal="right" readingOrder="0" vertical="bottom"/>
    </xf>
    <xf borderId="22" fillId="7" fontId="7" numFmtId="4" xfId="0" applyAlignment="1" applyBorder="1" applyFont="1" applyNumberFormat="1">
      <alignment horizontal="right" readingOrder="0" vertical="bottom"/>
    </xf>
    <xf borderId="31" fillId="7" fontId="7" numFmtId="4" xfId="0" applyAlignment="1" applyBorder="1" applyFont="1" applyNumberFormat="1">
      <alignment horizontal="right" vertical="bottom"/>
    </xf>
    <xf borderId="31" fillId="7" fontId="8" numFmtId="4" xfId="0" applyAlignment="1" applyBorder="1" applyFont="1" applyNumberFormat="1">
      <alignment readingOrder="0"/>
    </xf>
    <xf borderId="32" fillId="7" fontId="8" numFmtId="4" xfId="0" applyAlignment="1" applyBorder="1" applyFont="1" applyNumberFormat="1">
      <alignment readingOrder="0"/>
    </xf>
    <xf borderId="22" fillId="7" fontId="8" numFmtId="4" xfId="0" applyAlignment="1" applyBorder="1" applyFont="1" applyNumberFormat="1">
      <alignment readingOrder="0"/>
    </xf>
    <xf borderId="31" fillId="7" fontId="7" numFmtId="4" xfId="0" applyAlignment="1" applyBorder="1" applyFont="1" applyNumberFormat="1">
      <alignment horizontal="right" readingOrder="0" vertical="bottom"/>
    </xf>
    <xf borderId="32" fillId="7" fontId="7" numFmtId="4" xfId="0" applyAlignment="1" applyBorder="1" applyFont="1" applyNumberFormat="1">
      <alignment horizontal="right" vertical="bottom"/>
    </xf>
    <xf borderId="0" fillId="0" fontId="5" numFmtId="0" xfId="0" applyAlignment="1" applyFont="1">
      <alignment horizontal="right"/>
    </xf>
    <xf borderId="10" fillId="12" fontId="5" numFmtId="0" xfId="0" applyAlignment="1" applyBorder="1" applyFill="1" applyFont="1">
      <alignment readingOrder="0"/>
    </xf>
    <xf borderId="10" fillId="12" fontId="5" numFmtId="0" xfId="0" applyAlignment="1" applyBorder="1" applyFont="1">
      <alignment horizontal="right" readingOrder="0"/>
    </xf>
    <xf borderId="10" fillId="12" fontId="5" numFmtId="3" xfId="0" applyAlignment="1" applyBorder="1" applyFont="1" applyNumberFormat="1">
      <alignment horizontal="right"/>
    </xf>
    <xf borderId="10" fillId="12" fontId="5" numFmtId="0" xfId="0" applyAlignment="1" applyBorder="1" applyFont="1">
      <alignment horizontal="right"/>
    </xf>
    <xf borderId="10" fillId="12" fontId="5" numFmtId="164" xfId="0" applyAlignment="1" applyBorder="1" applyFont="1" applyNumberFormat="1">
      <alignment horizontal="right"/>
    </xf>
    <xf borderId="10" fillId="12" fontId="5" numFmtId="2" xfId="0" applyAlignment="1" applyBorder="1" applyFont="1" applyNumberFormat="1">
      <alignment horizontal="right"/>
    </xf>
    <xf borderId="10" fillId="12" fontId="5" numFmtId="4" xfId="0" applyAlignment="1" applyBorder="1" applyFont="1" applyNumberFormat="1">
      <alignment horizontal="right"/>
    </xf>
    <xf borderId="10" fillId="12" fontId="5" numFmtId="0" xfId="0" applyBorder="1" applyFont="1"/>
    <xf borderId="0" fillId="0" fontId="4" numFmtId="0" xfId="0" applyAlignment="1" applyFont="1">
      <alignment vertical="bottom"/>
    </xf>
    <xf borderId="0" fillId="0" fontId="5" numFmtId="164" xfId="0" applyFont="1" applyNumberFormat="1"/>
    <xf borderId="0" fillId="7" fontId="6" numFmtId="4" xfId="0" applyAlignment="1" applyFont="1" applyNumberFormat="1">
      <alignment horizontal="right" readingOrder="0" vertical="bottom"/>
    </xf>
    <xf borderId="30" fillId="8" fontId="4" numFmtId="4" xfId="0" applyAlignment="1" applyBorder="1" applyFont="1" applyNumberFormat="1">
      <alignment horizontal="right" readingOrder="0" vertical="bottom"/>
    </xf>
    <xf borderId="30" fillId="7" fontId="7" numFmtId="4" xfId="0" applyAlignment="1" applyBorder="1" applyFont="1" applyNumberFormat="1">
      <alignment horizontal="right" readingOrder="0" vertical="bottom"/>
    </xf>
    <xf borderId="30" fillId="7" fontId="10" numFmtId="4" xfId="0" applyAlignment="1" applyBorder="1" applyFont="1" applyNumberFormat="1">
      <alignment horizontal="right" readingOrder="0" vertical="bottom"/>
    </xf>
    <xf borderId="30" fillId="0" fontId="10" numFmtId="4" xfId="0" applyAlignment="1" applyBorder="1" applyFont="1" applyNumberFormat="1">
      <alignment horizontal="right" readingOrder="0" vertical="bottom"/>
    </xf>
    <xf borderId="0" fillId="8" fontId="3" numFmtId="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readingOrder="0" vertical="bottom"/>
    </xf>
    <xf borderId="30" fillId="0" fontId="7" numFmtId="4" xfId="0" applyAlignment="1" applyBorder="1" applyFont="1" applyNumberFormat="1">
      <alignment horizontal="right" readingOrder="0" vertical="bottom"/>
    </xf>
    <xf borderId="32" fillId="7" fontId="7" numFmtId="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horizontal="center" readingOrder="0" shrinkToFit="0" vertical="bottom" wrapText="1"/>
    </xf>
    <xf borderId="0" fillId="0" fontId="6" numFmtId="4" xfId="0" applyAlignment="1" applyFont="1" applyNumberFormat="1">
      <alignment horizontal="right" readingOrder="0" vertical="bottom"/>
    </xf>
    <xf borderId="0" fillId="0" fontId="7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8.25"/>
    <col customWidth="1" min="5" max="5" width="7.63"/>
    <col customWidth="1" min="6" max="6" width="4.0"/>
    <col customWidth="1" min="7" max="7" width="13.88"/>
    <col customWidth="1" min="8" max="8" width="13.75"/>
    <col customWidth="1" min="9" max="9" width="5.88"/>
    <col customWidth="1" min="10" max="10" width="5.5"/>
    <col customWidth="1" min="11" max="11" width="14.38"/>
    <col customWidth="1" min="12" max="14" width="12.88"/>
    <col customWidth="1" min="15" max="15" width="11.0"/>
    <col customWidth="1" min="16" max="16" width="10.13"/>
    <col customWidth="1" min="17" max="18" width="9.63"/>
    <col customWidth="1" min="19" max="20" width="9.13"/>
    <col customWidth="1" min="21" max="21" width="10.75"/>
  </cols>
  <sheetData>
    <row r="1">
      <c r="A1" s="1"/>
      <c r="B1" s="1"/>
      <c r="C1" s="1"/>
      <c r="D1" s="2"/>
      <c r="E1" s="2"/>
      <c r="F1" s="3" t="s">
        <v>0</v>
      </c>
      <c r="G1" s="4"/>
      <c r="H1" s="4"/>
      <c r="I1" s="4"/>
      <c r="J1" s="5"/>
      <c r="K1" s="6" t="s">
        <v>1</v>
      </c>
      <c r="L1" s="4"/>
      <c r="M1" s="4"/>
      <c r="N1" s="4"/>
      <c r="O1" s="5"/>
      <c r="P1" s="6" t="s">
        <v>2</v>
      </c>
      <c r="Q1" s="4"/>
      <c r="R1" s="4"/>
      <c r="S1" s="4"/>
      <c r="T1" s="4"/>
      <c r="U1" s="5"/>
    </row>
    <row r="2">
      <c r="A2" s="7" t="s">
        <v>3</v>
      </c>
      <c r="B2" s="8" t="s">
        <v>4</v>
      </c>
      <c r="C2" s="8" t="s">
        <v>5</v>
      </c>
      <c r="D2" s="9" t="s">
        <v>6</v>
      </c>
      <c r="E2" s="10" t="s">
        <v>7</v>
      </c>
      <c r="F2" s="11" t="s">
        <v>8</v>
      </c>
      <c r="G2" s="12" t="s">
        <v>9</v>
      </c>
      <c r="H2" s="12" t="s">
        <v>10</v>
      </c>
      <c r="I2" s="12" t="s">
        <v>11</v>
      </c>
      <c r="J2" s="13" t="s">
        <v>12</v>
      </c>
      <c r="K2" s="14" t="s">
        <v>13</v>
      </c>
      <c r="L2" s="12" t="s">
        <v>14</v>
      </c>
      <c r="M2" s="12" t="s">
        <v>15</v>
      </c>
      <c r="N2" s="12" t="s">
        <v>16</v>
      </c>
      <c r="O2" s="13" t="s">
        <v>17</v>
      </c>
      <c r="P2" s="14" t="s">
        <v>18</v>
      </c>
      <c r="Q2" s="15" t="s">
        <v>19</v>
      </c>
      <c r="R2" s="16" t="s">
        <v>20</v>
      </c>
      <c r="S2" s="12" t="s">
        <v>21</v>
      </c>
      <c r="T2" s="12" t="s">
        <v>22</v>
      </c>
      <c r="U2" s="13" t="s">
        <v>23</v>
      </c>
    </row>
    <row r="3">
      <c r="A3" s="17" t="s">
        <v>24</v>
      </c>
      <c r="B3" s="18" t="s">
        <v>25</v>
      </c>
      <c r="C3" s="19" t="s">
        <v>26</v>
      </c>
      <c r="D3" s="20">
        <f t="shared" ref="D3:D12" si="1">rank(E3,$E$3:$E$86,1)</f>
        <v>1</v>
      </c>
      <c r="E3" s="21">
        <f t="shared" ref="E3:E12" si="2">((2*F3)+G3+H3+I3+J3+(4*K3)+L3+(4*M3)+N3+(6*O3)+P3+Q3+R3+S3+T3+U3)/28</f>
        <v>15.75</v>
      </c>
      <c r="F3" s="22">
        <f>rank(All_values_BUSCO34!D49,All_values_BUSCO34!$D$2:$D$85,0)</f>
        <v>25</v>
      </c>
      <c r="G3" s="23">
        <f>rank(All_values_BUSCO34!E49,All_values_BUSCO34!$E$2:$E$85,1)</f>
        <v>51</v>
      </c>
      <c r="H3" s="23">
        <f>rank(All_values_BUSCO34!F49,All_values_BUSCO34!$F$2:$F$85,1)</f>
        <v>53</v>
      </c>
      <c r="I3" s="23">
        <f>rank(All_values_BUSCO34!G49,All_values_BUSCO34!$G$2:$G$85,0)</f>
        <v>54</v>
      </c>
      <c r="J3" s="24">
        <f>rank(All_values_BUSCO34!H49,All_values_BUSCO34!$H$2:$H$85,1)</f>
        <v>52</v>
      </c>
      <c r="K3" s="22">
        <f>rank(All_values_BUSCO34!I49,All_values_BUSCO34!$I$2:$I$85,0)</f>
        <v>2</v>
      </c>
      <c r="L3" s="23">
        <f>rank(All_values_BUSCO34!J49,All_values_BUSCO34!$J$2:$J$85,1)</f>
        <v>28</v>
      </c>
      <c r="M3" s="23">
        <f>rank(All_values_BUSCO34!K49,All_values_BUSCO34!$K$2:$K$85,0)</f>
        <v>11</v>
      </c>
      <c r="N3" s="23">
        <f>rank(All_values_BUSCO34!L49,All_values_BUSCO34!$L$2:$L$85,1)</f>
        <v>30</v>
      </c>
      <c r="O3" s="25">
        <f>rank(All_values_BUSCO34!M49,All_values_BUSCO34!$M$2:$M$85,0)</f>
        <v>4</v>
      </c>
      <c r="P3" s="22">
        <f>rank(All_values_BUSCO34!N49,All_values_BUSCO34!$N$2:$N$85,0)</f>
        <v>1</v>
      </c>
      <c r="Q3" s="23">
        <f>rank(All_values_BUSCO34!Q49,All_values_BUSCO34!$Q$2:$Q$85,0)</f>
        <v>7</v>
      </c>
      <c r="R3" s="23">
        <f>rank(All_values_BUSCO34!O49,All_values_BUSCO34!$O$2:$O$85,0)</f>
        <v>11</v>
      </c>
      <c r="S3" s="23">
        <f>rank(All_values_BUSCO34!R49,All_values_BUSCO34!$R$2:$R$85,0)</f>
        <v>11</v>
      </c>
      <c r="T3" s="23">
        <f>rank(All_values_BUSCO34!S49,All_values_BUSCO34!$S$2:$S$85,0)</f>
        <v>10</v>
      </c>
      <c r="U3" s="24">
        <f>rank(All_values_BUSCO34!T49,All_values_BUSCO34!$T$2:$T$85,0)</f>
        <v>7</v>
      </c>
    </row>
    <row r="4">
      <c r="A4" s="26" t="s">
        <v>24</v>
      </c>
      <c r="B4" s="27" t="s">
        <v>27</v>
      </c>
      <c r="C4" s="28" t="s">
        <v>28</v>
      </c>
      <c r="D4" s="20">
        <f t="shared" si="1"/>
        <v>2</v>
      </c>
      <c r="E4" s="21">
        <f t="shared" si="2"/>
        <v>17.03571429</v>
      </c>
      <c r="F4" s="22">
        <f>rank(All_values_BUSCO34!D80,All_values_BUSCO34!$D$2:$D$85,0)</f>
        <v>12</v>
      </c>
      <c r="G4" s="23">
        <f>rank(All_values_BUSCO34!E80,All_values_BUSCO34!$E$2:$E$85,1)</f>
        <v>14</v>
      </c>
      <c r="H4" s="23">
        <f>rank(All_values_BUSCO34!F80,All_values_BUSCO34!$F$2:$F$85,1)</f>
        <v>4</v>
      </c>
      <c r="I4" s="23">
        <f>rank(All_values_BUSCO34!G80,All_values_BUSCO34!$G$2:$G$85,0)</f>
        <v>40</v>
      </c>
      <c r="J4" s="24">
        <f>rank(All_values_BUSCO34!H80,All_values_BUSCO34!$H$2:$H$85,1)</f>
        <v>39</v>
      </c>
      <c r="K4" s="22">
        <f>rank(All_values_BUSCO34!I80,All_values_BUSCO34!$I$2:$I$85,0)</f>
        <v>1</v>
      </c>
      <c r="L4" s="23">
        <f>rank(All_values_BUSCO34!J80,All_values_BUSCO34!$J$2:$J$85,1)</f>
        <v>13</v>
      </c>
      <c r="M4" s="23">
        <f>rank(All_values_BUSCO34!K80,All_values_BUSCO34!$K$2:$K$85,0)</f>
        <v>11</v>
      </c>
      <c r="N4" s="23">
        <f>rank(All_values_BUSCO34!L80,All_values_BUSCO34!$L$2:$L$85,1)</f>
        <v>21</v>
      </c>
      <c r="O4" s="25">
        <f>rank(All_values_BUSCO34!M80,All_values_BUSCO34!$M$2:$M$85,0)</f>
        <v>18</v>
      </c>
      <c r="P4" s="22">
        <f>rank(All_values_BUSCO34!N80,All_values_BUSCO34!$N$2:$N$85,0)</f>
        <v>8</v>
      </c>
      <c r="Q4" s="23">
        <f>rank(All_values_BUSCO34!Q80,All_values_BUSCO34!$Q$2:$Q$85,0)</f>
        <v>23</v>
      </c>
      <c r="R4" s="23">
        <f>rank(All_values_BUSCO34!O80,All_values_BUSCO34!$O$2:$O$85,0)</f>
        <v>25</v>
      </c>
      <c r="S4" s="23">
        <f>rank(All_values_BUSCO34!R80,All_values_BUSCO34!$R$2:$R$85,0)</f>
        <v>30</v>
      </c>
      <c r="T4" s="23">
        <f>rank(All_values_BUSCO34!S80,All_values_BUSCO34!$S$2:$S$85,0)</f>
        <v>33</v>
      </c>
      <c r="U4" s="24">
        <f>rank(All_values_BUSCO34!T80,All_values_BUSCO34!$T$2:$T$85,0)</f>
        <v>47</v>
      </c>
    </row>
    <row r="5">
      <c r="A5" s="26" t="s">
        <v>24</v>
      </c>
      <c r="B5" s="27" t="s">
        <v>27</v>
      </c>
      <c r="C5" s="28" t="s">
        <v>29</v>
      </c>
      <c r="D5" s="20">
        <f t="shared" si="1"/>
        <v>3</v>
      </c>
      <c r="E5" s="21">
        <f t="shared" si="2"/>
        <v>18.17857143</v>
      </c>
      <c r="F5" s="22">
        <f>rank(All_values_BUSCO34!D78,All_values_BUSCO34!$D$2:$D$85,0)</f>
        <v>23</v>
      </c>
      <c r="G5" s="23">
        <f>rank(All_values_BUSCO34!E78,All_values_BUSCO34!$E$2:$E$85,1)</f>
        <v>2</v>
      </c>
      <c r="H5" s="23">
        <f>rank(All_values_BUSCO34!F78,All_values_BUSCO34!$F$2:$F$85,1)</f>
        <v>13</v>
      </c>
      <c r="I5" s="23">
        <f>rank(All_values_BUSCO34!G78,All_values_BUSCO34!$G$2:$G$85,0)</f>
        <v>6</v>
      </c>
      <c r="J5" s="24">
        <f>rank(All_values_BUSCO34!H78,All_values_BUSCO34!$H$2:$H$85,1)</f>
        <v>5</v>
      </c>
      <c r="K5" s="22">
        <f>rank(All_values_BUSCO34!I78,All_values_BUSCO34!$I$2:$I$85,0)</f>
        <v>4</v>
      </c>
      <c r="L5" s="23">
        <f>rank(All_values_BUSCO34!J78,All_values_BUSCO34!$J$2:$J$85,1)</f>
        <v>24</v>
      </c>
      <c r="M5" s="23">
        <f>rank(All_values_BUSCO34!K78,All_values_BUSCO34!$K$2:$K$85,0)</f>
        <v>15</v>
      </c>
      <c r="N5" s="23">
        <f>rank(All_values_BUSCO34!L78,All_values_BUSCO34!$L$2:$L$85,1)</f>
        <v>30</v>
      </c>
      <c r="O5" s="25">
        <f>rank(All_values_BUSCO34!M78,All_values_BUSCO34!$M$2:$M$85,0)</f>
        <v>31</v>
      </c>
      <c r="P5" s="22">
        <f>rank(All_values_BUSCO34!N78,All_values_BUSCO34!$N$2:$N$85,0)</f>
        <v>7</v>
      </c>
      <c r="Q5" s="23">
        <f>rank(All_values_BUSCO34!Q78,All_values_BUSCO34!$Q$2:$Q$85,0)</f>
        <v>38</v>
      </c>
      <c r="R5" s="23">
        <f>rank(All_values_BUSCO34!O78,All_values_BUSCO34!$O$2:$O$85,0)</f>
        <v>26</v>
      </c>
      <c r="S5" s="23">
        <f>rank(All_values_BUSCO34!R78,All_values_BUSCO34!$R$2:$R$85,0)</f>
        <v>14</v>
      </c>
      <c r="T5" s="23">
        <f>rank(All_values_BUSCO34!S78,All_values_BUSCO34!$S$2:$S$85,0)</f>
        <v>15</v>
      </c>
      <c r="U5" s="24">
        <f>rank(All_values_BUSCO34!T78,All_values_BUSCO34!$T$2:$T$85,0)</f>
        <v>21</v>
      </c>
    </row>
    <row r="6">
      <c r="A6" s="17" t="s">
        <v>24</v>
      </c>
      <c r="B6" s="18" t="s">
        <v>25</v>
      </c>
      <c r="C6" s="19" t="s">
        <v>30</v>
      </c>
      <c r="D6" s="20">
        <f t="shared" si="1"/>
        <v>4</v>
      </c>
      <c r="E6" s="21">
        <f t="shared" si="2"/>
        <v>19.57142857</v>
      </c>
      <c r="F6" s="22">
        <f>rank(All_values_BUSCO34!D64,All_values_BUSCO34!$D$2:$D$85,0)</f>
        <v>2</v>
      </c>
      <c r="G6" s="23">
        <f>rank(All_values_BUSCO34!E64,All_values_BUSCO34!$E$2:$E$85,1)</f>
        <v>26</v>
      </c>
      <c r="H6" s="23">
        <f>rank(All_values_BUSCO34!F64,All_values_BUSCO34!$F$2:$F$85,1)</f>
        <v>32</v>
      </c>
      <c r="I6" s="23">
        <f>rank(All_values_BUSCO34!G64,All_values_BUSCO34!$G$2:$G$85,0)</f>
        <v>31</v>
      </c>
      <c r="J6" s="24">
        <f>rank(All_values_BUSCO34!H64,All_values_BUSCO34!$H$2:$H$85,1)</f>
        <v>24</v>
      </c>
      <c r="K6" s="22">
        <f>rank(All_values_BUSCO34!I64,All_values_BUSCO34!$I$2:$I$85,0)</f>
        <v>10</v>
      </c>
      <c r="L6" s="23">
        <f>rank(All_values_BUSCO34!J64,All_values_BUSCO34!$J$2:$J$85,1)</f>
        <v>45</v>
      </c>
      <c r="M6" s="23">
        <f>rank(All_values_BUSCO34!K64,All_values_BUSCO34!$K$2:$K$85,0)</f>
        <v>14</v>
      </c>
      <c r="N6" s="23">
        <f>rank(All_values_BUSCO34!L64,All_values_BUSCO34!$L$2:$L$85,1)</f>
        <v>42</v>
      </c>
      <c r="O6" s="25">
        <f>rank(All_values_BUSCO34!M64,All_values_BUSCO34!$M$2:$M$85,0)</f>
        <v>24</v>
      </c>
      <c r="P6" s="22">
        <f>rank(All_values_BUSCO34!N64,All_values_BUSCO34!$N$2:$N$85,0)</f>
        <v>6</v>
      </c>
      <c r="Q6" s="23">
        <f>rank(All_values_BUSCO34!Q64,All_values_BUSCO34!$Q$2:$Q$85,0)</f>
        <v>21</v>
      </c>
      <c r="R6" s="23">
        <f>rank(All_values_BUSCO34!O64,All_values_BUSCO34!$O$2:$O$85,0)</f>
        <v>14</v>
      </c>
      <c r="S6" s="23">
        <f>rank(All_values_BUSCO34!R64,All_values_BUSCO34!$R$2:$R$85,0)</f>
        <v>22</v>
      </c>
      <c r="T6" s="23">
        <f>rank(All_values_BUSCO34!S64,All_values_BUSCO34!$S$2:$S$85,0)</f>
        <v>21</v>
      </c>
      <c r="U6" s="24">
        <f>rank(All_values_BUSCO34!T64,All_values_BUSCO34!$T$2:$T$85,0)</f>
        <v>20</v>
      </c>
    </row>
    <row r="7">
      <c r="A7" s="17" t="s">
        <v>24</v>
      </c>
      <c r="B7" s="18" t="s">
        <v>25</v>
      </c>
      <c r="C7" s="19" t="s">
        <v>31</v>
      </c>
      <c r="D7" s="20">
        <f t="shared" si="1"/>
        <v>5</v>
      </c>
      <c r="E7" s="21">
        <f t="shared" si="2"/>
        <v>20.32142857</v>
      </c>
      <c r="F7" s="22">
        <f>rank(All_values_BUSCO34!D48,All_values_BUSCO34!$D$2:$D$85,0)</f>
        <v>40</v>
      </c>
      <c r="G7" s="23">
        <f>rank(All_values_BUSCO34!E48,All_values_BUSCO34!$E$2:$E$85,1)</f>
        <v>53</v>
      </c>
      <c r="H7" s="23">
        <f>rank(All_values_BUSCO34!F48,All_values_BUSCO34!$F$2:$F$85,1)</f>
        <v>55</v>
      </c>
      <c r="I7" s="23">
        <f>rank(All_values_BUSCO34!G48,All_values_BUSCO34!$G$2:$G$85,0)</f>
        <v>65</v>
      </c>
      <c r="J7" s="24">
        <f>rank(All_values_BUSCO34!H48,All_values_BUSCO34!$H$2:$H$85,1)</f>
        <v>70</v>
      </c>
      <c r="K7" s="22">
        <f>rank(All_values_BUSCO34!I48,All_values_BUSCO34!$I$2:$I$85,0)</f>
        <v>5</v>
      </c>
      <c r="L7" s="23">
        <f>rank(All_values_BUSCO34!J48,All_values_BUSCO34!$J$2:$J$85,1)</f>
        <v>45</v>
      </c>
      <c r="M7" s="23">
        <f>rank(All_values_BUSCO34!K48,All_values_BUSCO34!$K$2:$K$85,0)</f>
        <v>18</v>
      </c>
      <c r="N7" s="23">
        <f>rank(All_values_BUSCO34!L48,All_values_BUSCO34!$L$2:$L$85,1)</f>
        <v>51</v>
      </c>
      <c r="O7" s="25">
        <f>rank(All_values_BUSCO34!M48,All_values_BUSCO34!$M$2:$M$85,0)</f>
        <v>3</v>
      </c>
      <c r="P7" s="22">
        <f>rank(All_values_BUSCO34!N48,All_values_BUSCO34!$N$2:$N$85,0)</f>
        <v>2</v>
      </c>
      <c r="Q7" s="23">
        <f>rank(All_values_BUSCO34!Q48,All_values_BUSCO34!$Q$2:$Q$85,0)</f>
        <v>4</v>
      </c>
      <c r="R7" s="23">
        <f>rank(All_values_BUSCO34!O48,All_values_BUSCO34!$O$2:$O$85,0)</f>
        <v>15</v>
      </c>
      <c r="S7" s="23">
        <f>rank(All_values_BUSCO34!R48,All_values_BUSCO34!$R$2:$R$85,0)</f>
        <v>8</v>
      </c>
      <c r="T7" s="23">
        <f>rank(All_values_BUSCO34!S48,All_values_BUSCO34!$S$2:$S$85,0)</f>
        <v>8</v>
      </c>
      <c r="U7" s="24">
        <f>rank(All_values_BUSCO34!T48,All_values_BUSCO34!$T$2:$T$85,0)</f>
        <v>3</v>
      </c>
    </row>
    <row r="8">
      <c r="A8" s="26" t="s">
        <v>24</v>
      </c>
      <c r="B8" s="27" t="s">
        <v>27</v>
      </c>
      <c r="C8" s="28" t="s">
        <v>32</v>
      </c>
      <c r="D8" s="20">
        <f t="shared" si="1"/>
        <v>6</v>
      </c>
      <c r="E8" s="21">
        <f t="shared" si="2"/>
        <v>21.75</v>
      </c>
      <c r="F8" s="22">
        <f>rank(All_values_BUSCO34!D75,All_values_BUSCO34!$D$2:$D$85,0)</f>
        <v>29</v>
      </c>
      <c r="G8" s="23">
        <f>rank(All_values_BUSCO34!E75,All_values_BUSCO34!$E$2:$E$85,1)</f>
        <v>47</v>
      </c>
      <c r="H8" s="23">
        <f>rank(All_values_BUSCO34!F75,All_values_BUSCO34!$F$2:$F$85,1)</f>
        <v>51</v>
      </c>
      <c r="I8" s="23">
        <f>rank(All_values_BUSCO34!G75,All_values_BUSCO34!$G$2:$G$85,0)</f>
        <v>11</v>
      </c>
      <c r="J8" s="24">
        <f>rank(All_values_BUSCO34!H75,All_values_BUSCO34!$H$2:$H$85,1)</f>
        <v>15</v>
      </c>
      <c r="K8" s="22">
        <f>rank(All_values_BUSCO34!I75,All_values_BUSCO34!$I$2:$I$85,0)</f>
        <v>3</v>
      </c>
      <c r="L8" s="23">
        <f>rank(All_values_BUSCO34!J75,All_values_BUSCO34!$J$2:$J$85,1)</f>
        <v>34</v>
      </c>
      <c r="M8" s="23">
        <f>rank(All_values_BUSCO34!K75,All_values_BUSCO34!$K$2:$K$85,0)</f>
        <v>15</v>
      </c>
      <c r="N8" s="23">
        <f>rank(All_values_BUSCO34!L75,All_values_BUSCO34!$L$2:$L$85,1)</f>
        <v>30</v>
      </c>
      <c r="O8" s="25">
        <f>rank(All_values_BUSCO34!M75,All_values_BUSCO34!$M$2:$M$85,0)</f>
        <v>14</v>
      </c>
      <c r="P8" s="22">
        <f>rank(All_values_BUSCO34!N75,All_values_BUSCO34!$N$2:$N$85,0)</f>
        <v>42</v>
      </c>
      <c r="Q8" s="23">
        <f>rank(All_values_BUSCO34!Q75,All_values_BUSCO34!$Q$2:$Q$85,0)</f>
        <v>20</v>
      </c>
      <c r="R8" s="23">
        <f>rank(All_values_BUSCO34!O75,All_values_BUSCO34!$O$2:$O$85,0)</f>
        <v>47</v>
      </c>
      <c r="S8" s="23">
        <f>rank(All_values_BUSCO34!R75,All_values_BUSCO34!$R$2:$R$85,0)</f>
        <v>38</v>
      </c>
      <c r="T8" s="23">
        <f>rank(All_values_BUSCO34!S75,All_values_BUSCO34!$S$2:$S$85,0)</f>
        <v>37</v>
      </c>
      <c r="U8" s="24">
        <f>rank(All_values_BUSCO34!T75,All_values_BUSCO34!$T$2:$T$85,0)</f>
        <v>23</v>
      </c>
    </row>
    <row r="9">
      <c r="A9" s="26" t="s">
        <v>24</v>
      </c>
      <c r="B9" s="27" t="s">
        <v>27</v>
      </c>
      <c r="C9" s="28" t="s">
        <v>33</v>
      </c>
      <c r="D9" s="20">
        <f t="shared" si="1"/>
        <v>7</v>
      </c>
      <c r="E9" s="21">
        <f t="shared" si="2"/>
        <v>22.78571429</v>
      </c>
      <c r="F9" s="22">
        <f>rank(All_values_BUSCO34!D74,All_values_BUSCO34!$D$2:$D$85,0)</f>
        <v>24</v>
      </c>
      <c r="G9" s="23">
        <f>rank(All_values_BUSCO34!E74,All_values_BUSCO34!$E$2:$E$85,1)</f>
        <v>57</v>
      </c>
      <c r="H9" s="23">
        <f>rank(All_values_BUSCO34!F74,All_values_BUSCO34!$F$2:$F$85,1)</f>
        <v>61</v>
      </c>
      <c r="I9" s="23">
        <f>rank(All_values_BUSCO34!G74,All_values_BUSCO34!$G$2:$G$85,0)</f>
        <v>18</v>
      </c>
      <c r="J9" s="24">
        <f>rank(All_values_BUSCO34!H74,All_values_BUSCO34!$H$2:$H$85,1)</f>
        <v>22</v>
      </c>
      <c r="K9" s="22">
        <f>rank(All_values_BUSCO34!I74,All_values_BUSCO34!$I$2:$I$85,0)</f>
        <v>6</v>
      </c>
      <c r="L9" s="23">
        <f>rank(All_values_BUSCO34!J74,All_values_BUSCO34!$J$2:$J$85,1)</f>
        <v>40</v>
      </c>
      <c r="M9" s="23">
        <f>rank(All_values_BUSCO34!K74,All_values_BUSCO34!$K$2:$K$85,0)</f>
        <v>18</v>
      </c>
      <c r="N9" s="23">
        <f>rank(All_values_BUSCO34!L74,All_values_BUSCO34!$L$2:$L$85,1)</f>
        <v>44</v>
      </c>
      <c r="O9" s="25">
        <f>rank(All_values_BUSCO34!M74,All_values_BUSCO34!$M$2:$M$85,0)</f>
        <v>11</v>
      </c>
      <c r="P9" s="22">
        <f>rank(All_values_BUSCO34!N74,All_values_BUSCO34!$N$2:$N$85,0)</f>
        <v>46</v>
      </c>
      <c r="Q9" s="23">
        <f>rank(All_values_BUSCO34!Q74,All_values_BUSCO34!$Q$2:$Q$85,0)</f>
        <v>12</v>
      </c>
      <c r="R9" s="23">
        <f>rank(All_values_BUSCO34!O74,All_values_BUSCO34!$O$2:$O$85,0)</f>
        <v>49</v>
      </c>
      <c r="S9" s="23">
        <f>rank(All_values_BUSCO34!R74,All_values_BUSCO34!$R$2:$R$85,0)</f>
        <v>28</v>
      </c>
      <c r="T9" s="23">
        <f>rank(All_values_BUSCO34!S74,All_values_BUSCO34!$S$2:$S$85,0)</f>
        <v>27</v>
      </c>
      <c r="U9" s="24">
        <f>rank(All_values_BUSCO34!T74,All_values_BUSCO34!$T$2:$T$85,0)</f>
        <v>24</v>
      </c>
    </row>
    <row r="10">
      <c r="A10" s="26" t="s">
        <v>24</v>
      </c>
      <c r="B10" s="27" t="s">
        <v>27</v>
      </c>
      <c r="C10" s="28" t="s">
        <v>34</v>
      </c>
      <c r="D10" s="20">
        <f t="shared" si="1"/>
        <v>8</v>
      </c>
      <c r="E10" s="21">
        <f t="shared" si="2"/>
        <v>22.92857143</v>
      </c>
      <c r="F10" s="22">
        <f>rank(All_values_BUSCO34!D84,All_values_BUSCO34!$D$2:$D$85,0)</f>
        <v>13</v>
      </c>
      <c r="G10" s="23">
        <f>rank(All_values_BUSCO34!E84,All_values_BUSCO34!$E$2:$E$85,1)</f>
        <v>32</v>
      </c>
      <c r="H10" s="23">
        <f>rank(All_values_BUSCO34!F84,All_values_BUSCO34!$F$2:$F$85,1)</f>
        <v>37</v>
      </c>
      <c r="I10" s="23">
        <f>rank(All_values_BUSCO34!G84,All_values_BUSCO34!$G$2:$G$85,0)</f>
        <v>32</v>
      </c>
      <c r="J10" s="24">
        <f>rank(All_values_BUSCO34!H84,All_values_BUSCO34!$H$2:$H$85,1)</f>
        <v>31</v>
      </c>
      <c r="K10" s="22">
        <f>rank(All_values_BUSCO34!I84,All_values_BUSCO34!$I$2:$I$85,0)</f>
        <v>13</v>
      </c>
      <c r="L10" s="23">
        <f>rank(All_values_BUSCO34!J84,All_values_BUSCO34!$J$2:$J$85,1)</f>
        <v>19</v>
      </c>
      <c r="M10" s="23">
        <f>rank(All_values_BUSCO34!K84,All_values_BUSCO34!$K$2:$K$85,0)</f>
        <v>18</v>
      </c>
      <c r="N10" s="23">
        <f>rank(All_values_BUSCO34!L84,All_values_BUSCO34!$L$2:$L$85,1)</f>
        <v>30</v>
      </c>
      <c r="O10" s="25">
        <f>rank(All_values_BUSCO34!M84,All_values_BUSCO34!$M$2:$M$85,0)</f>
        <v>28</v>
      </c>
      <c r="P10" s="22">
        <f>rank(All_values_BUSCO34!N84,All_values_BUSCO34!$N$2:$N$85,0)</f>
        <v>23</v>
      </c>
      <c r="Q10" s="23">
        <f>rank(All_values_BUSCO34!Q84,All_values_BUSCO34!$Q$2:$Q$85,0)</f>
        <v>24</v>
      </c>
      <c r="R10" s="23">
        <f>rank(All_values_BUSCO34!O84,All_values_BUSCO34!$O$2:$O$85,0)</f>
        <v>35</v>
      </c>
      <c r="S10" s="23">
        <f>rank(All_values_BUSCO34!R84,All_values_BUSCO34!$R$2:$R$85,0)</f>
        <v>24</v>
      </c>
      <c r="T10" s="23">
        <f>rank(All_values_BUSCO34!S84,All_values_BUSCO34!$S$2:$S$85,0)</f>
        <v>23</v>
      </c>
      <c r="U10" s="24">
        <f>rank(All_values_BUSCO34!T84,All_values_BUSCO34!$T$2:$T$85,0)</f>
        <v>14</v>
      </c>
    </row>
    <row r="11">
      <c r="A11" s="26" t="s">
        <v>35</v>
      </c>
      <c r="B11" s="27" t="s">
        <v>25</v>
      </c>
      <c r="C11" s="28" t="s">
        <v>26</v>
      </c>
      <c r="D11" s="20">
        <f t="shared" si="1"/>
        <v>9</v>
      </c>
      <c r="E11" s="21">
        <f t="shared" si="2"/>
        <v>23.64285714</v>
      </c>
      <c r="F11" s="22">
        <f>rank(All_values_BUSCO34!D7,All_values_BUSCO34!$D$2:$D$85,0)</f>
        <v>17</v>
      </c>
      <c r="G11" s="23">
        <f>rank(All_values_BUSCO34!E7,All_values_BUSCO34!$E$2:$E$85,1)</f>
        <v>50</v>
      </c>
      <c r="H11" s="23">
        <f>rank(All_values_BUSCO34!F7,All_values_BUSCO34!$F$2:$F$85,1)</f>
        <v>52</v>
      </c>
      <c r="I11" s="23">
        <f>rank(All_values_BUSCO34!G7,All_values_BUSCO34!$G$2:$G$85,0)</f>
        <v>45</v>
      </c>
      <c r="J11" s="24">
        <f>rank(All_values_BUSCO34!H7,All_values_BUSCO34!$H$2:$H$85,1)</f>
        <v>60</v>
      </c>
      <c r="K11" s="22">
        <f>rank(All_values_BUSCO34!I7,All_values_BUSCO34!$I$2:$I$85,0)</f>
        <v>18</v>
      </c>
      <c r="L11" s="23">
        <f>rank(All_values_BUSCO34!J7,All_values_BUSCO34!$J$2:$J$85,1)</f>
        <v>65</v>
      </c>
      <c r="M11" s="23">
        <f>rank(All_values_BUSCO34!K7,All_values_BUSCO34!$K$2:$K$85,0)</f>
        <v>36</v>
      </c>
      <c r="N11" s="23">
        <f>rank(All_values_BUSCO34!L7,All_values_BUSCO34!$L$2:$L$85,1)</f>
        <v>79</v>
      </c>
      <c r="O11" s="25">
        <f>rank(All_values_BUSCO34!M7,All_values_BUSCO34!$M$2:$M$85,0)</f>
        <v>1</v>
      </c>
      <c r="P11" s="22">
        <f>rank(All_values_BUSCO34!N7,All_values_BUSCO34!$N$2:$N$85,0)</f>
        <v>8</v>
      </c>
      <c r="Q11" s="23">
        <f>rank(All_values_BUSCO34!Q7,All_values_BUSCO34!$Q$2:$Q$85,0)</f>
        <v>3</v>
      </c>
      <c r="R11" s="23">
        <f>rank(All_values_BUSCO34!O7,All_values_BUSCO34!$O$2:$O$85,0)</f>
        <v>29</v>
      </c>
      <c r="S11" s="23">
        <f>rank(All_values_BUSCO34!R7,All_values_BUSCO34!$R$2:$R$85,0)</f>
        <v>5</v>
      </c>
      <c r="T11" s="23">
        <f>rank(All_values_BUSCO34!S7,All_values_BUSCO34!$S$2:$S$85,0)</f>
        <v>2</v>
      </c>
      <c r="U11" s="24">
        <f>rank(All_values_BUSCO34!T7,All_values_BUSCO34!$T$2:$T$85,0)</f>
        <v>8</v>
      </c>
    </row>
    <row r="12">
      <c r="A12" s="29" t="s">
        <v>24</v>
      </c>
      <c r="B12" s="30" t="s">
        <v>25</v>
      </c>
      <c r="C12" s="31" t="s">
        <v>36</v>
      </c>
      <c r="D12" s="32">
        <f t="shared" si="1"/>
        <v>10</v>
      </c>
      <c r="E12" s="33">
        <f t="shared" si="2"/>
        <v>23.89285714</v>
      </c>
      <c r="F12" s="34">
        <f>rank(All_values_BUSCO34!D47,All_values_BUSCO34!$D$2:$D$85,0)</f>
        <v>43</v>
      </c>
      <c r="G12" s="35">
        <f>rank(All_values_BUSCO34!E47,All_values_BUSCO34!$E$2:$E$85,1)</f>
        <v>59</v>
      </c>
      <c r="H12" s="35">
        <f>rank(All_values_BUSCO34!F47,All_values_BUSCO34!$F$2:$F$85,1)</f>
        <v>63</v>
      </c>
      <c r="I12" s="35">
        <f>rank(All_values_BUSCO34!G47,All_values_BUSCO34!$G$2:$G$85,0)</f>
        <v>68</v>
      </c>
      <c r="J12" s="36">
        <f>rank(All_values_BUSCO34!H47,All_values_BUSCO34!$H$2:$H$85,1)</f>
        <v>73</v>
      </c>
      <c r="K12" s="34">
        <f>rank(All_values_BUSCO34!I47,All_values_BUSCO34!$I$2:$I$85,0)</f>
        <v>10</v>
      </c>
      <c r="L12" s="35">
        <f>rank(All_values_BUSCO34!J47,All_values_BUSCO34!$J$2:$J$85,1)</f>
        <v>59</v>
      </c>
      <c r="M12" s="35">
        <f>rank(All_values_BUSCO34!K47,All_values_BUSCO34!$K$2:$K$85,0)</f>
        <v>26</v>
      </c>
      <c r="N12" s="35">
        <f>rank(All_values_BUSCO34!L47,All_values_BUSCO34!$L$2:$L$85,1)</f>
        <v>55</v>
      </c>
      <c r="O12" s="37">
        <f>rank(All_values_BUSCO34!M47,All_values_BUSCO34!$M$2:$M$85,0)</f>
        <v>5</v>
      </c>
      <c r="P12" s="34">
        <f>rank(All_values_BUSCO34!N47,All_values_BUSCO34!$N$2:$N$85,0)</f>
        <v>3</v>
      </c>
      <c r="Q12" s="35">
        <f>rank(All_values_BUSCO34!Q47,All_values_BUSCO34!$Q$2:$Q$85,0)</f>
        <v>2</v>
      </c>
      <c r="R12" s="35">
        <f>rank(All_values_BUSCO34!O47,All_values_BUSCO34!$O$2:$O$85,0)</f>
        <v>12</v>
      </c>
      <c r="S12" s="35">
        <f>rank(All_values_BUSCO34!R47,All_values_BUSCO34!$R$2:$R$85,0)</f>
        <v>6</v>
      </c>
      <c r="T12" s="35">
        <f>rank(All_values_BUSCO34!S47,All_values_BUSCO34!$S$2:$S$85,0)</f>
        <v>7</v>
      </c>
      <c r="U12" s="36">
        <f>rank(All_values_BUSCO34!T47,All_values_BUSCO34!$T$2:$T$85,0)</f>
        <v>2</v>
      </c>
    </row>
    <row r="13">
      <c r="D13" s="38"/>
      <c r="E13" s="39" t="s">
        <v>37</v>
      </c>
      <c r="F13" s="39" t="s">
        <v>38</v>
      </c>
      <c r="G13" s="39" t="s">
        <v>39</v>
      </c>
      <c r="H13" s="39" t="s">
        <v>39</v>
      </c>
      <c r="I13" s="39" t="s">
        <v>39</v>
      </c>
      <c r="J13" s="39" t="s">
        <v>39</v>
      </c>
      <c r="K13" s="39" t="s">
        <v>40</v>
      </c>
      <c r="L13" s="39" t="s">
        <v>39</v>
      </c>
      <c r="M13" s="39" t="s">
        <v>40</v>
      </c>
      <c r="N13" s="39" t="s">
        <v>39</v>
      </c>
      <c r="O13" s="39" t="s">
        <v>41</v>
      </c>
      <c r="P13" s="39" t="s">
        <v>39</v>
      </c>
      <c r="Q13" s="39" t="s">
        <v>39</v>
      </c>
      <c r="R13" s="39" t="s">
        <v>39</v>
      </c>
      <c r="S13" s="39" t="s">
        <v>39</v>
      </c>
      <c r="T13" s="39" t="s">
        <v>39</v>
      </c>
      <c r="U13" s="39" t="s">
        <v>39</v>
      </c>
    </row>
    <row r="14"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</row>
    <row r="19"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</row>
    <row r="20"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</row>
    <row r="21"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</row>
    <row r="25"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</row>
    <row r="31"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</row>
    <row r="33"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</row>
    <row r="36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</row>
    <row r="37"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</row>
    <row r="44"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</row>
    <row r="45"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</row>
    <row r="46"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</row>
    <row r="47"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</row>
    <row r="49"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</row>
    <row r="51"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</row>
    <row r="52"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</row>
    <row r="54"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</row>
    <row r="55"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</row>
    <row r="56"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</row>
    <row r="57"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</row>
    <row r="59"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</row>
    <row r="60"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</row>
    <row r="63"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</row>
    <row r="64"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</row>
    <row r="67"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</row>
    <row r="72"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</row>
    <row r="74"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</row>
    <row r="75"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</row>
    <row r="77"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</row>
    <row r="79"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</row>
    <row r="80"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</row>
    <row r="90"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</row>
    <row r="91"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</row>
    <row r="92"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</row>
    <row r="93"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</row>
    <row r="94"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</row>
    <row r="96"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</row>
    <row r="97"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</row>
    <row r="98"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</row>
    <row r="99"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02"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</row>
    <row r="103"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</row>
    <row r="104"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</row>
    <row r="105"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</row>
    <row r="138"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</row>
    <row r="139"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</row>
    <row r="140"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</row>
    <row r="143"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</row>
    <row r="144"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</row>
    <row r="145"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</row>
    <row r="146"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</row>
    <row r="147"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</row>
    <row r="148"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</row>
    <row r="149"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</row>
    <row r="150"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</row>
    <row r="151"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</row>
    <row r="152"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</row>
    <row r="153"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</row>
    <row r="154"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</row>
    <row r="155"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</row>
    <row r="156"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</row>
    <row r="157"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</row>
    <row r="158"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</row>
    <row r="159"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</row>
    <row r="160"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</row>
    <row r="161"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</row>
    <row r="163"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</row>
    <row r="164"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</row>
    <row r="165"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</row>
    <row r="166"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</row>
    <row r="167"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</row>
    <row r="168"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</row>
    <row r="169"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</row>
    <row r="170"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</row>
    <row r="171"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</row>
    <row r="172"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</row>
    <row r="173"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181"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</row>
    <row r="183"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</row>
    <row r="184"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</row>
    <row r="185"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</row>
    <row r="186"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</row>
    <row r="187"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</row>
    <row r="188"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</row>
    <row r="189"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</row>
    <row r="190"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</row>
    <row r="191"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</row>
    <row r="192"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</row>
    <row r="193"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</row>
    <row r="194"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</row>
    <row r="195"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</row>
    <row r="196"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</row>
    <row r="197"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</row>
    <row r="198"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</row>
    <row r="199"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</row>
    <row r="200"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</row>
    <row r="201"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</row>
    <row r="203"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</row>
    <row r="204"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</row>
    <row r="205"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</row>
    <row r="206"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</row>
    <row r="207"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</row>
    <row r="208"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</row>
    <row r="209"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</row>
    <row r="210"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</row>
    <row r="211"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</row>
    <row r="212"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</row>
    <row r="213"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</row>
    <row r="214"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</row>
    <row r="215"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</row>
    <row r="216"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</row>
    <row r="217"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</row>
    <row r="218"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</row>
    <row r="219"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</row>
    <row r="223"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</row>
    <row r="224"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</row>
    <row r="225"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</row>
    <row r="226"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</row>
    <row r="227"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</row>
    <row r="228"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</row>
    <row r="229"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</row>
    <row r="230"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</row>
    <row r="231"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</row>
    <row r="232"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</row>
    <row r="233"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</row>
    <row r="234"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</row>
    <row r="235"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</row>
    <row r="236"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</row>
    <row r="237"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</row>
    <row r="238"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</row>
    <row r="239"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</row>
    <row r="240"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</row>
    <row r="241"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</row>
    <row r="242"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</row>
    <row r="243"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</row>
    <row r="244"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</row>
    <row r="245"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</row>
    <row r="246"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</row>
    <row r="247"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</row>
    <row r="248"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</row>
    <row r="249"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</row>
    <row r="250"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</row>
    <row r="251"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</row>
    <row r="252"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</row>
    <row r="253"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</row>
    <row r="254"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</row>
    <row r="255"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</row>
    <row r="256"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</row>
    <row r="257"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</row>
    <row r="259"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</row>
    <row r="260"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</row>
    <row r="261"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</row>
    <row r="262"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</row>
    <row r="263"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</row>
    <row r="264"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</row>
    <row r="265"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</row>
    <row r="266"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</row>
    <row r="267"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</row>
    <row r="268"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</row>
    <row r="269"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</row>
    <row r="270"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</row>
    <row r="271"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</row>
    <row r="272"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</row>
    <row r="273"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</row>
    <row r="274"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</row>
    <row r="275"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</row>
    <row r="276"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</row>
    <row r="277"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</row>
    <row r="278"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</row>
    <row r="279"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</row>
    <row r="280"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</row>
    <row r="281"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</row>
    <row r="283"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</row>
    <row r="284"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</row>
    <row r="285"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</row>
    <row r="286"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</row>
    <row r="287"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</row>
    <row r="288"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</row>
    <row r="289"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</row>
    <row r="290"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</row>
    <row r="291"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</row>
    <row r="292"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</row>
    <row r="293"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</row>
    <row r="294"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</row>
    <row r="295"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</row>
    <row r="296"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</row>
    <row r="297"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</row>
    <row r="298"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</row>
    <row r="299"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</row>
    <row r="300"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</row>
    <row r="301"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</row>
    <row r="302"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</row>
    <row r="303"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</row>
    <row r="304"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</row>
    <row r="305"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</row>
    <row r="306"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</row>
    <row r="307"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</row>
    <row r="308"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</row>
    <row r="309"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</row>
    <row r="310"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</row>
    <row r="311"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</row>
    <row r="312"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</row>
    <row r="313"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</row>
    <row r="314"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</row>
    <row r="315"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</row>
    <row r="316"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</row>
    <row r="317"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</row>
    <row r="318"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</row>
    <row r="319"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</row>
    <row r="320"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</row>
    <row r="321"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</row>
    <row r="322"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</row>
    <row r="323"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</row>
    <row r="324"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</row>
    <row r="325"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</row>
    <row r="326"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</row>
    <row r="327"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</row>
    <row r="328"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</row>
    <row r="329"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</row>
    <row r="330"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</row>
    <row r="331"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</row>
    <row r="332"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</row>
    <row r="333"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</row>
    <row r="334"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</row>
    <row r="335"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</row>
    <row r="336"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</row>
    <row r="337"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</row>
    <row r="338"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</row>
    <row r="339"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</row>
    <row r="340"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</row>
    <row r="341"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</row>
    <row r="342"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</row>
    <row r="343"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</row>
    <row r="344"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</row>
    <row r="345"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</row>
    <row r="346"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</row>
    <row r="347"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</row>
    <row r="348"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</row>
    <row r="349"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</row>
    <row r="350"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</row>
    <row r="351"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</row>
    <row r="352"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</row>
    <row r="353"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</row>
    <row r="354"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</row>
    <row r="355"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</row>
    <row r="356"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</row>
    <row r="357"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</row>
    <row r="358"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</row>
    <row r="359"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</row>
    <row r="360"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</row>
    <row r="361"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</row>
    <row r="362"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</row>
    <row r="363"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</row>
    <row r="364"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</row>
    <row r="365"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</row>
    <row r="366"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</row>
    <row r="367"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</row>
    <row r="368"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</row>
    <row r="369"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</row>
    <row r="370"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</row>
    <row r="371"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</row>
    <row r="372"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</row>
    <row r="373"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</row>
    <row r="374"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</row>
    <row r="375"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</row>
    <row r="376"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</row>
    <row r="377"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</row>
    <row r="378"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</row>
    <row r="379"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</row>
    <row r="380"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</row>
    <row r="381"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</row>
    <row r="382"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</row>
    <row r="383"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</row>
    <row r="384"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</row>
    <row r="385"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</row>
    <row r="386"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</row>
    <row r="387"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</row>
    <row r="388"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</row>
    <row r="389"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</row>
    <row r="390"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</row>
    <row r="391"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</row>
    <row r="392"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</row>
    <row r="393"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</row>
    <row r="394"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</row>
    <row r="395"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</row>
    <row r="396"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</row>
    <row r="397"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</row>
    <row r="398"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</row>
    <row r="399"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</row>
    <row r="400"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</row>
    <row r="401"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</row>
    <row r="402"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</row>
    <row r="403"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</row>
    <row r="404"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</row>
    <row r="405"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</row>
    <row r="406"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</row>
    <row r="407"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</row>
    <row r="408"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</row>
    <row r="409"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</row>
    <row r="410"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</row>
    <row r="411"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</row>
    <row r="412"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</row>
    <row r="413"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</row>
    <row r="414"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</row>
    <row r="415"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</row>
    <row r="416"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</row>
    <row r="417"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</row>
    <row r="418"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</row>
    <row r="419"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</row>
    <row r="420"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</row>
    <row r="421"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</row>
    <row r="422"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</row>
    <row r="423"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</row>
    <row r="424"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</row>
    <row r="425"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</row>
    <row r="426"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</row>
    <row r="427"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</row>
    <row r="428"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</row>
    <row r="429"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</row>
    <row r="430"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</row>
    <row r="431"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</row>
    <row r="432"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</row>
    <row r="433"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</row>
    <row r="434"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</row>
    <row r="435"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</row>
    <row r="436"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</row>
    <row r="437"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</row>
    <row r="438"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</row>
    <row r="439"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</row>
    <row r="440"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</row>
    <row r="441"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</row>
    <row r="442"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</row>
    <row r="443"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</row>
    <row r="444"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</row>
    <row r="445"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</row>
    <row r="446"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</row>
    <row r="447"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</row>
    <row r="448"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</row>
    <row r="449"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</row>
    <row r="450"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</row>
    <row r="451"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</row>
    <row r="452"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</row>
    <row r="453"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</row>
    <row r="454"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</row>
    <row r="455"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</row>
    <row r="456"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</row>
    <row r="457"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</row>
    <row r="458"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</row>
    <row r="459"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</row>
    <row r="460"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</row>
    <row r="461"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</row>
    <row r="462"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</row>
    <row r="463"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</row>
    <row r="464"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</row>
    <row r="465"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</row>
    <row r="466"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</row>
    <row r="467"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</row>
    <row r="468"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</row>
    <row r="469"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</row>
    <row r="470"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</row>
    <row r="471"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</row>
    <row r="472"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</row>
    <row r="473"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</row>
    <row r="474"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</row>
    <row r="475"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</row>
    <row r="476"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</row>
    <row r="477"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</row>
    <row r="478"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</row>
    <row r="479"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</row>
    <row r="480"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</row>
    <row r="481"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</row>
    <row r="482"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</row>
    <row r="483"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</row>
    <row r="484"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</row>
    <row r="485"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</row>
    <row r="486"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</row>
    <row r="487"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</row>
    <row r="488"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</row>
    <row r="489"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</row>
    <row r="490"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</row>
    <row r="491"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</row>
    <row r="492"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</row>
    <row r="493"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</row>
    <row r="494"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</row>
    <row r="495"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</row>
    <row r="496"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</row>
    <row r="497"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</row>
    <row r="498"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</row>
    <row r="499"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</row>
    <row r="500"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</row>
    <row r="501"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</row>
    <row r="502"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</row>
    <row r="503"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</row>
    <row r="504"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</row>
    <row r="505"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</row>
    <row r="506"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</row>
    <row r="507"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</row>
    <row r="508"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</row>
    <row r="509"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</row>
    <row r="510"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</row>
    <row r="511"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</row>
    <row r="512"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</row>
    <row r="513"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</row>
    <row r="514"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</row>
    <row r="515"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</row>
    <row r="516"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</row>
    <row r="517"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</row>
    <row r="518"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</row>
    <row r="519"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</row>
    <row r="520"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</row>
    <row r="521"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</row>
    <row r="522"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</row>
    <row r="523"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</row>
    <row r="524"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</row>
    <row r="525"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</row>
    <row r="526"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</row>
    <row r="527"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</row>
    <row r="528"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</row>
    <row r="529"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</row>
    <row r="530"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</row>
    <row r="531"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</row>
    <row r="532"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</row>
    <row r="533"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</row>
    <row r="534"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</row>
    <row r="535"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</row>
    <row r="536"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</row>
    <row r="537"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</row>
    <row r="538"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</row>
    <row r="539"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</row>
    <row r="540"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</row>
    <row r="541"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</row>
    <row r="542"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</row>
    <row r="543"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</row>
    <row r="544"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</row>
    <row r="545"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</row>
    <row r="546"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</row>
    <row r="547"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</row>
    <row r="548"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</row>
    <row r="549"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</row>
    <row r="550"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</row>
    <row r="551"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</row>
    <row r="552"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</row>
    <row r="553"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</row>
    <row r="554"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</row>
    <row r="555"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</row>
    <row r="556"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</row>
    <row r="557"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</row>
    <row r="558"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</row>
    <row r="559"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</row>
    <row r="560"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</row>
    <row r="561"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</row>
    <row r="562"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</row>
    <row r="563"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</row>
    <row r="564"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</row>
    <row r="565"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</row>
    <row r="566"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</row>
    <row r="567"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</row>
    <row r="568"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</row>
    <row r="569"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</row>
    <row r="570"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</row>
    <row r="571"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</row>
    <row r="572"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</row>
    <row r="573"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</row>
    <row r="574"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</row>
    <row r="575"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</row>
    <row r="576"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</row>
    <row r="577"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</row>
    <row r="578"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</row>
    <row r="579"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</row>
    <row r="580"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</row>
    <row r="581"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</row>
    <row r="582"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</row>
    <row r="583"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</row>
    <row r="584"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</row>
    <row r="585"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</row>
    <row r="586"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</row>
    <row r="587"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</row>
    <row r="588"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</row>
    <row r="589"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</row>
    <row r="590"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</row>
    <row r="591"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</row>
    <row r="592"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</row>
    <row r="593"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</row>
    <row r="594"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</row>
    <row r="595"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</row>
    <row r="596"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</row>
    <row r="597"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</row>
    <row r="598"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</row>
    <row r="599"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</row>
    <row r="600"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</row>
    <row r="601"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</row>
    <row r="602"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</row>
    <row r="603"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</row>
    <row r="604"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</row>
    <row r="605"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</row>
    <row r="606"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</row>
    <row r="607"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</row>
    <row r="608"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</row>
    <row r="609"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</row>
    <row r="610"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</row>
    <row r="611"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</row>
    <row r="612"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</row>
    <row r="613"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</row>
    <row r="614"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</row>
    <row r="615"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</row>
    <row r="616"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</row>
    <row r="617"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</row>
    <row r="618"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</row>
    <row r="619"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</row>
    <row r="620"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</row>
    <row r="621"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</row>
    <row r="622"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</row>
    <row r="623"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</row>
    <row r="624"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</row>
    <row r="625"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</row>
    <row r="626"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</row>
    <row r="627"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</row>
    <row r="628"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</row>
    <row r="629"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</row>
    <row r="630"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</row>
    <row r="631"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</row>
    <row r="632"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</row>
    <row r="633"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</row>
    <row r="634"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</row>
    <row r="635"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</row>
    <row r="636"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</row>
    <row r="637"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</row>
    <row r="638"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</row>
    <row r="639"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</row>
    <row r="640"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</row>
    <row r="641"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</row>
    <row r="642"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</row>
    <row r="643"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</row>
    <row r="644"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</row>
    <row r="645"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</row>
    <row r="646"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</row>
    <row r="647"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</row>
    <row r="648"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</row>
    <row r="649"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</row>
    <row r="650"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</row>
    <row r="651"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</row>
    <row r="652"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</row>
    <row r="653"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</row>
    <row r="654"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</row>
    <row r="655"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</row>
    <row r="656"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</row>
    <row r="657"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</row>
    <row r="658"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</row>
    <row r="659"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</row>
    <row r="660"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</row>
    <row r="661"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</row>
    <row r="662"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</row>
    <row r="663"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</row>
    <row r="664"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</row>
    <row r="665"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</row>
    <row r="666"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</row>
    <row r="667"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</row>
    <row r="668"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</row>
    <row r="669"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</row>
    <row r="670"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</row>
    <row r="671"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</row>
    <row r="672"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</row>
    <row r="673"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</row>
    <row r="674"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</row>
    <row r="675"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</row>
    <row r="676"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</row>
    <row r="677"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</row>
    <row r="678"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</row>
    <row r="679"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</row>
    <row r="680"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</row>
    <row r="681"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</row>
    <row r="682"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</row>
    <row r="683"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</row>
    <row r="684"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</row>
    <row r="685"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</row>
    <row r="686"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</row>
    <row r="687"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</row>
    <row r="688"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</row>
    <row r="689"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</row>
    <row r="690"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</row>
    <row r="691"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</row>
    <row r="692"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</row>
    <row r="693"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</row>
    <row r="694"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</row>
    <row r="695"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</row>
    <row r="696"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</row>
    <row r="697"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</row>
    <row r="698"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</row>
    <row r="699"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</row>
    <row r="700"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</row>
    <row r="701"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</row>
    <row r="702"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</row>
    <row r="703"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</row>
    <row r="704"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</row>
    <row r="705"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</row>
    <row r="706"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</row>
    <row r="707"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</row>
    <row r="708"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</row>
    <row r="709"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</row>
    <row r="710"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</row>
    <row r="711"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</row>
    <row r="712"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</row>
    <row r="713"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</row>
    <row r="714"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</row>
    <row r="715"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</row>
    <row r="716"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</row>
    <row r="717"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</row>
    <row r="718"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</row>
    <row r="719"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</row>
    <row r="720"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</row>
    <row r="721"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</row>
    <row r="722"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</row>
    <row r="723"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</row>
    <row r="724"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</row>
    <row r="725"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</row>
    <row r="726"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</row>
    <row r="727"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</row>
    <row r="728"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</row>
    <row r="729"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</row>
    <row r="730"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</row>
    <row r="731"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</row>
    <row r="732"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</row>
    <row r="733"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</row>
    <row r="734"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</row>
    <row r="735"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</row>
    <row r="736"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</row>
    <row r="737"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</row>
    <row r="738"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</row>
    <row r="739"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</row>
    <row r="740"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</row>
    <row r="741"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</row>
    <row r="742"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</row>
    <row r="743"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</row>
    <row r="744"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</row>
    <row r="745"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</row>
    <row r="746"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</row>
    <row r="747"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</row>
    <row r="748"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</row>
    <row r="749"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</row>
    <row r="750"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</row>
    <row r="751"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</row>
    <row r="752"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</row>
    <row r="753"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</row>
    <row r="754"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</row>
    <row r="755"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</row>
    <row r="756"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</row>
    <row r="757"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</row>
    <row r="758"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</row>
    <row r="759"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</row>
    <row r="760"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</row>
    <row r="761"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</row>
    <row r="762"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</row>
    <row r="763"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</row>
    <row r="764"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</row>
    <row r="765"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</row>
    <row r="766"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</row>
    <row r="767"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</row>
    <row r="768"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</row>
    <row r="769"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</row>
    <row r="770"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</row>
    <row r="771"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</row>
    <row r="772"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</row>
    <row r="773"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</row>
    <row r="774"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</row>
    <row r="775"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</row>
    <row r="776"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</row>
    <row r="777"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</row>
    <row r="778"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</row>
    <row r="779"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</row>
    <row r="780"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</row>
    <row r="781"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</row>
    <row r="782"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</row>
    <row r="783"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</row>
    <row r="784"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</row>
    <row r="785"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</row>
    <row r="786"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</row>
    <row r="787"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</row>
    <row r="788"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</row>
    <row r="789"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</row>
    <row r="790"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</row>
    <row r="791"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</row>
    <row r="792"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</row>
    <row r="793"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</row>
    <row r="794"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</row>
    <row r="795"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</row>
    <row r="796"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</row>
    <row r="797"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</row>
    <row r="798"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</row>
    <row r="799"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</row>
    <row r="800"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</row>
    <row r="801"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</row>
    <row r="802"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</row>
    <row r="803"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</row>
    <row r="804"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</row>
    <row r="805"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</row>
    <row r="806"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</row>
    <row r="807"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</row>
    <row r="808"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</row>
    <row r="809"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</row>
    <row r="810"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</row>
    <row r="811"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</row>
    <row r="812"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</row>
    <row r="813"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</row>
    <row r="814"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</row>
    <row r="815"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</row>
    <row r="816"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</row>
    <row r="817"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</row>
    <row r="818"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</row>
    <row r="819"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</row>
    <row r="820"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</row>
    <row r="821"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</row>
    <row r="822"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</row>
    <row r="823"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</row>
    <row r="824"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</row>
    <row r="825"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</row>
    <row r="826"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</row>
    <row r="827"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</row>
    <row r="828"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</row>
    <row r="829"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</row>
    <row r="830"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</row>
    <row r="831"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</row>
    <row r="832"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</row>
    <row r="833"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</row>
    <row r="834"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</row>
    <row r="835"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</row>
    <row r="836"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</row>
    <row r="837"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</row>
    <row r="838"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</row>
    <row r="839"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</row>
    <row r="840"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</row>
    <row r="841"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</row>
    <row r="842"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</row>
    <row r="843"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</row>
    <row r="844"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</row>
    <row r="845"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</row>
    <row r="846"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</row>
    <row r="847"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</row>
    <row r="848"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</row>
    <row r="849"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</row>
    <row r="850"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</row>
    <row r="851"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</row>
    <row r="852"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</row>
    <row r="853"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</row>
    <row r="854"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</row>
    <row r="855"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</row>
    <row r="856"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</row>
    <row r="857"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</row>
    <row r="858"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</row>
    <row r="859"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</row>
    <row r="860"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</row>
    <row r="861"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</row>
    <row r="862"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</row>
    <row r="863"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</row>
    <row r="864"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</row>
    <row r="865"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</row>
    <row r="866"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</row>
    <row r="867"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</row>
    <row r="868"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</row>
    <row r="869"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</row>
    <row r="870"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</row>
    <row r="871"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</row>
    <row r="872"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</row>
    <row r="873"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</row>
    <row r="874"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</row>
    <row r="875"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</row>
    <row r="876"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</row>
    <row r="877"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</row>
    <row r="878"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</row>
    <row r="879"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</row>
    <row r="880"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</row>
    <row r="881"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</row>
    <row r="882"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</row>
    <row r="883"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</row>
    <row r="884"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</row>
    <row r="885"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</row>
    <row r="886"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</row>
    <row r="887"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</row>
    <row r="888"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</row>
    <row r="889"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</row>
    <row r="890"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</row>
    <row r="891"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</row>
    <row r="892"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</row>
    <row r="893"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</row>
    <row r="894"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</row>
    <row r="895"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</row>
    <row r="896"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</row>
    <row r="897"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</row>
    <row r="898"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</row>
    <row r="899"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</row>
    <row r="900"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</row>
    <row r="901"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</row>
    <row r="902"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</row>
    <row r="903"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</row>
    <row r="904"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</row>
    <row r="905"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</row>
    <row r="906"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</row>
    <row r="907"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</row>
    <row r="908"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</row>
    <row r="909"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</row>
    <row r="910"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</row>
    <row r="911"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</row>
    <row r="912"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</row>
    <row r="913"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</row>
    <row r="914"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</row>
    <row r="915"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</row>
    <row r="916"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</row>
    <row r="917"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</row>
    <row r="918"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</row>
    <row r="919"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</row>
    <row r="920"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</row>
    <row r="921"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</row>
    <row r="922"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</row>
    <row r="923"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</row>
    <row r="924"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</row>
    <row r="925"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</row>
    <row r="926"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</row>
    <row r="927"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</row>
    <row r="928"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</row>
    <row r="929"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</row>
    <row r="930"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</row>
    <row r="931"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</row>
    <row r="932"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</row>
    <row r="933"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</row>
    <row r="934"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</row>
    <row r="935"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</row>
    <row r="936"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</row>
    <row r="937"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</row>
    <row r="938"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</row>
    <row r="939"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</row>
    <row r="940"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</row>
    <row r="941"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</row>
    <row r="942"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</row>
    <row r="943"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</row>
    <row r="944"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</row>
    <row r="945"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</row>
    <row r="946"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</row>
    <row r="947"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</row>
    <row r="948"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</row>
    <row r="949"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</row>
    <row r="950"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</row>
    <row r="951"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</row>
    <row r="952"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</row>
    <row r="953"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</row>
    <row r="954"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</row>
    <row r="955"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</row>
    <row r="956"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</row>
    <row r="957"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</row>
    <row r="958"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</row>
    <row r="959"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</row>
    <row r="960"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</row>
    <row r="961"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</row>
    <row r="962"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</row>
    <row r="963"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</row>
    <row r="964"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</row>
    <row r="965"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</row>
    <row r="966"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</row>
    <row r="967"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</row>
    <row r="968"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</row>
    <row r="969"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</row>
    <row r="970"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</row>
    <row r="971"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</row>
    <row r="972"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</row>
    <row r="973"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</row>
    <row r="974"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</row>
    <row r="975"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</row>
    <row r="976"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</row>
    <row r="977"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</row>
    <row r="978"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</row>
    <row r="979"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</row>
    <row r="980"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</row>
    <row r="981"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</row>
    <row r="982"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</row>
    <row r="983"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</row>
    <row r="984"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</row>
    <row r="985"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</row>
    <row r="986"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</row>
    <row r="987"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</row>
    <row r="988"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</row>
    <row r="989"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</row>
    <row r="990"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</row>
  </sheetData>
  <mergeCells count="3">
    <mergeCell ref="F1:J1"/>
    <mergeCell ref="K1:O1"/>
    <mergeCell ref="P1:U1"/>
  </mergeCells>
  <conditionalFormatting sqref="F3:U12">
    <cfRule type="colorScale" priority="1">
      <colorScale>
        <cfvo type="min"/>
        <cfvo type="percentile" val="30"/>
        <cfvo type="max"/>
        <color rgb="FF34A853"/>
        <color rgb="FFFFFFFF"/>
        <color rgb="FFCC0000"/>
      </colorScale>
    </cfRule>
  </conditionalFormatting>
  <printOptions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2" width="10.0"/>
    <col customWidth="1" min="3" max="3" width="12.0"/>
    <col customWidth="1" min="4" max="4" width="8.25"/>
    <col customWidth="1" min="5" max="5" width="8.38"/>
    <col customWidth="1" min="6" max="6" width="8.5"/>
    <col customWidth="1" min="7" max="8" width="15.75"/>
    <col customWidth="1" min="9" max="9" width="9.63"/>
    <col customWidth="1" min="10" max="10" width="10.13"/>
    <col customWidth="1" min="11" max="14" width="13.88"/>
    <col customWidth="1" min="15" max="15" width="11.5"/>
    <col customWidth="1" min="16" max="16" width="9.13"/>
    <col customWidth="1" min="17" max="19" width="10.38"/>
    <col customWidth="1" min="20" max="21" width="9.13"/>
    <col customWidth="1" min="22" max="22" width="9.75"/>
  </cols>
  <sheetData>
    <row r="1">
      <c r="A1" s="1"/>
      <c r="B1" s="1"/>
      <c r="C1" s="1"/>
      <c r="D1" s="2"/>
      <c r="E1" s="2"/>
      <c r="F1" s="6" t="s">
        <v>42</v>
      </c>
      <c r="G1" s="4"/>
      <c r="H1" s="4"/>
      <c r="I1" s="4"/>
      <c r="J1" s="5"/>
      <c r="K1" s="40" t="s">
        <v>43</v>
      </c>
      <c r="L1" s="4"/>
      <c r="M1" s="4"/>
      <c r="N1" s="4"/>
      <c r="O1" s="5"/>
      <c r="P1" s="6" t="s">
        <v>44</v>
      </c>
      <c r="Q1" s="4"/>
      <c r="R1" s="4"/>
      <c r="S1" s="4"/>
      <c r="T1" s="4"/>
      <c r="U1" s="4"/>
      <c r="V1" s="5"/>
    </row>
    <row r="2">
      <c r="A2" s="41" t="s">
        <v>3</v>
      </c>
      <c r="B2" s="41" t="s">
        <v>4</v>
      </c>
      <c r="C2" s="41" t="s">
        <v>5</v>
      </c>
      <c r="D2" s="42" t="s">
        <v>6</v>
      </c>
      <c r="E2" s="43" t="s">
        <v>45</v>
      </c>
      <c r="F2" s="44" t="s">
        <v>8</v>
      </c>
      <c r="G2" s="45" t="s">
        <v>9</v>
      </c>
      <c r="H2" s="45" t="s">
        <v>10</v>
      </c>
      <c r="I2" s="45" t="s">
        <v>11</v>
      </c>
      <c r="J2" s="46" t="s">
        <v>12</v>
      </c>
      <c r="K2" s="47" t="s">
        <v>13</v>
      </c>
      <c r="L2" s="45" t="s">
        <v>14</v>
      </c>
      <c r="M2" s="45" t="s">
        <v>15</v>
      </c>
      <c r="N2" s="45" t="s">
        <v>16</v>
      </c>
      <c r="O2" s="48" t="s">
        <v>46</v>
      </c>
      <c r="P2" s="47" t="s">
        <v>18</v>
      </c>
      <c r="Q2" s="45" t="s">
        <v>47</v>
      </c>
      <c r="R2" s="45" t="s">
        <v>19</v>
      </c>
      <c r="S2" s="49" t="s">
        <v>20</v>
      </c>
      <c r="T2" s="45" t="s">
        <v>21</v>
      </c>
      <c r="U2" s="45" t="s">
        <v>22</v>
      </c>
      <c r="V2" s="48" t="s">
        <v>23</v>
      </c>
    </row>
    <row r="3">
      <c r="A3" s="50"/>
      <c r="B3" s="50"/>
      <c r="C3" s="50"/>
      <c r="D3" s="51"/>
      <c r="E3" s="52" t="s">
        <v>37</v>
      </c>
      <c r="F3" s="53" t="s">
        <v>38</v>
      </c>
      <c r="G3" s="54" t="s">
        <v>39</v>
      </c>
      <c r="H3" s="54" t="s">
        <v>39</v>
      </c>
      <c r="I3" s="54" t="s">
        <v>39</v>
      </c>
      <c r="J3" s="52" t="s">
        <v>39</v>
      </c>
      <c r="K3" s="53" t="s">
        <v>40</v>
      </c>
      <c r="L3" s="54" t="s">
        <v>39</v>
      </c>
      <c r="M3" s="54" t="s">
        <v>40</v>
      </c>
      <c r="N3" s="54" t="s">
        <v>39</v>
      </c>
      <c r="O3" s="52" t="s">
        <v>41</v>
      </c>
      <c r="P3" s="53" t="s">
        <v>39</v>
      </c>
      <c r="Q3" s="54" t="s">
        <v>39</v>
      </c>
      <c r="R3" s="54" t="s">
        <v>39</v>
      </c>
      <c r="S3" s="54" t="s">
        <v>39</v>
      </c>
      <c r="T3" s="54" t="s">
        <v>39</v>
      </c>
      <c r="U3" s="54" t="s">
        <v>39</v>
      </c>
      <c r="V3" s="55" t="s">
        <v>39</v>
      </c>
    </row>
    <row r="4">
      <c r="A4" s="56" t="s">
        <v>24</v>
      </c>
      <c r="B4" s="56" t="s">
        <v>25</v>
      </c>
      <c r="C4" s="57" t="s">
        <v>26</v>
      </c>
      <c r="D4" s="58">
        <f t="shared" ref="D4:D87" si="1">rank(E4,$E$4:$E$87,1)</f>
        <v>1</v>
      </c>
      <c r="E4" s="59">
        <f t="shared" ref="E4:E87" si="2">((2*F4)+G4+H4+I4+J4+(4*K4)+L4+(4*M4)+N4+(6*O4)+P4+Q4+R4+S4+T4+U4+V4)/29</f>
        <v>15.4137931</v>
      </c>
      <c r="F4" s="60">
        <f>rank(All_values_BUSCO34!D49,All_values_BUSCO34!$D$2:$D$85,0)</f>
        <v>25</v>
      </c>
      <c r="G4" s="61">
        <f>rank(All_values_BUSCO34!E49,All_values_BUSCO34!$E$2:$E$85,1)</f>
        <v>51</v>
      </c>
      <c r="H4" s="61">
        <f>rank(All_values_BUSCO34!F49,All_values_BUSCO34!$F$2:$F$85,1)</f>
        <v>53</v>
      </c>
      <c r="I4" s="61">
        <f>rank(All_values_BUSCO34!G49,All_values_BUSCO34!$G$2:$G$85,0)</f>
        <v>54</v>
      </c>
      <c r="J4" s="62">
        <f>rank(All_values_BUSCO34!H49,All_values_BUSCO34!$H$2:$H$85,1)</f>
        <v>52</v>
      </c>
      <c r="K4" s="60">
        <f>rank(All_values_BUSCO34!I49,All_values_BUSCO34!$I$2:$I$85,0)</f>
        <v>2</v>
      </c>
      <c r="L4" s="61">
        <f>rank(All_values_BUSCO34!J49,All_values_BUSCO34!$J$2:$J$85,1)</f>
        <v>28</v>
      </c>
      <c r="M4" s="61">
        <f>rank(All_values_BUSCO34!K49,All_values_BUSCO34!$K$2:$K$85,0)</f>
        <v>11</v>
      </c>
      <c r="N4" s="61">
        <f>rank(All_values_BUSCO34!L49,All_values_BUSCO34!$L$2:$L$85,1)</f>
        <v>30</v>
      </c>
      <c r="O4" s="63">
        <f>rank(All_values_BUSCO34!M49,All_values_BUSCO34!$M$2:$M$85,0)</f>
        <v>4</v>
      </c>
      <c r="P4" s="60">
        <f>rank(All_values_BUSCO34!N49,All_values_BUSCO34!$N$2:$N$85,0)</f>
        <v>1</v>
      </c>
      <c r="Q4" s="61">
        <f>rank(All_values_BUSCO34!P49,All_values_BUSCO34!$P$2:$P$85,0)</f>
        <v>6</v>
      </c>
      <c r="R4" s="61">
        <f>rank(All_values_BUSCO34!Q49,All_values_BUSCO34!$Q$2:$Q$85,0)</f>
        <v>7</v>
      </c>
      <c r="S4" s="61">
        <f>rank(All_values_BUSCO34!O49,All_values_BUSCO34!$O$2:$O$85,0)</f>
        <v>11</v>
      </c>
      <c r="T4" s="61">
        <f>rank(All_values_BUSCO34!R49,All_values_BUSCO34!$R$2:$R$85,0)</f>
        <v>11</v>
      </c>
      <c r="U4" s="61">
        <f>rank(All_values_BUSCO34!S49,All_values_BUSCO34!$S$2:$S$85,0)</f>
        <v>10</v>
      </c>
      <c r="V4" s="63">
        <f>rank(All_values_BUSCO34!T49,All_values_BUSCO34!$T$2:$T$85,0)</f>
        <v>7</v>
      </c>
    </row>
    <row r="5">
      <c r="A5" s="64" t="s">
        <v>24</v>
      </c>
      <c r="B5" s="64" t="s">
        <v>27</v>
      </c>
      <c r="C5" s="65" t="s">
        <v>28</v>
      </c>
      <c r="D5" s="58">
        <f t="shared" si="1"/>
        <v>2</v>
      </c>
      <c r="E5" s="21">
        <f t="shared" si="2"/>
        <v>17.24137931</v>
      </c>
      <c r="F5" s="22">
        <f>rank(All_values_BUSCO34!D80,All_values_BUSCO34!$D$2:$D$85,0)</f>
        <v>12</v>
      </c>
      <c r="G5" s="23">
        <f>rank(All_values_BUSCO34!E80,All_values_BUSCO34!$E$2:$E$85,1)</f>
        <v>14</v>
      </c>
      <c r="H5" s="23">
        <f>rank(All_values_BUSCO34!F80,All_values_BUSCO34!$F$2:$F$85,1)</f>
        <v>4</v>
      </c>
      <c r="I5" s="23">
        <f>rank(All_values_BUSCO34!G80,All_values_BUSCO34!$G$2:$G$85,0)</f>
        <v>40</v>
      </c>
      <c r="J5" s="25">
        <f>rank(All_values_BUSCO34!H80,All_values_BUSCO34!$H$2:$H$85,1)</f>
        <v>39</v>
      </c>
      <c r="K5" s="22">
        <f>rank(All_values_BUSCO34!I80,All_values_BUSCO34!$I$2:$I$85,0)</f>
        <v>1</v>
      </c>
      <c r="L5" s="23">
        <f>rank(All_values_BUSCO34!J80,All_values_BUSCO34!$J$2:$J$85,1)</f>
        <v>13</v>
      </c>
      <c r="M5" s="23">
        <f>rank(All_values_BUSCO34!K80,All_values_BUSCO34!$K$2:$K$85,0)</f>
        <v>11</v>
      </c>
      <c r="N5" s="23">
        <f>rank(All_values_BUSCO34!L80,All_values_BUSCO34!$L$2:$L$85,1)</f>
        <v>21</v>
      </c>
      <c r="O5" s="24">
        <f>rank(All_values_BUSCO34!M80,All_values_BUSCO34!$M$2:$M$85,0)</f>
        <v>18</v>
      </c>
      <c r="P5" s="22">
        <f>rank(All_values_BUSCO34!N80,All_values_BUSCO34!$N$2:$N$85,0)</f>
        <v>8</v>
      </c>
      <c r="Q5" s="23">
        <f>rank(All_values_BUSCO34!P80,All_values_BUSCO34!$P$2:$P$85,0)</f>
        <v>23</v>
      </c>
      <c r="R5" s="23">
        <f>rank(All_values_BUSCO34!Q80,All_values_BUSCO34!$Q$2:$Q$85,0)</f>
        <v>23</v>
      </c>
      <c r="S5" s="23">
        <f>rank(All_values_BUSCO34!O80,All_values_BUSCO34!$O$2:$O$85,0)</f>
        <v>25</v>
      </c>
      <c r="T5" s="23">
        <f>rank(All_values_BUSCO34!R80,All_values_BUSCO34!$R$2:$R$85,0)</f>
        <v>30</v>
      </c>
      <c r="U5" s="23">
        <f>rank(All_values_BUSCO34!S80,All_values_BUSCO34!$S$2:$S$85,0)</f>
        <v>33</v>
      </c>
      <c r="V5" s="24">
        <f>rank(All_values_BUSCO34!T80,All_values_BUSCO34!$T$2:$T$85,0)</f>
        <v>47</v>
      </c>
    </row>
    <row r="6">
      <c r="A6" s="64" t="s">
        <v>24</v>
      </c>
      <c r="B6" s="64" t="s">
        <v>27</v>
      </c>
      <c r="C6" s="65" t="s">
        <v>29</v>
      </c>
      <c r="D6" s="58">
        <f t="shared" si="1"/>
        <v>3</v>
      </c>
      <c r="E6" s="21">
        <f t="shared" si="2"/>
        <v>18.86206897</v>
      </c>
      <c r="F6" s="22">
        <f>rank(All_values_BUSCO34!D78,All_values_BUSCO34!$D$2:$D$85,0)</f>
        <v>23</v>
      </c>
      <c r="G6" s="23">
        <f>rank(All_values_BUSCO34!E78,All_values_BUSCO34!$E$2:$E$85,1)</f>
        <v>2</v>
      </c>
      <c r="H6" s="23">
        <f>rank(All_values_BUSCO34!F78,All_values_BUSCO34!$F$2:$F$85,1)</f>
        <v>13</v>
      </c>
      <c r="I6" s="23">
        <f>rank(All_values_BUSCO34!G78,All_values_BUSCO34!$G$2:$G$85,0)</f>
        <v>6</v>
      </c>
      <c r="J6" s="25">
        <f>rank(All_values_BUSCO34!H78,All_values_BUSCO34!$H$2:$H$85,1)</f>
        <v>5</v>
      </c>
      <c r="K6" s="22">
        <f>rank(All_values_BUSCO34!I78,All_values_BUSCO34!$I$2:$I$85,0)</f>
        <v>4</v>
      </c>
      <c r="L6" s="23">
        <f>rank(All_values_BUSCO34!J78,All_values_BUSCO34!$J$2:$J$85,1)</f>
        <v>24</v>
      </c>
      <c r="M6" s="23">
        <f>rank(All_values_BUSCO34!K78,All_values_BUSCO34!$K$2:$K$85,0)</f>
        <v>15</v>
      </c>
      <c r="N6" s="23">
        <f>rank(All_values_BUSCO34!L78,All_values_BUSCO34!$L$2:$L$85,1)</f>
        <v>30</v>
      </c>
      <c r="O6" s="24">
        <f>rank(All_values_BUSCO34!M78,All_values_BUSCO34!$M$2:$M$85,0)</f>
        <v>31</v>
      </c>
      <c r="P6" s="22">
        <f>rank(All_values_BUSCO34!N78,All_values_BUSCO34!$N$2:$N$85,0)</f>
        <v>7</v>
      </c>
      <c r="Q6" s="23">
        <f>rank(All_values_BUSCO34!P78,All_values_BUSCO34!$P$2:$P$85,0)</f>
        <v>38</v>
      </c>
      <c r="R6" s="23">
        <f>rank(All_values_BUSCO34!Q78,All_values_BUSCO34!$Q$2:$Q$85,0)</f>
        <v>38</v>
      </c>
      <c r="S6" s="23">
        <f>rank(All_values_BUSCO34!O78,All_values_BUSCO34!$O$2:$O$85,0)</f>
        <v>26</v>
      </c>
      <c r="T6" s="23">
        <f>rank(All_values_BUSCO34!R78,All_values_BUSCO34!$R$2:$R$85,0)</f>
        <v>14</v>
      </c>
      <c r="U6" s="23">
        <f>rank(All_values_BUSCO34!S78,All_values_BUSCO34!$S$2:$S$85,0)</f>
        <v>15</v>
      </c>
      <c r="V6" s="24">
        <f>rank(All_values_BUSCO34!T78,All_values_BUSCO34!$T$2:$T$85,0)</f>
        <v>21</v>
      </c>
    </row>
    <row r="7">
      <c r="A7" s="56" t="s">
        <v>24</v>
      </c>
      <c r="B7" s="56" t="s">
        <v>25</v>
      </c>
      <c r="C7" s="57" t="s">
        <v>30</v>
      </c>
      <c r="D7" s="58">
        <f t="shared" si="1"/>
        <v>4</v>
      </c>
      <c r="E7" s="21">
        <f t="shared" si="2"/>
        <v>19.55172414</v>
      </c>
      <c r="F7" s="22">
        <f>rank(All_values_BUSCO34!D64,All_values_BUSCO34!$D$2:$D$85,0)</f>
        <v>2</v>
      </c>
      <c r="G7" s="23">
        <f>rank(All_values_BUSCO34!E64,All_values_BUSCO34!$E$2:$E$85,1)</f>
        <v>26</v>
      </c>
      <c r="H7" s="23">
        <f>rank(All_values_BUSCO34!F64,All_values_BUSCO34!$F$2:$F$85,1)</f>
        <v>32</v>
      </c>
      <c r="I7" s="23">
        <f>rank(All_values_BUSCO34!G64,All_values_BUSCO34!$G$2:$G$85,0)</f>
        <v>31</v>
      </c>
      <c r="J7" s="25">
        <f>rank(All_values_BUSCO34!H64,All_values_BUSCO34!$H$2:$H$85,1)</f>
        <v>24</v>
      </c>
      <c r="K7" s="22">
        <f>rank(All_values_BUSCO34!I64,All_values_BUSCO34!$I$2:$I$85,0)</f>
        <v>10</v>
      </c>
      <c r="L7" s="23">
        <f>rank(All_values_BUSCO34!J64,All_values_BUSCO34!$J$2:$J$85,1)</f>
        <v>45</v>
      </c>
      <c r="M7" s="23">
        <f>rank(All_values_BUSCO34!K64,All_values_BUSCO34!$K$2:$K$85,0)</f>
        <v>14</v>
      </c>
      <c r="N7" s="23">
        <f>rank(All_values_BUSCO34!L64,All_values_BUSCO34!$L$2:$L$85,1)</f>
        <v>42</v>
      </c>
      <c r="O7" s="24">
        <f>rank(All_values_BUSCO34!M64,All_values_BUSCO34!$M$2:$M$85,0)</f>
        <v>24</v>
      </c>
      <c r="P7" s="22">
        <f>rank(All_values_BUSCO34!N64,All_values_BUSCO34!$N$2:$N$85,0)</f>
        <v>6</v>
      </c>
      <c r="Q7" s="23">
        <f>rank(All_values_BUSCO34!P64,All_values_BUSCO34!$P$2:$P$85,0)</f>
        <v>19</v>
      </c>
      <c r="R7" s="23">
        <f>rank(All_values_BUSCO34!Q64,All_values_BUSCO34!$Q$2:$Q$85,0)</f>
        <v>21</v>
      </c>
      <c r="S7" s="23">
        <f>rank(All_values_BUSCO34!O64,All_values_BUSCO34!$O$2:$O$85,0)</f>
        <v>14</v>
      </c>
      <c r="T7" s="23">
        <f>rank(All_values_BUSCO34!R64,All_values_BUSCO34!$R$2:$R$85,0)</f>
        <v>22</v>
      </c>
      <c r="U7" s="23">
        <f>rank(All_values_BUSCO34!S64,All_values_BUSCO34!$S$2:$S$85,0)</f>
        <v>21</v>
      </c>
      <c r="V7" s="24">
        <f>rank(All_values_BUSCO34!T64,All_values_BUSCO34!$T$2:$T$85,0)</f>
        <v>20</v>
      </c>
    </row>
    <row r="8">
      <c r="A8" s="56" t="s">
        <v>24</v>
      </c>
      <c r="B8" s="56" t="s">
        <v>25</v>
      </c>
      <c r="C8" s="57" t="s">
        <v>31</v>
      </c>
      <c r="D8" s="58">
        <f t="shared" si="1"/>
        <v>5</v>
      </c>
      <c r="E8" s="21">
        <f t="shared" si="2"/>
        <v>19.79310345</v>
      </c>
      <c r="F8" s="22">
        <f>rank(All_values_BUSCO34!D48,All_values_BUSCO34!$D$2:$D$85,0)</f>
        <v>40</v>
      </c>
      <c r="G8" s="23">
        <f>rank(All_values_BUSCO34!E48,All_values_BUSCO34!$E$2:$E$85,1)</f>
        <v>53</v>
      </c>
      <c r="H8" s="23">
        <f>rank(All_values_BUSCO34!F48,All_values_BUSCO34!$F$2:$F$85,1)</f>
        <v>55</v>
      </c>
      <c r="I8" s="23">
        <f>rank(All_values_BUSCO34!G48,All_values_BUSCO34!$G$2:$G$85,0)</f>
        <v>65</v>
      </c>
      <c r="J8" s="25">
        <f>rank(All_values_BUSCO34!H48,All_values_BUSCO34!$H$2:$H$85,1)</f>
        <v>70</v>
      </c>
      <c r="K8" s="22">
        <f>rank(All_values_BUSCO34!I48,All_values_BUSCO34!$I$2:$I$85,0)</f>
        <v>5</v>
      </c>
      <c r="L8" s="23">
        <f>rank(All_values_BUSCO34!J48,All_values_BUSCO34!$J$2:$J$85,1)</f>
        <v>45</v>
      </c>
      <c r="M8" s="23">
        <f>rank(All_values_BUSCO34!K48,All_values_BUSCO34!$K$2:$K$85,0)</f>
        <v>18</v>
      </c>
      <c r="N8" s="23">
        <f>rank(All_values_BUSCO34!L48,All_values_BUSCO34!$L$2:$L$85,1)</f>
        <v>51</v>
      </c>
      <c r="O8" s="24">
        <f>rank(All_values_BUSCO34!M48,All_values_BUSCO34!$M$2:$M$85,0)</f>
        <v>3</v>
      </c>
      <c r="P8" s="22">
        <f>rank(All_values_BUSCO34!N48,All_values_BUSCO34!$N$2:$N$85,0)</f>
        <v>2</v>
      </c>
      <c r="Q8" s="23">
        <f>rank(All_values_BUSCO34!P48,All_values_BUSCO34!$P$2:$P$85,0)</f>
        <v>5</v>
      </c>
      <c r="R8" s="23">
        <f>rank(All_values_BUSCO34!Q48,All_values_BUSCO34!$Q$2:$Q$85,0)</f>
        <v>4</v>
      </c>
      <c r="S8" s="23">
        <f>rank(All_values_BUSCO34!O48,All_values_BUSCO34!$O$2:$O$85,0)</f>
        <v>15</v>
      </c>
      <c r="T8" s="23">
        <f>rank(All_values_BUSCO34!R48,All_values_BUSCO34!$R$2:$R$85,0)</f>
        <v>8</v>
      </c>
      <c r="U8" s="23">
        <f>rank(All_values_BUSCO34!S48,All_values_BUSCO34!$S$2:$S$85,0)</f>
        <v>8</v>
      </c>
      <c r="V8" s="24">
        <f>rank(All_values_BUSCO34!T48,All_values_BUSCO34!$T$2:$T$85,0)</f>
        <v>3</v>
      </c>
    </row>
    <row r="9">
      <c r="A9" s="64" t="s">
        <v>24</v>
      </c>
      <c r="B9" s="64" t="s">
        <v>27</v>
      </c>
      <c r="C9" s="65" t="s">
        <v>32</v>
      </c>
      <c r="D9" s="58">
        <f t="shared" si="1"/>
        <v>6</v>
      </c>
      <c r="E9" s="21">
        <f t="shared" si="2"/>
        <v>21.62068966</v>
      </c>
      <c r="F9" s="22">
        <f>rank(All_values_BUSCO34!D75,All_values_BUSCO34!$D$2:$D$85,0)</f>
        <v>29</v>
      </c>
      <c r="G9" s="23">
        <f>rank(All_values_BUSCO34!E75,All_values_BUSCO34!$E$2:$E$85,1)</f>
        <v>47</v>
      </c>
      <c r="H9" s="23">
        <f>rank(All_values_BUSCO34!F75,All_values_BUSCO34!$F$2:$F$85,1)</f>
        <v>51</v>
      </c>
      <c r="I9" s="23">
        <f>rank(All_values_BUSCO34!G75,All_values_BUSCO34!$G$2:$G$85,0)</f>
        <v>11</v>
      </c>
      <c r="J9" s="25">
        <f>rank(All_values_BUSCO34!H75,All_values_BUSCO34!$H$2:$H$85,1)</f>
        <v>15</v>
      </c>
      <c r="K9" s="22">
        <f>rank(All_values_BUSCO34!I75,All_values_BUSCO34!$I$2:$I$85,0)</f>
        <v>3</v>
      </c>
      <c r="L9" s="23">
        <f>rank(All_values_BUSCO34!J75,All_values_BUSCO34!$J$2:$J$85,1)</f>
        <v>34</v>
      </c>
      <c r="M9" s="23">
        <f>rank(All_values_BUSCO34!K75,All_values_BUSCO34!$K$2:$K$85,0)</f>
        <v>15</v>
      </c>
      <c r="N9" s="23">
        <f>rank(All_values_BUSCO34!L75,All_values_BUSCO34!$L$2:$L$85,1)</f>
        <v>30</v>
      </c>
      <c r="O9" s="24">
        <f>rank(All_values_BUSCO34!M75,All_values_BUSCO34!$M$2:$M$85,0)</f>
        <v>14</v>
      </c>
      <c r="P9" s="22">
        <f>rank(All_values_BUSCO34!N75,All_values_BUSCO34!$N$2:$N$85,0)</f>
        <v>42</v>
      </c>
      <c r="Q9" s="23">
        <f>rank(All_values_BUSCO34!P75,All_values_BUSCO34!$P$2:$P$85,0)</f>
        <v>18</v>
      </c>
      <c r="R9" s="23">
        <f>rank(All_values_BUSCO34!Q75,All_values_BUSCO34!$Q$2:$Q$85,0)</f>
        <v>20</v>
      </c>
      <c r="S9" s="23">
        <f>rank(All_values_BUSCO34!O75,All_values_BUSCO34!$O$2:$O$85,0)</f>
        <v>47</v>
      </c>
      <c r="T9" s="23">
        <f>rank(All_values_BUSCO34!R75,All_values_BUSCO34!$R$2:$R$85,0)</f>
        <v>38</v>
      </c>
      <c r="U9" s="23">
        <f>rank(All_values_BUSCO34!S75,All_values_BUSCO34!$S$2:$S$85,0)</f>
        <v>37</v>
      </c>
      <c r="V9" s="24">
        <f>rank(All_values_BUSCO34!T75,All_values_BUSCO34!$T$2:$T$85,0)</f>
        <v>23</v>
      </c>
    </row>
    <row r="10">
      <c r="A10" s="64" t="s">
        <v>24</v>
      </c>
      <c r="B10" s="64" t="s">
        <v>27</v>
      </c>
      <c r="C10" s="65" t="s">
        <v>33</v>
      </c>
      <c r="D10" s="58">
        <f t="shared" si="1"/>
        <v>7</v>
      </c>
      <c r="E10" s="21">
        <f t="shared" si="2"/>
        <v>22.44827586</v>
      </c>
      <c r="F10" s="22">
        <f>rank(All_values_BUSCO34!D74,All_values_BUSCO34!$D$2:$D$85,0)</f>
        <v>24</v>
      </c>
      <c r="G10" s="23">
        <f>rank(All_values_BUSCO34!E74,All_values_BUSCO34!$E$2:$E$85,1)</f>
        <v>57</v>
      </c>
      <c r="H10" s="23">
        <f>rank(All_values_BUSCO34!F74,All_values_BUSCO34!$F$2:$F$85,1)</f>
        <v>61</v>
      </c>
      <c r="I10" s="23">
        <f>rank(All_values_BUSCO34!G74,All_values_BUSCO34!$G$2:$G$85,0)</f>
        <v>18</v>
      </c>
      <c r="J10" s="25">
        <f>rank(All_values_BUSCO34!H74,All_values_BUSCO34!$H$2:$H$85,1)</f>
        <v>22</v>
      </c>
      <c r="K10" s="22">
        <f>rank(All_values_BUSCO34!I74,All_values_BUSCO34!$I$2:$I$85,0)</f>
        <v>6</v>
      </c>
      <c r="L10" s="23">
        <f>rank(All_values_BUSCO34!J74,All_values_BUSCO34!$J$2:$J$85,1)</f>
        <v>40</v>
      </c>
      <c r="M10" s="23">
        <f>rank(All_values_BUSCO34!K74,All_values_BUSCO34!$K$2:$K$85,0)</f>
        <v>18</v>
      </c>
      <c r="N10" s="23">
        <f>rank(All_values_BUSCO34!L74,All_values_BUSCO34!$L$2:$L$85,1)</f>
        <v>44</v>
      </c>
      <c r="O10" s="24">
        <f>rank(All_values_BUSCO34!M74,All_values_BUSCO34!$M$2:$M$85,0)</f>
        <v>11</v>
      </c>
      <c r="P10" s="22">
        <f>rank(All_values_BUSCO34!N74,All_values_BUSCO34!$N$2:$N$85,0)</f>
        <v>46</v>
      </c>
      <c r="Q10" s="23">
        <f>rank(All_values_BUSCO34!P74,All_values_BUSCO34!$P$2:$P$85,0)</f>
        <v>13</v>
      </c>
      <c r="R10" s="23">
        <f>rank(All_values_BUSCO34!Q74,All_values_BUSCO34!$Q$2:$Q$85,0)</f>
        <v>12</v>
      </c>
      <c r="S10" s="23">
        <f>rank(All_values_BUSCO34!O74,All_values_BUSCO34!$O$2:$O$85,0)</f>
        <v>49</v>
      </c>
      <c r="T10" s="23">
        <f>rank(All_values_BUSCO34!R74,All_values_BUSCO34!$R$2:$R$85,0)</f>
        <v>28</v>
      </c>
      <c r="U10" s="23">
        <f>rank(All_values_BUSCO34!S74,All_values_BUSCO34!$S$2:$S$85,0)</f>
        <v>27</v>
      </c>
      <c r="V10" s="24">
        <f>rank(All_values_BUSCO34!T74,All_values_BUSCO34!$T$2:$T$85,0)</f>
        <v>24</v>
      </c>
    </row>
    <row r="11">
      <c r="A11" s="64" t="s">
        <v>35</v>
      </c>
      <c r="B11" s="64" t="s">
        <v>25</v>
      </c>
      <c r="C11" s="65" t="s">
        <v>26</v>
      </c>
      <c r="D11" s="58">
        <f t="shared" si="1"/>
        <v>8</v>
      </c>
      <c r="E11" s="21">
        <f t="shared" si="2"/>
        <v>22.93103448</v>
      </c>
      <c r="F11" s="22">
        <f>rank(All_values_BUSCO34!D7,All_values_BUSCO34!$D$2:$D$85,0)</f>
        <v>17</v>
      </c>
      <c r="G11" s="23">
        <f>rank(All_values_BUSCO34!E7,All_values_BUSCO34!$E$2:$E$85,1)</f>
        <v>50</v>
      </c>
      <c r="H11" s="23">
        <f>rank(All_values_BUSCO34!F7,All_values_BUSCO34!$F$2:$F$85,1)</f>
        <v>52</v>
      </c>
      <c r="I11" s="23">
        <f>rank(All_values_BUSCO34!G7,All_values_BUSCO34!$G$2:$G$85,0)</f>
        <v>45</v>
      </c>
      <c r="J11" s="25">
        <f>rank(All_values_BUSCO34!H7,All_values_BUSCO34!$H$2:$H$85,1)</f>
        <v>60</v>
      </c>
      <c r="K11" s="22">
        <f>rank(All_values_BUSCO34!I7,All_values_BUSCO34!$I$2:$I$85,0)</f>
        <v>18</v>
      </c>
      <c r="L11" s="23">
        <f>rank(All_values_BUSCO34!J7,All_values_BUSCO34!$J$2:$J$85,1)</f>
        <v>65</v>
      </c>
      <c r="M11" s="23">
        <f>rank(All_values_BUSCO34!K7,All_values_BUSCO34!$K$2:$K$85,0)</f>
        <v>36</v>
      </c>
      <c r="N11" s="23">
        <f>rank(All_values_BUSCO34!L7,All_values_BUSCO34!$L$2:$L$85,1)</f>
        <v>79</v>
      </c>
      <c r="O11" s="24">
        <f>rank(All_values_BUSCO34!M7,All_values_BUSCO34!$M$2:$M$85,0)</f>
        <v>1</v>
      </c>
      <c r="P11" s="22">
        <f>rank(All_values_BUSCO34!N7,All_values_BUSCO34!$N$2:$N$85,0)</f>
        <v>8</v>
      </c>
      <c r="Q11" s="23">
        <f>rank(All_values_BUSCO34!P7,All_values_BUSCO34!$P$2:$P$85,0)</f>
        <v>3</v>
      </c>
      <c r="R11" s="23">
        <f>rank(All_values_BUSCO34!Q7,All_values_BUSCO34!$Q$2:$Q$85,0)</f>
        <v>3</v>
      </c>
      <c r="S11" s="23">
        <f>rank(All_values_BUSCO34!O7,All_values_BUSCO34!$O$2:$O$85,0)</f>
        <v>29</v>
      </c>
      <c r="T11" s="23">
        <f>rank(All_values_BUSCO34!R7,All_values_BUSCO34!$R$2:$R$85,0)</f>
        <v>5</v>
      </c>
      <c r="U11" s="23">
        <f>rank(All_values_BUSCO34!S7,All_values_BUSCO34!$S$2:$S$85,0)</f>
        <v>2</v>
      </c>
      <c r="V11" s="24">
        <f>rank(All_values_BUSCO34!T7,All_values_BUSCO34!$T$2:$T$85,0)</f>
        <v>8</v>
      </c>
    </row>
    <row r="12">
      <c r="A12" s="64" t="s">
        <v>24</v>
      </c>
      <c r="B12" s="64" t="s">
        <v>27</v>
      </c>
      <c r="C12" s="65" t="s">
        <v>34</v>
      </c>
      <c r="D12" s="58">
        <f t="shared" si="1"/>
        <v>9</v>
      </c>
      <c r="E12" s="21">
        <f t="shared" si="2"/>
        <v>22.96551724</v>
      </c>
      <c r="F12" s="22">
        <f>rank(All_values_BUSCO34!D84,All_values_BUSCO34!$D$2:$D$85,0)</f>
        <v>13</v>
      </c>
      <c r="G12" s="23">
        <f>rank(All_values_BUSCO34!E84,All_values_BUSCO34!$E$2:$E$85,1)</f>
        <v>32</v>
      </c>
      <c r="H12" s="23">
        <f>rank(All_values_BUSCO34!F84,All_values_BUSCO34!$F$2:$F$85,1)</f>
        <v>37</v>
      </c>
      <c r="I12" s="23">
        <f>rank(All_values_BUSCO34!G84,All_values_BUSCO34!$G$2:$G$85,0)</f>
        <v>32</v>
      </c>
      <c r="J12" s="25">
        <f>rank(All_values_BUSCO34!H84,All_values_BUSCO34!$H$2:$H$85,1)</f>
        <v>31</v>
      </c>
      <c r="K12" s="22">
        <f>rank(All_values_BUSCO34!I84,All_values_BUSCO34!$I$2:$I$85,0)</f>
        <v>13</v>
      </c>
      <c r="L12" s="23">
        <f>rank(All_values_BUSCO34!J84,All_values_BUSCO34!$J$2:$J$85,1)</f>
        <v>19</v>
      </c>
      <c r="M12" s="23">
        <f>rank(All_values_BUSCO34!K84,All_values_BUSCO34!$K$2:$K$85,0)</f>
        <v>18</v>
      </c>
      <c r="N12" s="23">
        <f>rank(All_values_BUSCO34!L84,All_values_BUSCO34!$L$2:$L$85,1)</f>
        <v>30</v>
      </c>
      <c r="O12" s="24">
        <f>rank(All_values_BUSCO34!M84,All_values_BUSCO34!$M$2:$M$85,0)</f>
        <v>28</v>
      </c>
      <c r="P12" s="22">
        <f>rank(All_values_BUSCO34!N84,All_values_BUSCO34!$N$2:$N$85,0)</f>
        <v>23</v>
      </c>
      <c r="Q12" s="23">
        <f>rank(All_values_BUSCO34!P84,All_values_BUSCO34!$P$2:$P$85,0)</f>
        <v>24</v>
      </c>
      <c r="R12" s="23">
        <f>rank(All_values_BUSCO34!Q84,All_values_BUSCO34!$Q$2:$Q$85,0)</f>
        <v>24</v>
      </c>
      <c r="S12" s="23">
        <f>rank(All_values_BUSCO34!O84,All_values_BUSCO34!$O$2:$O$85,0)</f>
        <v>35</v>
      </c>
      <c r="T12" s="23">
        <f>rank(All_values_BUSCO34!R84,All_values_BUSCO34!$R$2:$R$85,0)</f>
        <v>24</v>
      </c>
      <c r="U12" s="23">
        <f>rank(All_values_BUSCO34!S84,All_values_BUSCO34!$S$2:$S$85,0)</f>
        <v>23</v>
      </c>
      <c r="V12" s="24">
        <f>rank(All_values_BUSCO34!T84,All_values_BUSCO34!$T$2:$T$85,0)</f>
        <v>14</v>
      </c>
    </row>
    <row r="13">
      <c r="A13" s="56" t="s">
        <v>24</v>
      </c>
      <c r="B13" s="56" t="s">
        <v>25</v>
      </c>
      <c r="C13" s="57" t="s">
        <v>36</v>
      </c>
      <c r="D13" s="58">
        <f t="shared" si="1"/>
        <v>10</v>
      </c>
      <c r="E13" s="21">
        <f t="shared" si="2"/>
        <v>23.13793103</v>
      </c>
      <c r="F13" s="22">
        <f>rank(All_values_BUSCO34!D47,All_values_BUSCO34!$D$2:$D$85,0)</f>
        <v>43</v>
      </c>
      <c r="G13" s="23">
        <f>rank(All_values_BUSCO34!E47,All_values_BUSCO34!$E$2:$E$85,1)</f>
        <v>59</v>
      </c>
      <c r="H13" s="23">
        <f>rank(All_values_BUSCO34!F47,All_values_BUSCO34!$F$2:$F$85,1)</f>
        <v>63</v>
      </c>
      <c r="I13" s="23">
        <f>rank(All_values_BUSCO34!G47,All_values_BUSCO34!$G$2:$G$85,0)</f>
        <v>68</v>
      </c>
      <c r="J13" s="25">
        <f>rank(All_values_BUSCO34!H47,All_values_BUSCO34!$H$2:$H$85,1)</f>
        <v>73</v>
      </c>
      <c r="K13" s="22">
        <f>rank(All_values_BUSCO34!I47,All_values_BUSCO34!$I$2:$I$85,0)</f>
        <v>10</v>
      </c>
      <c r="L13" s="23">
        <f>rank(All_values_BUSCO34!J47,All_values_BUSCO34!$J$2:$J$85,1)</f>
        <v>59</v>
      </c>
      <c r="M13" s="23">
        <f>rank(All_values_BUSCO34!K47,All_values_BUSCO34!$K$2:$K$85,0)</f>
        <v>26</v>
      </c>
      <c r="N13" s="23">
        <f>rank(All_values_BUSCO34!L47,All_values_BUSCO34!$L$2:$L$85,1)</f>
        <v>55</v>
      </c>
      <c r="O13" s="24">
        <f>rank(All_values_BUSCO34!M47,All_values_BUSCO34!$M$2:$M$85,0)</f>
        <v>5</v>
      </c>
      <c r="P13" s="22">
        <f>rank(All_values_BUSCO34!N47,All_values_BUSCO34!$N$2:$N$85,0)</f>
        <v>3</v>
      </c>
      <c r="Q13" s="23">
        <f>rank(All_values_BUSCO34!P47,All_values_BUSCO34!$P$2:$P$85,0)</f>
        <v>2</v>
      </c>
      <c r="R13" s="23">
        <f>rank(All_values_BUSCO34!Q47,All_values_BUSCO34!$Q$2:$Q$85,0)</f>
        <v>2</v>
      </c>
      <c r="S13" s="23">
        <f>rank(All_values_BUSCO34!O47,All_values_BUSCO34!$O$2:$O$85,0)</f>
        <v>12</v>
      </c>
      <c r="T13" s="23">
        <f>rank(All_values_BUSCO34!R47,All_values_BUSCO34!$R$2:$R$85,0)</f>
        <v>6</v>
      </c>
      <c r="U13" s="23">
        <f>rank(All_values_BUSCO34!S47,All_values_BUSCO34!$S$2:$S$85,0)</f>
        <v>7</v>
      </c>
      <c r="V13" s="24">
        <f>rank(All_values_BUSCO34!T47,All_values_BUSCO34!$T$2:$T$85,0)</f>
        <v>2</v>
      </c>
    </row>
    <row r="14">
      <c r="A14" s="64" t="s">
        <v>35</v>
      </c>
      <c r="B14" s="64" t="s">
        <v>25</v>
      </c>
      <c r="C14" s="65" t="s">
        <v>30</v>
      </c>
      <c r="D14" s="58">
        <f t="shared" si="1"/>
        <v>11</v>
      </c>
      <c r="E14" s="21">
        <f t="shared" si="2"/>
        <v>24.5862069</v>
      </c>
      <c r="F14" s="22">
        <f>rank(All_values_BUSCO34!D22,All_values_BUSCO34!$D$2:$D$85,0)</f>
        <v>1</v>
      </c>
      <c r="G14" s="23">
        <f>rank(All_values_BUSCO34!E22,All_values_BUSCO34!$E$2:$E$85,1)</f>
        <v>20</v>
      </c>
      <c r="H14" s="23">
        <f>rank(All_values_BUSCO34!F22,All_values_BUSCO34!$F$2:$F$85,1)</f>
        <v>26</v>
      </c>
      <c r="I14" s="23">
        <f>rank(All_values_BUSCO34!G22,All_values_BUSCO34!$G$2:$G$85,0)</f>
        <v>25</v>
      </c>
      <c r="J14" s="25">
        <f>rank(All_values_BUSCO34!H22,All_values_BUSCO34!$H$2:$H$85,1)</f>
        <v>30</v>
      </c>
      <c r="K14" s="22">
        <f>rank(All_values_BUSCO34!I22,All_values_BUSCO34!$I$2:$I$85,0)</f>
        <v>32</v>
      </c>
      <c r="L14" s="23">
        <f>rank(All_values_BUSCO34!J22,All_values_BUSCO34!$J$2:$J$85,1)</f>
        <v>70</v>
      </c>
      <c r="M14" s="23">
        <f>rank(All_values_BUSCO34!K22,All_values_BUSCO34!$K$2:$K$85,0)</f>
        <v>8</v>
      </c>
      <c r="N14" s="23">
        <f>rank(All_values_BUSCO34!L22,All_values_BUSCO34!$L$2:$L$85,1)</f>
        <v>62</v>
      </c>
      <c r="O14" s="24">
        <f>rank(All_values_BUSCO34!M22,All_values_BUSCO34!$M$2:$M$85,0)</f>
        <v>26</v>
      </c>
      <c r="P14" s="22">
        <f>rank(All_values_BUSCO34!N22,All_values_BUSCO34!$N$2:$N$85,0)</f>
        <v>27</v>
      </c>
      <c r="Q14" s="23">
        <f>rank(All_values_BUSCO34!P22,All_values_BUSCO34!$P$2:$P$85,0)</f>
        <v>17</v>
      </c>
      <c r="R14" s="23">
        <f>rank(All_values_BUSCO34!Q22,All_values_BUSCO34!$Q$2:$Q$85,0)</f>
        <v>18</v>
      </c>
      <c r="S14" s="23">
        <f>rank(All_values_BUSCO34!O22,All_values_BUSCO34!$O$2:$O$85,0)</f>
        <v>37</v>
      </c>
      <c r="T14" s="23">
        <f>rank(All_values_BUSCO34!R22,All_values_BUSCO34!$R$2:$R$85,0)</f>
        <v>23</v>
      </c>
      <c r="U14" s="23">
        <f>rank(All_values_BUSCO34!S22,All_values_BUSCO34!$S$2:$S$85,0)</f>
        <v>24</v>
      </c>
      <c r="V14" s="24">
        <f>rank(All_values_BUSCO34!T22,All_values_BUSCO34!$T$2:$T$85,0)</f>
        <v>16</v>
      </c>
    </row>
    <row r="15">
      <c r="A15" s="56" t="s">
        <v>24</v>
      </c>
      <c r="B15" s="56" t="s">
        <v>25</v>
      </c>
      <c r="C15" s="57" t="s">
        <v>34</v>
      </c>
      <c r="D15" s="58">
        <f t="shared" si="1"/>
        <v>12</v>
      </c>
      <c r="E15" s="21">
        <f t="shared" si="2"/>
        <v>25.93103448</v>
      </c>
      <c r="F15" s="22">
        <f>rank(All_values_BUSCO34!D63,All_values_BUSCO34!$D$2:$D$85,0)</f>
        <v>5</v>
      </c>
      <c r="G15" s="23">
        <f>rank(All_values_BUSCO34!E63,All_values_BUSCO34!$E$2:$E$85,1)</f>
        <v>8</v>
      </c>
      <c r="H15" s="23">
        <f>rank(All_values_BUSCO34!F63,All_values_BUSCO34!$F$2:$F$85,1)</f>
        <v>19</v>
      </c>
      <c r="I15" s="23">
        <f>rank(All_values_BUSCO34!G63,All_values_BUSCO34!$G$2:$G$85,0)</f>
        <v>35</v>
      </c>
      <c r="J15" s="25">
        <f>rank(All_values_BUSCO34!H63,All_values_BUSCO34!$H$2:$H$85,1)</f>
        <v>39</v>
      </c>
      <c r="K15" s="22">
        <f>rank(All_values_BUSCO34!I63,All_values_BUSCO34!$I$2:$I$85,0)</f>
        <v>6</v>
      </c>
      <c r="L15" s="23">
        <f>rank(All_values_BUSCO34!J63,All_values_BUSCO34!$J$2:$J$85,1)</f>
        <v>34</v>
      </c>
      <c r="M15" s="23">
        <f>rank(All_values_BUSCO34!K63,All_values_BUSCO34!$K$2:$K$85,0)</f>
        <v>24</v>
      </c>
      <c r="N15" s="23">
        <f>rank(All_values_BUSCO34!L63,All_values_BUSCO34!$L$2:$L$85,1)</f>
        <v>44</v>
      </c>
      <c r="O15" s="24">
        <f>rank(All_values_BUSCO34!M63,All_values_BUSCO34!$M$2:$M$85,0)</f>
        <v>41</v>
      </c>
      <c r="P15" s="22">
        <f>rank(All_values_BUSCO34!N63,All_values_BUSCO34!$N$2:$N$85,0)</f>
        <v>33</v>
      </c>
      <c r="Q15" s="23">
        <f>rank(All_values_BUSCO34!P63,All_values_BUSCO34!$P$2:$P$85,0)</f>
        <v>31</v>
      </c>
      <c r="R15" s="23">
        <f>rank(All_values_BUSCO34!Q63,All_values_BUSCO34!$Q$2:$Q$85,0)</f>
        <v>32</v>
      </c>
      <c r="S15" s="23">
        <f>rank(All_values_BUSCO34!O63,All_values_BUSCO34!$O$2:$O$85,0)</f>
        <v>20</v>
      </c>
      <c r="T15" s="23">
        <f>rank(All_values_BUSCO34!R63,All_values_BUSCO34!$R$2:$R$85,0)</f>
        <v>36</v>
      </c>
      <c r="U15" s="23">
        <f>rank(All_values_BUSCO34!S63,All_values_BUSCO34!$S$2:$S$85,0)</f>
        <v>32</v>
      </c>
      <c r="V15" s="24">
        <f>rank(All_values_BUSCO34!T63,All_values_BUSCO34!$T$2:$T$85,0)</f>
        <v>13</v>
      </c>
    </row>
    <row r="16">
      <c r="A16" s="64" t="s">
        <v>24</v>
      </c>
      <c r="B16" s="64" t="s">
        <v>27</v>
      </c>
      <c r="C16" s="65" t="s">
        <v>26</v>
      </c>
      <c r="D16" s="58">
        <f t="shared" si="1"/>
        <v>13</v>
      </c>
      <c r="E16" s="21">
        <f t="shared" si="2"/>
        <v>26.17241379</v>
      </c>
      <c r="F16" s="22">
        <f>rank(All_values_BUSCO34!D70,All_values_BUSCO34!$D$2:$D$85,0)</f>
        <v>44</v>
      </c>
      <c r="G16" s="23">
        <f>rank(All_values_BUSCO34!E70,All_values_BUSCO34!$E$2:$E$85,1)</f>
        <v>62</v>
      </c>
      <c r="H16" s="23">
        <f>rank(All_values_BUSCO34!F70,All_values_BUSCO34!$F$2:$F$85,1)</f>
        <v>65</v>
      </c>
      <c r="I16" s="23">
        <f>rank(All_values_BUSCO34!G70,All_values_BUSCO34!$G$2:$G$85,0)</f>
        <v>38</v>
      </c>
      <c r="J16" s="25">
        <f>rank(All_values_BUSCO34!H70,All_values_BUSCO34!$H$2:$H$85,1)</f>
        <v>50</v>
      </c>
      <c r="K16" s="22">
        <f>rank(All_values_BUSCO34!I70,All_values_BUSCO34!$I$2:$I$85,0)</f>
        <v>15</v>
      </c>
      <c r="L16" s="23">
        <f>rank(All_values_BUSCO34!J70,All_values_BUSCO34!$J$2:$J$85,1)</f>
        <v>61</v>
      </c>
      <c r="M16" s="23">
        <f>rank(All_values_BUSCO34!K70,All_values_BUSCO34!$K$2:$K$85,0)</f>
        <v>22</v>
      </c>
      <c r="N16" s="23">
        <f>rank(All_values_BUSCO34!L70,All_values_BUSCO34!$L$2:$L$85,1)</f>
        <v>55</v>
      </c>
      <c r="O16" s="24">
        <f>rank(All_values_BUSCO34!M70,All_values_BUSCO34!$M$2:$M$85,0)</f>
        <v>12</v>
      </c>
      <c r="P16" s="22">
        <f>rank(All_values_BUSCO34!N70,All_values_BUSCO34!$N$2:$N$85,0)</f>
        <v>17</v>
      </c>
      <c r="Q16" s="23">
        <f>rank(All_values_BUSCO34!P70,All_values_BUSCO34!$P$2:$P$85,0)</f>
        <v>11</v>
      </c>
      <c r="R16" s="23">
        <f>rank(All_values_BUSCO34!Q70,All_values_BUSCO34!$Q$2:$Q$85,0)</f>
        <v>11</v>
      </c>
      <c r="S16" s="23">
        <f>rank(All_values_BUSCO34!O70,All_values_BUSCO34!$O$2:$O$85,0)</f>
        <v>24</v>
      </c>
      <c r="T16" s="23">
        <f>rank(All_values_BUSCO34!R70,All_values_BUSCO34!$R$2:$R$85,0)</f>
        <v>15</v>
      </c>
      <c r="U16" s="23">
        <f>rank(All_values_BUSCO34!S70,All_values_BUSCO34!$S$2:$S$85,0)</f>
        <v>14</v>
      </c>
      <c r="V16" s="24">
        <f>rank(All_values_BUSCO34!T70,All_values_BUSCO34!$T$2:$T$85,0)</f>
        <v>28</v>
      </c>
    </row>
    <row r="17">
      <c r="A17" s="64" t="s">
        <v>24</v>
      </c>
      <c r="B17" s="64" t="s">
        <v>27</v>
      </c>
      <c r="C17" s="65" t="s">
        <v>48</v>
      </c>
      <c r="D17" s="58">
        <f t="shared" si="1"/>
        <v>14</v>
      </c>
      <c r="E17" s="21">
        <f t="shared" si="2"/>
        <v>26.68965517</v>
      </c>
      <c r="F17" s="22">
        <f>rank(All_values_BUSCO34!D77,All_values_BUSCO34!$D$2:$D$85,0)</f>
        <v>35</v>
      </c>
      <c r="G17" s="23">
        <f>rank(All_values_BUSCO34!E77,All_values_BUSCO34!$E$2:$E$85,1)</f>
        <v>27</v>
      </c>
      <c r="H17" s="23">
        <f>rank(All_values_BUSCO34!F77,All_values_BUSCO34!$F$2:$F$85,1)</f>
        <v>33</v>
      </c>
      <c r="I17" s="23">
        <f>rank(All_values_BUSCO34!G77,All_values_BUSCO34!$G$2:$G$85,0)</f>
        <v>24</v>
      </c>
      <c r="J17" s="25">
        <f>rank(All_values_BUSCO34!H77,All_values_BUSCO34!$H$2:$H$85,1)</f>
        <v>25</v>
      </c>
      <c r="K17" s="22">
        <f>rank(All_values_BUSCO34!I77,All_values_BUSCO34!$I$2:$I$85,0)</f>
        <v>14</v>
      </c>
      <c r="L17" s="23">
        <f>rank(All_values_BUSCO34!J77,All_values_BUSCO34!$J$2:$J$85,1)</f>
        <v>40</v>
      </c>
      <c r="M17" s="23">
        <f>rank(All_values_BUSCO34!K77,All_values_BUSCO34!$K$2:$K$85,0)</f>
        <v>30</v>
      </c>
      <c r="N17" s="23">
        <f>rank(All_values_BUSCO34!L77,All_values_BUSCO34!$L$2:$L$85,1)</f>
        <v>30</v>
      </c>
      <c r="O17" s="24">
        <f>rank(All_values_BUSCO34!M77,All_values_BUSCO34!$M$2:$M$85,0)</f>
        <v>30</v>
      </c>
      <c r="P17" s="22">
        <f>rank(All_values_BUSCO34!N77,All_values_BUSCO34!$N$2:$N$85,0)</f>
        <v>30</v>
      </c>
      <c r="Q17" s="23">
        <f>rank(All_values_BUSCO34!P77,All_values_BUSCO34!$P$2:$P$85,0)</f>
        <v>34</v>
      </c>
      <c r="R17" s="23">
        <f>rank(All_values_BUSCO34!Q77,All_values_BUSCO34!$Q$2:$Q$85,0)</f>
        <v>33</v>
      </c>
      <c r="S17" s="23">
        <f>rank(All_values_BUSCO34!O77,All_values_BUSCO34!$O$2:$O$85,0)</f>
        <v>36</v>
      </c>
      <c r="T17" s="23">
        <f>rank(All_values_BUSCO34!R77,All_values_BUSCO34!$R$2:$R$85,0)</f>
        <v>13</v>
      </c>
      <c r="U17" s="23">
        <f>rank(All_values_BUSCO34!S77,All_values_BUSCO34!$S$2:$S$85,0)</f>
        <v>13</v>
      </c>
      <c r="V17" s="24">
        <f>rank(All_values_BUSCO34!T77,All_values_BUSCO34!$T$2:$T$85,0)</f>
        <v>10</v>
      </c>
    </row>
    <row r="18">
      <c r="A18" s="64" t="s">
        <v>24</v>
      </c>
      <c r="B18" s="64" t="s">
        <v>27</v>
      </c>
      <c r="C18" s="65" t="s">
        <v>31</v>
      </c>
      <c r="D18" s="58">
        <f t="shared" si="1"/>
        <v>15</v>
      </c>
      <c r="E18" s="21">
        <f t="shared" si="2"/>
        <v>26.82758621</v>
      </c>
      <c r="F18" s="22">
        <f>rank(All_values_BUSCO34!D69,All_values_BUSCO34!$D$2:$D$85,0)</f>
        <v>9</v>
      </c>
      <c r="G18" s="23">
        <f>rank(All_values_BUSCO34!E69,All_values_BUSCO34!$E$2:$E$85,1)</f>
        <v>69</v>
      </c>
      <c r="H18" s="23">
        <f>rank(All_values_BUSCO34!F69,All_values_BUSCO34!$F$2:$F$85,1)</f>
        <v>70</v>
      </c>
      <c r="I18" s="23">
        <f>rank(All_values_BUSCO34!G69,All_values_BUSCO34!$G$2:$G$85,0)</f>
        <v>26</v>
      </c>
      <c r="J18" s="25">
        <f>rank(All_values_BUSCO34!H69,All_values_BUSCO34!$H$2:$H$85,1)</f>
        <v>32</v>
      </c>
      <c r="K18" s="22">
        <f>rank(All_values_BUSCO34!I69,All_values_BUSCO34!$I$2:$I$85,0)</f>
        <v>36</v>
      </c>
      <c r="L18" s="23">
        <f>rank(All_values_BUSCO34!J69,All_values_BUSCO34!$J$2:$J$85,1)</f>
        <v>75</v>
      </c>
      <c r="M18" s="23">
        <f>rank(All_values_BUSCO34!K69,All_values_BUSCO34!$K$2:$K$85,0)</f>
        <v>43</v>
      </c>
      <c r="N18" s="23">
        <f>rank(All_values_BUSCO34!L69,All_values_BUSCO34!$L$2:$L$85,1)</f>
        <v>73</v>
      </c>
      <c r="O18" s="24">
        <f>rank(All_values_BUSCO34!M69,All_values_BUSCO34!$M$2:$M$85,0)</f>
        <v>8</v>
      </c>
      <c r="P18" s="22">
        <f>rank(All_values_BUSCO34!N69,All_values_BUSCO34!$N$2:$N$85,0)</f>
        <v>14</v>
      </c>
      <c r="Q18" s="23">
        <f>rank(All_values_BUSCO34!P69,All_values_BUSCO34!$P$2:$P$85,0)</f>
        <v>8</v>
      </c>
      <c r="R18" s="23">
        <f>rank(All_values_BUSCO34!Q69,All_values_BUSCO34!$Q$2:$Q$85,0)</f>
        <v>8</v>
      </c>
      <c r="S18" s="23">
        <f>rank(All_values_BUSCO34!O69,All_values_BUSCO34!$O$2:$O$85,0)</f>
        <v>2</v>
      </c>
      <c r="T18" s="23">
        <f>rank(All_values_BUSCO34!R69,All_values_BUSCO34!$R$2:$R$85,0)</f>
        <v>9</v>
      </c>
      <c r="U18" s="23">
        <f>rank(All_values_BUSCO34!S69,All_values_BUSCO34!$S$2:$S$85,0)</f>
        <v>9</v>
      </c>
      <c r="V18" s="24">
        <f>rank(All_values_BUSCO34!T69,All_values_BUSCO34!$T$2:$T$85,0)</f>
        <v>1</v>
      </c>
    </row>
    <row r="19">
      <c r="A19" s="64" t="s">
        <v>24</v>
      </c>
      <c r="B19" s="64" t="s">
        <v>27</v>
      </c>
      <c r="C19" s="65" t="s">
        <v>49</v>
      </c>
      <c r="D19" s="58">
        <f t="shared" si="1"/>
        <v>16</v>
      </c>
      <c r="E19" s="21">
        <f t="shared" si="2"/>
        <v>27</v>
      </c>
      <c r="F19" s="22">
        <f>rank(All_values_BUSCO34!D65,All_values_BUSCO34!$D$2:$D$85,0)</f>
        <v>42</v>
      </c>
      <c r="G19" s="23">
        <f>rank(All_values_BUSCO34!E65,All_values_BUSCO34!$E$2:$E$85,1)</f>
        <v>41</v>
      </c>
      <c r="H19" s="23">
        <f>rank(All_values_BUSCO34!F65,All_values_BUSCO34!$F$2:$F$85,1)</f>
        <v>46</v>
      </c>
      <c r="I19" s="23">
        <f>rank(All_values_BUSCO34!G65,All_values_BUSCO34!$G$2:$G$85,0)</f>
        <v>61</v>
      </c>
      <c r="J19" s="25">
        <f>rank(All_values_BUSCO34!H65,All_values_BUSCO34!$H$2:$H$85,1)</f>
        <v>63</v>
      </c>
      <c r="K19" s="22">
        <f>rank(All_values_BUSCO34!I65,All_values_BUSCO34!$I$2:$I$85,0)</f>
        <v>6</v>
      </c>
      <c r="L19" s="23">
        <f>rank(All_values_BUSCO34!J65,All_values_BUSCO34!$J$2:$J$85,1)</f>
        <v>40</v>
      </c>
      <c r="M19" s="23">
        <f>rank(All_values_BUSCO34!K65,All_values_BUSCO34!$K$2:$K$85,0)</f>
        <v>26</v>
      </c>
      <c r="N19" s="23">
        <f>rank(All_values_BUSCO34!L65,All_values_BUSCO34!$L$2:$L$85,1)</f>
        <v>53</v>
      </c>
      <c r="O19" s="24">
        <f>rank(All_values_BUSCO34!M65,All_values_BUSCO34!$M$2:$M$85,0)</f>
        <v>17</v>
      </c>
      <c r="P19" s="22">
        <f>rank(All_values_BUSCO34!N65,All_values_BUSCO34!$N$2:$N$85,0)</f>
        <v>22</v>
      </c>
      <c r="Q19" s="23">
        <f>rank(All_values_BUSCO34!P65,All_values_BUSCO34!$P$2:$P$85,0)</f>
        <v>15</v>
      </c>
      <c r="R19" s="23">
        <f>rank(All_values_BUSCO34!Q65,All_values_BUSCO34!$Q$2:$Q$85,0)</f>
        <v>12</v>
      </c>
      <c r="S19" s="23">
        <f>rank(All_values_BUSCO34!O65,All_values_BUSCO34!$O$2:$O$85,0)</f>
        <v>40</v>
      </c>
      <c r="T19" s="23">
        <f>rank(All_values_BUSCO34!R65,All_values_BUSCO34!$R$2:$R$85,0)</f>
        <v>16</v>
      </c>
      <c r="U19" s="23">
        <f>rank(All_values_BUSCO34!S65,All_values_BUSCO34!$S$2:$S$85,0)</f>
        <v>16</v>
      </c>
      <c r="V19" s="24">
        <f>rank(All_values_BUSCO34!T65,All_values_BUSCO34!$T$2:$T$85,0)</f>
        <v>44</v>
      </c>
    </row>
    <row r="20">
      <c r="A20" s="64" t="s">
        <v>24</v>
      </c>
      <c r="B20" s="64" t="s">
        <v>27</v>
      </c>
      <c r="C20" s="65" t="s">
        <v>50</v>
      </c>
      <c r="D20" s="58">
        <f t="shared" si="1"/>
        <v>17</v>
      </c>
      <c r="E20" s="21">
        <f t="shared" si="2"/>
        <v>27.27586207</v>
      </c>
      <c r="F20" s="22">
        <f>rank(All_values_BUSCO34!D73,All_values_BUSCO34!$D$2:$D$85,0)</f>
        <v>31</v>
      </c>
      <c r="G20" s="23">
        <f>rank(All_values_BUSCO34!E73,All_values_BUSCO34!$E$2:$E$85,1)</f>
        <v>10</v>
      </c>
      <c r="H20" s="23">
        <f>rank(All_values_BUSCO34!F73,All_values_BUSCO34!$F$2:$F$85,1)</f>
        <v>2</v>
      </c>
      <c r="I20" s="23">
        <f>rank(All_values_BUSCO34!G73,All_values_BUSCO34!$G$2:$G$85,0)</f>
        <v>12</v>
      </c>
      <c r="J20" s="25">
        <f>rank(All_values_BUSCO34!H73,All_values_BUSCO34!$H$2:$H$85,1)</f>
        <v>8</v>
      </c>
      <c r="K20" s="22">
        <f>rank(All_values_BUSCO34!I73,All_values_BUSCO34!$I$2:$I$85,0)</f>
        <v>6</v>
      </c>
      <c r="L20" s="23">
        <f>rank(All_values_BUSCO34!J73,All_values_BUSCO34!$J$2:$J$85,1)</f>
        <v>18</v>
      </c>
      <c r="M20" s="23">
        <f>rank(All_values_BUSCO34!K73,All_values_BUSCO34!$K$2:$K$85,0)</f>
        <v>30</v>
      </c>
      <c r="N20" s="23">
        <f>rank(All_values_BUSCO34!L73,All_values_BUSCO34!$L$2:$L$85,1)</f>
        <v>21</v>
      </c>
      <c r="O20" s="24">
        <f>rank(All_values_BUSCO34!M73,All_values_BUSCO34!$M$2:$M$85,0)</f>
        <v>37</v>
      </c>
      <c r="P20" s="22">
        <f>rank(All_values_BUSCO34!N73,All_values_BUSCO34!$N$2:$N$85,0)</f>
        <v>28</v>
      </c>
      <c r="Q20" s="23">
        <f>rank(All_values_BUSCO34!P73,All_values_BUSCO34!$P$2:$P$85,0)</f>
        <v>43</v>
      </c>
      <c r="R20" s="23">
        <f>rank(All_values_BUSCO34!Q73,All_values_BUSCO34!$Q$2:$Q$85,0)</f>
        <v>42</v>
      </c>
      <c r="S20" s="23">
        <f>rank(All_values_BUSCO34!O73,All_values_BUSCO34!$O$2:$O$85,0)</f>
        <v>32</v>
      </c>
      <c r="T20" s="23">
        <f>rank(All_values_BUSCO34!R73,All_values_BUSCO34!$R$2:$R$85,0)</f>
        <v>43</v>
      </c>
      <c r="U20" s="23">
        <f>rank(All_values_BUSCO34!S73,All_values_BUSCO34!$S$2:$S$85,0)</f>
        <v>44</v>
      </c>
      <c r="V20" s="24">
        <f>rank(All_values_BUSCO34!T73,All_values_BUSCO34!$T$2:$T$85,0)</f>
        <v>60</v>
      </c>
    </row>
    <row r="21">
      <c r="A21" s="64" t="s">
        <v>24</v>
      </c>
      <c r="B21" s="64" t="s">
        <v>27</v>
      </c>
      <c r="C21" s="65" t="s">
        <v>36</v>
      </c>
      <c r="D21" s="58">
        <f t="shared" si="1"/>
        <v>18</v>
      </c>
      <c r="E21" s="21">
        <f t="shared" si="2"/>
        <v>28.13793103</v>
      </c>
      <c r="F21" s="22">
        <f>rank(All_values_BUSCO34!D68,All_values_BUSCO34!$D$2:$D$85,0)</f>
        <v>10</v>
      </c>
      <c r="G21" s="23">
        <f>rank(All_values_BUSCO34!E68,All_values_BUSCO34!$E$2:$E$85,1)</f>
        <v>70</v>
      </c>
      <c r="H21" s="23">
        <f>rank(All_values_BUSCO34!F68,All_values_BUSCO34!$F$2:$F$85,1)</f>
        <v>71</v>
      </c>
      <c r="I21" s="23">
        <f>rank(All_values_BUSCO34!G68,All_values_BUSCO34!$G$2:$G$85,0)</f>
        <v>28</v>
      </c>
      <c r="J21" s="25">
        <f>rank(All_values_BUSCO34!H68,All_values_BUSCO34!$H$2:$H$85,1)</f>
        <v>37</v>
      </c>
      <c r="K21" s="22">
        <f>rank(All_values_BUSCO34!I68,All_values_BUSCO34!$I$2:$I$85,0)</f>
        <v>32</v>
      </c>
      <c r="L21" s="23">
        <f>rank(All_values_BUSCO34!J68,All_values_BUSCO34!$J$2:$J$85,1)</f>
        <v>74</v>
      </c>
      <c r="M21" s="23">
        <f>rank(All_values_BUSCO34!K68,All_values_BUSCO34!$K$2:$K$85,0)</f>
        <v>54</v>
      </c>
      <c r="N21" s="23">
        <f>rank(All_values_BUSCO34!L68,All_values_BUSCO34!$L$2:$L$85,1)</f>
        <v>76</v>
      </c>
      <c r="O21" s="24">
        <f>rank(All_values_BUSCO34!M68,All_values_BUSCO34!$M$2:$M$85,0)</f>
        <v>7</v>
      </c>
      <c r="P21" s="22">
        <f>rank(All_values_BUSCO34!N68,All_values_BUSCO34!$N$2:$N$85,0)</f>
        <v>15</v>
      </c>
      <c r="Q21" s="23">
        <f>rank(All_values_BUSCO34!P68,All_values_BUSCO34!$P$2:$P$85,0)</f>
        <v>7</v>
      </c>
      <c r="R21" s="23">
        <f>rank(All_values_BUSCO34!Q68,All_values_BUSCO34!$Q$2:$Q$85,0)</f>
        <v>6</v>
      </c>
      <c r="S21" s="23">
        <f>rank(All_values_BUSCO34!O68,All_values_BUSCO34!$O$2:$O$85,0)</f>
        <v>3</v>
      </c>
      <c r="T21" s="23">
        <f>rank(All_values_BUSCO34!R68,All_values_BUSCO34!$R$2:$R$85,0)</f>
        <v>7</v>
      </c>
      <c r="U21" s="23">
        <f>rank(All_values_BUSCO34!S68,All_values_BUSCO34!$S$2:$S$85,0)</f>
        <v>5</v>
      </c>
      <c r="V21" s="24">
        <f>rank(All_values_BUSCO34!T68,All_values_BUSCO34!$T$2:$T$85,0)</f>
        <v>11</v>
      </c>
    </row>
    <row r="22">
      <c r="A22" s="64" t="s">
        <v>35</v>
      </c>
      <c r="B22" s="64" t="s">
        <v>25</v>
      </c>
      <c r="C22" s="65" t="s">
        <v>34</v>
      </c>
      <c r="D22" s="58">
        <f t="shared" si="1"/>
        <v>19</v>
      </c>
      <c r="E22" s="21">
        <f t="shared" si="2"/>
        <v>28.48275862</v>
      </c>
      <c r="F22" s="22">
        <f>rank(All_values_BUSCO34!D21,All_values_BUSCO34!$D$2:$D$85,0)</f>
        <v>4</v>
      </c>
      <c r="G22" s="23">
        <f>rank(All_values_BUSCO34!E21,All_values_BUSCO34!$E$2:$E$85,1)</f>
        <v>7</v>
      </c>
      <c r="H22" s="23">
        <f>rank(All_values_BUSCO34!F21,All_values_BUSCO34!$F$2:$F$85,1)</f>
        <v>18</v>
      </c>
      <c r="I22" s="23">
        <f>rank(All_values_BUSCO34!G21,All_values_BUSCO34!$G$2:$G$85,0)</f>
        <v>37</v>
      </c>
      <c r="J22" s="25">
        <f>rank(All_values_BUSCO34!H21,All_values_BUSCO34!$H$2:$H$85,1)</f>
        <v>38</v>
      </c>
      <c r="K22" s="22">
        <f>rank(All_values_BUSCO34!I21,All_values_BUSCO34!$I$2:$I$85,0)</f>
        <v>22</v>
      </c>
      <c r="L22" s="23">
        <f>rank(All_values_BUSCO34!J21,All_values_BUSCO34!$J$2:$J$85,1)</f>
        <v>65</v>
      </c>
      <c r="M22" s="23">
        <f>rank(All_values_BUSCO34!K21,All_values_BUSCO34!$K$2:$K$85,0)</f>
        <v>3</v>
      </c>
      <c r="N22" s="23">
        <f>rank(All_values_BUSCO34!L21,All_values_BUSCO34!$L$2:$L$85,1)</f>
        <v>64</v>
      </c>
      <c r="O22" s="24">
        <f>rank(All_values_BUSCO34!M21,All_values_BUSCO34!$M$2:$M$85,0)</f>
        <v>44</v>
      </c>
      <c r="P22" s="22">
        <f>rank(All_values_BUSCO34!N21,All_values_BUSCO34!$N$2:$N$85,0)</f>
        <v>40</v>
      </c>
      <c r="Q22" s="23">
        <f>rank(All_values_BUSCO34!P21,All_values_BUSCO34!$P$2:$P$85,0)</f>
        <v>30</v>
      </c>
      <c r="R22" s="23">
        <f>rank(All_values_BUSCO34!Q21,All_values_BUSCO34!$Q$2:$Q$85,0)</f>
        <v>30</v>
      </c>
      <c r="S22" s="23">
        <f>rank(All_values_BUSCO34!O21,All_values_BUSCO34!$O$2:$O$85,0)</f>
        <v>43</v>
      </c>
      <c r="T22" s="23">
        <f>rank(All_values_BUSCO34!R21,All_values_BUSCO34!$R$2:$R$85,0)</f>
        <v>37</v>
      </c>
      <c r="U22" s="23">
        <f>rank(All_values_BUSCO34!S21,All_values_BUSCO34!$S$2:$S$85,0)</f>
        <v>36</v>
      </c>
      <c r="V22" s="24">
        <f>rank(All_values_BUSCO34!T21,All_values_BUSCO34!$T$2:$T$85,0)</f>
        <v>9</v>
      </c>
    </row>
    <row r="23">
      <c r="A23" s="56" t="s">
        <v>35</v>
      </c>
      <c r="B23" s="56" t="s">
        <v>27</v>
      </c>
      <c r="C23" s="57" t="s">
        <v>28</v>
      </c>
      <c r="D23" s="58">
        <f t="shared" si="1"/>
        <v>20</v>
      </c>
      <c r="E23" s="21">
        <f t="shared" si="2"/>
        <v>28.86206897</v>
      </c>
      <c r="F23" s="22">
        <f>rank(All_values_BUSCO34!D38,All_values_BUSCO34!$D$2:$D$85,0)</f>
        <v>14</v>
      </c>
      <c r="G23" s="23">
        <f>rank(All_values_BUSCO34!E38,All_values_BUSCO34!$E$2:$E$85,1)</f>
        <v>15</v>
      </c>
      <c r="H23" s="23">
        <f>rank(All_values_BUSCO34!F38,All_values_BUSCO34!$F$2:$F$85,1)</f>
        <v>5</v>
      </c>
      <c r="I23" s="23">
        <f>rank(All_values_BUSCO34!G38,All_values_BUSCO34!$G$2:$G$85,0)</f>
        <v>72</v>
      </c>
      <c r="J23" s="25">
        <f>rank(All_values_BUSCO34!H38,All_values_BUSCO34!$H$2:$H$85,1)</f>
        <v>68</v>
      </c>
      <c r="K23" s="22">
        <f>rank(All_values_BUSCO34!I38,All_values_BUSCO34!$I$2:$I$85,0)</f>
        <v>84</v>
      </c>
      <c r="L23" s="23">
        <f>rank(All_values_BUSCO34!J38,All_values_BUSCO34!$J$2:$J$85,1)</f>
        <v>1</v>
      </c>
      <c r="M23" s="23">
        <f>rank(All_values_BUSCO34!K38,All_values_BUSCO34!$K$2:$K$85,0)</f>
        <v>5</v>
      </c>
      <c r="N23" s="23">
        <f>rank(All_values_BUSCO34!L38,All_values_BUSCO34!$L$2:$L$85,1)</f>
        <v>15</v>
      </c>
      <c r="O23" s="24">
        <f>rank(All_values_BUSCO34!M38,All_values_BUSCO34!$M$2:$M$85,0)</f>
        <v>16</v>
      </c>
      <c r="P23" s="22">
        <f>rank(All_values_BUSCO34!N38,All_values_BUSCO34!$N$2:$N$85,0)</f>
        <v>13</v>
      </c>
      <c r="Q23" s="23">
        <f>rank(All_values_BUSCO34!P38,All_values_BUSCO34!$P$2:$P$85,0)</f>
        <v>22</v>
      </c>
      <c r="R23" s="23">
        <f>rank(All_values_BUSCO34!Q38,All_values_BUSCO34!$Q$2:$Q$85,0)</f>
        <v>22</v>
      </c>
      <c r="S23" s="23">
        <f>rank(All_values_BUSCO34!O38,All_values_BUSCO34!$O$2:$O$85,0)</f>
        <v>6</v>
      </c>
      <c r="T23" s="23">
        <f>rank(All_values_BUSCO34!R38,All_values_BUSCO34!$R$2:$R$85,0)</f>
        <v>30</v>
      </c>
      <c r="U23" s="23">
        <f>rank(All_values_BUSCO34!S38,All_values_BUSCO34!$S$2:$S$85,0)</f>
        <v>40</v>
      </c>
      <c r="V23" s="24">
        <f>rank(All_values_BUSCO34!T38,All_values_BUSCO34!$T$2:$T$85,0)</f>
        <v>48</v>
      </c>
    </row>
    <row r="24">
      <c r="A24" s="66" t="s">
        <v>24</v>
      </c>
      <c r="B24" s="66" t="s">
        <v>25</v>
      </c>
      <c r="C24" s="57" t="s">
        <v>51</v>
      </c>
      <c r="D24" s="58">
        <f t="shared" si="1"/>
        <v>21</v>
      </c>
      <c r="E24" s="21">
        <f t="shared" si="2"/>
        <v>28.89655172</v>
      </c>
      <c r="F24" s="22">
        <f>rank(All_values_BUSCO34!D46,All_values_BUSCO34!$D$2:$D$85,0)</f>
        <v>46</v>
      </c>
      <c r="G24" s="23">
        <f>rank(All_values_BUSCO34!E46,All_values_BUSCO34!$E$2:$E$85,1)</f>
        <v>29</v>
      </c>
      <c r="H24" s="23">
        <f>rank(All_values_BUSCO34!F46,All_values_BUSCO34!$F$2:$F$85,1)</f>
        <v>34</v>
      </c>
      <c r="I24" s="23">
        <f>rank(All_values_BUSCO34!G46,All_values_BUSCO34!$G$2:$G$85,0)</f>
        <v>29</v>
      </c>
      <c r="J24" s="25">
        <f>rank(All_values_BUSCO34!H46,All_values_BUSCO34!$H$2:$H$85,1)</f>
        <v>29</v>
      </c>
      <c r="K24" s="22">
        <f>rank(All_values_BUSCO34!I46,All_values_BUSCO34!$I$2:$I$85,0)</f>
        <v>20</v>
      </c>
      <c r="L24" s="23">
        <f>rank(All_values_BUSCO34!J46,All_values_BUSCO34!$J$2:$J$85,1)</f>
        <v>45</v>
      </c>
      <c r="M24" s="23">
        <f>rank(All_values_BUSCO34!K46,All_values_BUSCO34!$K$2:$K$85,0)</f>
        <v>40</v>
      </c>
      <c r="N24" s="23">
        <f>rank(All_values_BUSCO34!L46,All_values_BUSCO34!$L$2:$L$85,1)</f>
        <v>44</v>
      </c>
      <c r="O24" s="24">
        <f>rank(All_values_BUSCO34!M46,All_values_BUSCO34!$M$2:$M$85,0)</f>
        <v>21</v>
      </c>
      <c r="P24" s="22">
        <f>rank(All_values_BUSCO34!N46,All_values_BUSCO34!$N$2:$N$85,0)</f>
        <v>21</v>
      </c>
      <c r="Q24" s="23">
        <f>rank(All_values_BUSCO34!P46,All_values_BUSCO34!$P$2:$P$85,0)</f>
        <v>26</v>
      </c>
      <c r="R24" s="23">
        <f>rank(All_values_BUSCO34!Q46,All_values_BUSCO34!$Q$2:$Q$85,0)</f>
        <v>25</v>
      </c>
      <c r="S24" s="23">
        <f>rank(All_values_BUSCO34!O46,All_values_BUSCO34!$O$2:$O$85,0)</f>
        <v>22</v>
      </c>
      <c r="T24" s="23">
        <f>rank(All_values_BUSCO34!R46,All_values_BUSCO34!$R$2:$R$85,0)</f>
        <v>18</v>
      </c>
      <c r="U24" s="23">
        <f>rank(All_values_BUSCO34!S46,All_values_BUSCO34!$S$2:$S$85,0)</f>
        <v>19</v>
      </c>
      <c r="V24" s="24">
        <f>rank(All_values_BUSCO34!T46,All_values_BUSCO34!$T$2:$T$85,0)</f>
        <v>39</v>
      </c>
    </row>
    <row r="25">
      <c r="A25" s="64" t="s">
        <v>24</v>
      </c>
      <c r="B25" s="64" t="s">
        <v>27</v>
      </c>
      <c r="C25" s="65" t="s">
        <v>52</v>
      </c>
      <c r="D25" s="58">
        <f t="shared" si="1"/>
        <v>21</v>
      </c>
      <c r="E25" s="21">
        <f t="shared" si="2"/>
        <v>28.89655172</v>
      </c>
      <c r="F25" s="22">
        <f>rank(All_values_BUSCO34!D83,All_values_BUSCO34!$D$2:$D$85,0)</f>
        <v>7</v>
      </c>
      <c r="G25" s="23">
        <f>rank(All_values_BUSCO34!E83,All_values_BUSCO34!$E$2:$E$85,1)</f>
        <v>31</v>
      </c>
      <c r="H25" s="23">
        <f>rank(All_values_BUSCO34!F83,All_values_BUSCO34!$F$2:$F$85,1)</f>
        <v>36</v>
      </c>
      <c r="I25" s="23">
        <f>rank(All_values_BUSCO34!G83,All_values_BUSCO34!$G$2:$G$85,0)</f>
        <v>34</v>
      </c>
      <c r="J25" s="25">
        <f>rank(All_values_BUSCO34!H83,All_values_BUSCO34!$H$2:$H$85,1)</f>
        <v>36</v>
      </c>
      <c r="K25" s="22">
        <f>rank(All_values_BUSCO34!I83,All_values_BUSCO34!$I$2:$I$85,0)</f>
        <v>20</v>
      </c>
      <c r="L25" s="23">
        <f>rank(All_values_BUSCO34!J83,All_values_BUSCO34!$J$2:$J$85,1)</f>
        <v>28</v>
      </c>
      <c r="M25" s="23">
        <f>rank(All_values_BUSCO34!K83,All_values_BUSCO34!$K$2:$K$85,0)</f>
        <v>38</v>
      </c>
      <c r="N25" s="23">
        <f>rank(All_values_BUSCO34!L83,All_values_BUSCO34!$L$2:$L$85,1)</f>
        <v>44</v>
      </c>
      <c r="O25" s="24">
        <f>rank(All_values_BUSCO34!M83,All_values_BUSCO34!$M$2:$M$85,0)</f>
        <v>36</v>
      </c>
      <c r="P25" s="22">
        <f>rank(All_values_BUSCO34!N83,All_values_BUSCO34!$N$2:$N$85,0)</f>
        <v>15</v>
      </c>
      <c r="Q25" s="23">
        <f>rank(All_values_BUSCO34!P83,All_values_BUSCO34!$P$2:$P$85,0)</f>
        <v>28</v>
      </c>
      <c r="R25" s="23">
        <f>rank(All_values_BUSCO34!Q83,All_values_BUSCO34!$Q$2:$Q$85,0)</f>
        <v>27</v>
      </c>
      <c r="S25" s="23">
        <f>rank(All_values_BUSCO34!O83,All_values_BUSCO34!$O$2:$O$85,0)</f>
        <v>28</v>
      </c>
      <c r="T25" s="23">
        <f>rank(All_values_BUSCO34!R83,All_values_BUSCO34!$R$2:$R$85,0)</f>
        <v>25</v>
      </c>
      <c r="U25" s="23">
        <f>rank(All_values_BUSCO34!S83,All_values_BUSCO34!$S$2:$S$85,0)</f>
        <v>25</v>
      </c>
      <c r="V25" s="24">
        <f>rank(All_values_BUSCO34!T83,All_values_BUSCO34!$T$2:$T$85,0)</f>
        <v>19</v>
      </c>
    </row>
    <row r="26">
      <c r="A26" s="64" t="s">
        <v>24</v>
      </c>
      <c r="B26" s="64" t="s">
        <v>27</v>
      </c>
      <c r="C26" s="65" t="s">
        <v>53</v>
      </c>
      <c r="D26" s="58">
        <f t="shared" si="1"/>
        <v>23</v>
      </c>
      <c r="E26" s="21">
        <f t="shared" si="2"/>
        <v>29</v>
      </c>
      <c r="F26" s="22">
        <f>rank(All_values_BUSCO34!D66,All_values_BUSCO34!$D$2:$D$85,0)</f>
        <v>53</v>
      </c>
      <c r="G26" s="23">
        <f>rank(All_values_BUSCO34!E66,All_values_BUSCO34!$E$2:$E$85,1)</f>
        <v>38</v>
      </c>
      <c r="H26" s="23">
        <f>rank(All_values_BUSCO34!F66,All_values_BUSCO34!$F$2:$F$85,1)</f>
        <v>43</v>
      </c>
      <c r="I26" s="23">
        <f>rank(All_values_BUSCO34!G66,All_values_BUSCO34!$G$2:$G$85,0)</f>
        <v>53</v>
      </c>
      <c r="J26" s="25">
        <f>rank(All_values_BUSCO34!H66,All_values_BUSCO34!$H$2:$H$85,1)</f>
        <v>58</v>
      </c>
      <c r="K26" s="22">
        <f>rank(All_values_BUSCO34!I66,All_values_BUSCO34!$I$2:$I$85,0)</f>
        <v>10</v>
      </c>
      <c r="L26" s="23">
        <f>rank(All_values_BUSCO34!J66,All_values_BUSCO34!$J$2:$J$85,1)</f>
        <v>28</v>
      </c>
      <c r="M26" s="23">
        <f>rank(All_values_BUSCO34!K66,All_values_BUSCO34!$K$2:$K$85,0)</f>
        <v>26</v>
      </c>
      <c r="N26" s="23">
        <f>rank(All_values_BUSCO34!L66,All_values_BUSCO34!$L$2:$L$85,1)</f>
        <v>55</v>
      </c>
      <c r="O26" s="24">
        <f>rank(All_values_BUSCO34!M66,All_values_BUSCO34!$M$2:$M$85,0)</f>
        <v>19</v>
      </c>
      <c r="P26" s="22">
        <f>rank(All_values_BUSCO34!N66,All_values_BUSCO34!$N$2:$N$85,0)</f>
        <v>23</v>
      </c>
      <c r="Q26" s="23">
        <f>rank(All_values_BUSCO34!P66,All_values_BUSCO34!$P$2:$P$85,0)</f>
        <v>20</v>
      </c>
      <c r="R26" s="23">
        <f>rank(All_values_BUSCO34!Q66,All_values_BUSCO34!$Q$2:$Q$85,0)</f>
        <v>17</v>
      </c>
      <c r="S26" s="23">
        <f>rank(All_values_BUSCO34!O66,All_values_BUSCO34!$O$2:$O$85,0)</f>
        <v>45</v>
      </c>
      <c r="T26" s="23">
        <f>rank(All_values_BUSCO34!R66,All_values_BUSCO34!$R$2:$R$85,0)</f>
        <v>20</v>
      </c>
      <c r="U26" s="23">
        <f>rank(All_values_BUSCO34!S66,All_values_BUSCO34!$S$2:$S$85,0)</f>
        <v>22</v>
      </c>
      <c r="V26" s="24">
        <f>rank(All_values_BUSCO34!T66,All_values_BUSCO34!$T$2:$T$85,0)</f>
        <v>55</v>
      </c>
    </row>
    <row r="27">
      <c r="A27" s="56" t="s">
        <v>35</v>
      </c>
      <c r="B27" s="56" t="s">
        <v>27</v>
      </c>
      <c r="C27" s="57" t="s">
        <v>34</v>
      </c>
      <c r="D27" s="58">
        <f t="shared" si="1"/>
        <v>24</v>
      </c>
      <c r="E27" s="21">
        <f t="shared" si="2"/>
        <v>29.82758621</v>
      </c>
      <c r="F27" s="22">
        <f>rank(All_values_BUSCO34!D42,All_values_BUSCO34!$D$2:$D$85,0)</f>
        <v>16</v>
      </c>
      <c r="G27" s="23">
        <f>rank(All_values_BUSCO34!E42,All_values_BUSCO34!$E$2:$E$85,1)</f>
        <v>37</v>
      </c>
      <c r="H27" s="23">
        <f>rank(All_values_BUSCO34!F42,All_values_BUSCO34!$F$2:$F$85,1)</f>
        <v>42</v>
      </c>
      <c r="I27" s="23">
        <f>rank(All_values_BUSCO34!G42,All_values_BUSCO34!$G$2:$G$85,0)</f>
        <v>41</v>
      </c>
      <c r="J27" s="25">
        <f>rank(All_values_BUSCO34!H42,All_values_BUSCO34!$H$2:$H$85,1)</f>
        <v>44</v>
      </c>
      <c r="K27" s="22">
        <f>rank(All_values_BUSCO34!I42,All_values_BUSCO34!$I$2:$I$85,0)</f>
        <v>44</v>
      </c>
      <c r="L27" s="23">
        <f>rank(All_values_BUSCO34!J42,All_values_BUSCO34!$J$2:$J$85,1)</f>
        <v>24</v>
      </c>
      <c r="M27" s="23">
        <f>rank(All_values_BUSCO34!K42,All_values_BUSCO34!$K$2:$K$85,0)</f>
        <v>22</v>
      </c>
      <c r="N27" s="23">
        <f>rank(All_values_BUSCO34!L42,All_values_BUSCO34!$L$2:$L$85,1)</f>
        <v>21</v>
      </c>
      <c r="O27" s="24">
        <f>rank(All_values_BUSCO34!M42,All_values_BUSCO34!$M$2:$M$85,0)</f>
        <v>32</v>
      </c>
      <c r="P27" s="22">
        <f>rank(All_values_BUSCO34!N42,All_values_BUSCO34!$N$2:$N$85,0)</f>
        <v>36</v>
      </c>
      <c r="Q27" s="23">
        <f>rank(All_values_BUSCO34!P42,All_values_BUSCO34!$P$2:$P$85,0)</f>
        <v>27</v>
      </c>
      <c r="R27" s="23">
        <f>rank(All_values_BUSCO34!Q42,All_values_BUSCO34!$Q$2:$Q$85,0)</f>
        <v>28</v>
      </c>
      <c r="S27" s="23">
        <f>rank(All_values_BUSCO34!O42,All_values_BUSCO34!$O$2:$O$85,0)</f>
        <v>10</v>
      </c>
      <c r="T27" s="23">
        <f>rank(All_values_BUSCO34!R42,All_values_BUSCO34!$R$2:$R$85,0)</f>
        <v>34</v>
      </c>
      <c r="U27" s="23">
        <f>rank(All_values_BUSCO34!S42,All_values_BUSCO34!$S$2:$S$85,0)</f>
        <v>29</v>
      </c>
      <c r="V27" s="24">
        <f>rank(All_values_BUSCO34!T42,All_values_BUSCO34!$T$2:$T$85,0)</f>
        <v>4</v>
      </c>
    </row>
    <row r="28">
      <c r="A28" s="64" t="s">
        <v>24</v>
      </c>
      <c r="B28" s="64" t="s">
        <v>27</v>
      </c>
      <c r="C28" s="65" t="s">
        <v>54</v>
      </c>
      <c r="D28" s="58">
        <f t="shared" si="1"/>
        <v>25</v>
      </c>
      <c r="E28" s="21">
        <f t="shared" si="2"/>
        <v>30.75862069</v>
      </c>
      <c r="F28" s="22">
        <f>rank(All_values_BUSCO34!D81,All_values_BUSCO34!$D$2:$D$85,0)</f>
        <v>22</v>
      </c>
      <c r="G28" s="23">
        <f>rank(All_values_BUSCO34!E81,All_values_BUSCO34!$E$2:$E$85,1)</f>
        <v>48</v>
      </c>
      <c r="H28" s="23">
        <f>rank(All_values_BUSCO34!F81,All_values_BUSCO34!$F$2:$F$85,1)</f>
        <v>27</v>
      </c>
      <c r="I28" s="23">
        <f>rank(All_values_BUSCO34!G81,All_values_BUSCO34!$G$2:$G$85,0)</f>
        <v>20</v>
      </c>
      <c r="J28" s="25">
        <f>rank(All_values_BUSCO34!H81,All_values_BUSCO34!$H$2:$H$85,1)</f>
        <v>17</v>
      </c>
      <c r="K28" s="22">
        <f>rank(All_values_BUSCO34!I81,All_values_BUSCO34!$I$2:$I$85,0)</f>
        <v>16</v>
      </c>
      <c r="L28" s="23">
        <f>rank(All_values_BUSCO34!J81,All_values_BUSCO34!$J$2:$J$85,1)</f>
        <v>10</v>
      </c>
      <c r="M28" s="23">
        <f>rank(All_values_BUSCO34!K81,All_values_BUSCO34!$K$2:$K$85,0)</f>
        <v>42</v>
      </c>
      <c r="N28" s="23">
        <f>rank(All_values_BUSCO34!L81,All_values_BUSCO34!$L$2:$L$85,1)</f>
        <v>15</v>
      </c>
      <c r="O28" s="24">
        <f>rank(All_values_BUSCO34!M81,All_values_BUSCO34!$M$2:$M$85,0)</f>
        <v>29</v>
      </c>
      <c r="P28" s="22">
        <f>rank(All_values_BUSCO34!N81,All_values_BUSCO34!$N$2:$N$85,0)</f>
        <v>12</v>
      </c>
      <c r="Q28" s="23">
        <f>rank(All_values_BUSCO34!P81,All_values_BUSCO34!$P$2:$P$85,0)</f>
        <v>43</v>
      </c>
      <c r="R28" s="23">
        <f>rank(All_values_BUSCO34!Q81,All_values_BUSCO34!$Q$2:$Q$85,0)</f>
        <v>44</v>
      </c>
      <c r="S28" s="23">
        <f>rank(All_values_BUSCO34!O81,All_values_BUSCO34!$O$2:$O$85,0)</f>
        <v>41</v>
      </c>
      <c r="T28" s="23">
        <f>rank(All_values_BUSCO34!R81,All_values_BUSCO34!$R$2:$R$85,0)</f>
        <v>48</v>
      </c>
      <c r="U28" s="23">
        <f>rank(All_values_BUSCO34!S81,All_values_BUSCO34!$S$2:$S$85,0)</f>
        <v>50</v>
      </c>
      <c r="V28" s="24">
        <f>rank(All_values_BUSCO34!T81,All_values_BUSCO34!$T$2:$T$85,0)</f>
        <v>67</v>
      </c>
    </row>
    <row r="29">
      <c r="A29" s="56" t="s">
        <v>24</v>
      </c>
      <c r="B29" s="56" t="s">
        <v>25</v>
      </c>
      <c r="C29" s="57" t="s">
        <v>53</v>
      </c>
      <c r="D29" s="58">
        <f t="shared" si="1"/>
        <v>26</v>
      </c>
      <c r="E29" s="21">
        <f t="shared" si="2"/>
        <v>30.86206897</v>
      </c>
      <c r="F29" s="22">
        <f>rank(All_values_BUSCO34!D45,All_values_BUSCO34!$D$2:$D$85,0)</f>
        <v>58</v>
      </c>
      <c r="G29" s="23">
        <f>rank(All_values_BUSCO34!E45,All_values_BUSCO34!$E$2:$E$85,1)</f>
        <v>66</v>
      </c>
      <c r="H29" s="23">
        <f>rank(All_values_BUSCO34!F45,All_values_BUSCO34!$F$2:$F$85,1)</f>
        <v>68</v>
      </c>
      <c r="I29" s="23">
        <f>rank(All_values_BUSCO34!G45,All_values_BUSCO34!$G$2:$G$85,0)</f>
        <v>43</v>
      </c>
      <c r="J29" s="25">
        <f>rank(All_values_BUSCO34!H45,All_values_BUSCO34!$H$2:$H$85,1)</f>
        <v>65</v>
      </c>
      <c r="K29" s="22">
        <f>rank(All_values_BUSCO34!I45,All_values_BUSCO34!$I$2:$I$85,0)</f>
        <v>27</v>
      </c>
      <c r="L29" s="23">
        <f>rank(All_values_BUSCO34!J45,All_values_BUSCO34!$J$2:$J$85,1)</f>
        <v>68</v>
      </c>
      <c r="M29" s="23">
        <f>rank(All_values_BUSCO34!K45,All_values_BUSCO34!$K$2:$K$85,0)</f>
        <v>43</v>
      </c>
      <c r="N29" s="23">
        <f>rank(All_values_BUSCO34!L45,All_values_BUSCO34!$L$2:$L$85,1)</f>
        <v>73</v>
      </c>
      <c r="O29" s="24">
        <f>rank(All_values_BUSCO34!M45,All_values_BUSCO34!$M$2:$M$85,0)</f>
        <v>10</v>
      </c>
      <c r="P29" s="22">
        <f>rank(All_values_BUSCO34!N45,All_values_BUSCO34!$N$2:$N$85,0)</f>
        <v>4</v>
      </c>
      <c r="Q29" s="23">
        <f>rank(All_values_BUSCO34!P45,All_values_BUSCO34!$P$2:$P$85,0)</f>
        <v>9</v>
      </c>
      <c r="R29" s="23">
        <f>rank(All_values_BUSCO34!Q45,All_values_BUSCO34!$Q$2:$Q$85,0)</f>
        <v>10</v>
      </c>
      <c r="S29" s="23">
        <f>rank(All_values_BUSCO34!O45,All_values_BUSCO34!$O$2:$O$85,0)</f>
        <v>13</v>
      </c>
      <c r="T29" s="23">
        <f>rank(All_values_BUSCO34!R45,All_values_BUSCO34!$R$2:$R$85,0)</f>
        <v>2</v>
      </c>
      <c r="U29" s="23">
        <f>rank(All_values_BUSCO34!S45,All_values_BUSCO34!$S$2:$S$85,0)</f>
        <v>6</v>
      </c>
      <c r="V29" s="24">
        <f>rank(All_values_BUSCO34!T45,All_values_BUSCO34!$T$2:$T$85,0)</f>
        <v>12</v>
      </c>
    </row>
    <row r="30">
      <c r="A30" s="64" t="s">
        <v>24</v>
      </c>
      <c r="B30" s="64" t="s">
        <v>27</v>
      </c>
      <c r="C30" s="65" t="s">
        <v>55</v>
      </c>
      <c r="D30" s="58">
        <f t="shared" si="1"/>
        <v>26</v>
      </c>
      <c r="E30" s="21">
        <f t="shared" si="2"/>
        <v>30.86206897</v>
      </c>
      <c r="F30" s="22">
        <f>rank(All_values_BUSCO34!D76,All_values_BUSCO34!$D$2:$D$85,0)</f>
        <v>51</v>
      </c>
      <c r="G30" s="23">
        <f>rank(All_values_BUSCO34!E76,All_values_BUSCO34!$E$2:$E$85,1)</f>
        <v>6</v>
      </c>
      <c r="H30" s="23">
        <f>rank(All_values_BUSCO34!F76,All_values_BUSCO34!$F$2:$F$85,1)</f>
        <v>17</v>
      </c>
      <c r="I30" s="23">
        <f>rank(All_values_BUSCO34!G76,All_values_BUSCO34!$G$2:$G$85,0)</f>
        <v>17</v>
      </c>
      <c r="J30" s="25">
        <f>rank(All_values_BUSCO34!H76,All_values_BUSCO34!$H$2:$H$85,1)</f>
        <v>18</v>
      </c>
      <c r="K30" s="22">
        <f>rank(All_values_BUSCO34!I76,All_values_BUSCO34!$I$2:$I$85,0)</f>
        <v>16</v>
      </c>
      <c r="L30" s="23">
        <f>rank(All_values_BUSCO34!J76,All_values_BUSCO34!$J$2:$J$85,1)</f>
        <v>56</v>
      </c>
      <c r="M30" s="23">
        <f>rank(All_values_BUSCO34!K76,All_values_BUSCO34!$K$2:$K$85,0)</f>
        <v>33</v>
      </c>
      <c r="N30" s="23">
        <f>rank(All_values_BUSCO34!L76,All_values_BUSCO34!$L$2:$L$85,1)</f>
        <v>44</v>
      </c>
      <c r="O30" s="24">
        <f>rank(All_values_BUSCO34!M76,All_values_BUSCO34!$M$2:$M$85,0)</f>
        <v>25</v>
      </c>
      <c r="P30" s="22">
        <f>rank(All_values_BUSCO34!N76,All_values_BUSCO34!$N$2:$N$85,0)</f>
        <v>44</v>
      </c>
      <c r="Q30" s="23">
        <f>rank(All_values_BUSCO34!P76,All_values_BUSCO34!$P$2:$P$85,0)</f>
        <v>32</v>
      </c>
      <c r="R30" s="23">
        <f>rank(All_values_BUSCO34!Q76,All_values_BUSCO34!$Q$2:$Q$85,0)</f>
        <v>31</v>
      </c>
      <c r="S30" s="23">
        <f>rank(All_values_BUSCO34!O76,All_values_BUSCO34!$O$2:$O$85,0)</f>
        <v>48</v>
      </c>
      <c r="T30" s="23">
        <f>rank(All_values_BUSCO34!R76,All_values_BUSCO34!$R$2:$R$85,0)</f>
        <v>44</v>
      </c>
      <c r="U30" s="23">
        <f>rank(All_values_BUSCO34!S76,All_values_BUSCO34!$S$2:$S$85,0)</f>
        <v>45</v>
      </c>
      <c r="V30" s="24">
        <f>rank(All_values_BUSCO34!T76,All_values_BUSCO34!$T$2:$T$85,0)</f>
        <v>45</v>
      </c>
    </row>
    <row r="31">
      <c r="A31" s="64" t="s">
        <v>24</v>
      </c>
      <c r="B31" s="64" t="s">
        <v>27</v>
      </c>
      <c r="C31" s="65" t="s">
        <v>56</v>
      </c>
      <c r="D31" s="58">
        <f t="shared" si="1"/>
        <v>28</v>
      </c>
      <c r="E31" s="21">
        <f t="shared" si="2"/>
        <v>31.96551724</v>
      </c>
      <c r="F31" s="22">
        <f>rank(All_values_BUSCO34!D79,All_values_BUSCO34!$D$2:$D$85,0)</f>
        <v>48</v>
      </c>
      <c r="G31" s="23">
        <f>rank(All_values_BUSCO34!E79,All_values_BUSCO34!$E$2:$E$85,1)</f>
        <v>22</v>
      </c>
      <c r="H31" s="23">
        <f>rank(All_values_BUSCO34!F79,All_values_BUSCO34!$F$2:$F$85,1)</f>
        <v>10</v>
      </c>
      <c r="I31" s="23">
        <f>rank(All_values_BUSCO34!G79,All_values_BUSCO34!$G$2:$G$85,0)</f>
        <v>16</v>
      </c>
      <c r="J31" s="25">
        <f>rank(All_values_BUSCO34!H79,All_values_BUSCO34!$H$2:$H$85,1)</f>
        <v>12</v>
      </c>
      <c r="K31" s="22">
        <f>rank(All_values_BUSCO34!I79,All_values_BUSCO34!$I$2:$I$85,0)</f>
        <v>18</v>
      </c>
      <c r="L31" s="23">
        <f>rank(All_values_BUSCO34!J79,All_values_BUSCO34!$J$2:$J$85,1)</f>
        <v>51</v>
      </c>
      <c r="M31" s="23">
        <f>rank(All_values_BUSCO34!K79,All_values_BUSCO34!$K$2:$K$85,0)</f>
        <v>33</v>
      </c>
      <c r="N31" s="23">
        <f>rank(All_values_BUSCO34!L79,All_values_BUSCO34!$L$2:$L$85,1)</f>
        <v>44</v>
      </c>
      <c r="O31" s="24">
        <f>rank(All_values_BUSCO34!M79,All_values_BUSCO34!$M$2:$M$85,0)</f>
        <v>39</v>
      </c>
      <c r="P31" s="22">
        <f>rank(All_values_BUSCO34!N79,All_values_BUSCO34!$N$2:$N$85,0)</f>
        <v>20</v>
      </c>
      <c r="Q31" s="23">
        <f>rank(All_values_BUSCO34!P79,All_values_BUSCO34!$P$2:$P$85,0)</f>
        <v>48</v>
      </c>
      <c r="R31" s="23">
        <f>rank(All_values_BUSCO34!Q79,All_values_BUSCO34!$Q$2:$Q$85,0)</f>
        <v>47</v>
      </c>
      <c r="S31" s="23">
        <f>rank(All_values_BUSCO34!O79,All_values_BUSCO34!$O$2:$O$85,0)</f>
        <v>33</v>
      </c>
      <c r="T31" s="23">
        <f>rank(All_values_BUSCO34!R79,All_values_BUSCO34!$R$2:$R$85,0)</f>
        <v>26</v>
      </c>
      <c r="U31" s="23">
        <f>rank(All_values_BUSCO34!S79,All_values_BUSCO34!$S$2:$S$85,0)</f>
        <v>26</v>
      </c>
      <c r="V31" s="24">
        <f>rank(All_values_BUSCO34!T79,All_values_BUSCO34!$T$2:$T$85,0)</f>
        <v>38</v>
      </c>
    </row>
    <row r="32">
      <c r="A32" s="64" t="s">
        <v>24</v>
      </c>
      <c r="B32" s="64" t="s">
        <v>27</v>
      </c>
      <c r="C32" s="65" t="s">
        <v>30</v>
      </c>
      <c r="D32" s="58">
        <f t="shared" si="1"/>
        <v>29</v>
      </c>
      <c r="E32" s="21">
        <f t="shared" si="2"/>
        <v>32</v>
      </c>
      <c r="F32" s="22">
        <f>rank(All_values_BUSCO34!D85,All_values_BUSCO34!$D$2:$D$85,0)</f>
        <v>8</v>
      </c>
      <c r="G32" s="23">
        <f>rank(All_values_BUSCO34!E85,All_values_BUSCO34!$E$2:$E$85,1)</f>
        <v>11</v>
      </c>
      <c r="H32" s="23">
        <f>rank(All_values_BUSCO34!F85,All_values_BUSCO34!$F$2:$F$85,1)</f>
        <v>20</v>
      </c>
      <c r="I32" s="23">
        <f>rank(All_values_BUSCO34!G85,All_values_BUSCO34!$G$2:$G$85,0)</f>
        <v>21</v>
      </c>
      <c r="J32" s="25">
        <f>rank(All_values_BUSCO34!H85,All_values_BUSCO34!$H$2:$H$85,1)</f>
        <v>20</v>
      </c>
      <c r="K32" s="22">
        <f>rank(All_values_BUSCO34!I85,All_values_BUSCO34!$I$2:$I$85,0)</f>
        <v>22</v>
      </c>
      <c r="L32" s="23">
        <f>rank(All_values_BUSCO34!J85,All_values_BUSCO34!$J$2:$J$85,1)</f>
        <v>24</v>
      </c>
      <c r="M32" s="23">
        <f>rank(All_values_BUSCO34!K85,All_values_BUSCO34!$K$2:$K$85,0)</f>
        <v>46</v>
      </c>
      <c r="N32" s="23">
        <f>rank(All_values_BUSCO34!L85,All_values_BUSCO34!$L$2:$L$85,1)</f>
        <v>39</v>
      </c>
      <c r="O32" s="24">
        <f>rank(All_values_BUSCO34!M85,All_values_BUSCO34!$M$2:$M$85,0)</f>
        <v>45</v>
      </c>
      <c r="P32" s="22">
        <f>rank(All_values_BUSCO34!N85,All_values_BUSCO34!$N$2:$N$85,0)</f>
        <v>19</v>
      </c>
      <c r="Q32" s="23">
        <f>rank(All_values_BUSCO34!P85,All_values_BUSCO34!$P$2:$P$85,0)</f>
        <v>35</v>
      </c>
      <c r="R32" s="23">
        <f>rank(All_values_BUSCO34!Q85,All_values_BUSCO34!$Q$2:$Q$85,0)</f>
        <v>33</v>
      </c>
      <c r="S32" s="23">
        <f>rank(All_values_BUSCO34!O85,All_values_BUSCO34!$O$2:$O$85,0)</f>
        <v>50</v>
      </c>
      <c r="T32" s="23">
        <f>rank(All_values_BUSCO34!R85,All_values_BUSCO34!$R$2:$R$85,0)</f>
        <v>32</v>
      </c>
      <c r="U32" s="23">
        <f>rank(All_values_BUSCO34!S85,All_values_BUSCO34!$S$2:$S$85,0)</f>
        <v>31</v>
      </c>
      <c r="V32" s="24">
        <f>rank(All_values_BUSCO34!T85,All_values_BUSCO34!$T$2:$T$85,0)</f>
        <v>35</v>
      </c>
    </row>
    <row r="33">
      <c r="A33" s="64" t="s">
        <v>35</v>
      </c>
      <c r="B33" s="64" t="s">
        <v>25</v>
      </c>
      <c r="C33" s="65" t="s">
        <v>36</v>
      </c>
      <c r="D33" s="58">
        <f t="shared" si="1"/>
        <v>30</v>
      </c>
      <c r="E33" s="21">
        <f t="shared" si="2"/>
        <v>32.03448276</v>
      </c>
      <c r="F33" s="22">
        <f>rank(All_values_BUSCO34!D5,All_values_BUSCO34!$D$2:$D$85,0)</f>
        <v>52</v>
      </c>
      <c r="G33" s="23">
        <f>rank(All_values_BUSCO34!E5,All_values_BUSCO34!$E$2:$E$85,1)</f>
        <v>60</v>
      </c>
      <c r="H33" s="23">
        <f>rank(All_values_BUSCO34!F5,All_values_BUSCO34!$F$2:$F$85,1)</f>
        <v>64</v>
      </c>
      <c r="I33" s="23">
        <f>rank(All_values_BUSCO34!G5,All_values_BUSCO34!$G$2:$G$85,0)</f>
        <v>71</v>
      </c>
      <c r="J33" s="25">
        <f>rank(All_values_BUSCO34!H5,All_values_BUSCO34!$H$2:$H$85,1)</f>
        <v>71</v>
      </c>
      <c r="K33" s="22">
        <f>rank(All_values_BUSCO34!I5,All_values_BUSCO34!$I$2:$I$85,0)</f>
        <v>25</v>
      </c>
      <c r="L33" s="23">
        <f>rank(All_values_BUSCO34!J5,All_values_BUSCO34!$J$2:$J$85,1)</f>
        <v>73</v>
      </c>
      <c r="M33" s="23">
        <f>rank(All_values_BUSCO34!K5,All_values_BUSCO34!$K$2:$K$85,0)</f>
        <v>61</v>
      </c>
      <c r="N33" s="23">
        <f>rank(All_values_BUSCO34!L5,All_values_BUSCO34!$L$2:$L$85,1)</f>
        <v>84</v>
      </c>
      <c r="O33" s="24">
        <f>rank(All_values_BUSCO34!M5,All_values_BUSCO34!$M$2:$M$85,0)</f>
        <v>2</v>
      </c>
      <c r="P33" s="22">
        <f>rank(All_values_BUSCO34!N5,All_values_BUSCO34!$N$2:$N$85,0)</f>
        <v>10</v>
      </c>
      <c r="Q33" s="23">
        <f>rank(All_values_BUSCO34!P5,All_values_BUSCO34!$P$2:$P$85,0)</f>
        <v>1</v>
      </c>
      <c r="R33" s="23">
        <f>rank(All_values_BUSCO34!Q5,All_values_BUSCO34!$Q$2:$Q$85,0)</f>
        <v>1</v>
      </c>
      <c r="S33" s="23">
        <f>rank(All_values_BUSCO34!O5,All_values_BUSCO34!$O$2:$O$85,0)</f>
        <v>27</v>
      </c>
      <c r="T33" s="23">
        <f>rank(All_values_BUSCO34!R5,All_values_BUSCO34!$R$2:$R$85,0)</f>
        <v>1</v>
      </c>
      <c r="U33" s="23">
        <f>rank(All_values_BUSCO34!S5,All_values_BUSCO34!$S$2:$S$85,0)</f>
        <v>1</v>
      </c>
      <c r="V33" s="24">
        <f>rank(All_values_BUSCO34!T5,All_values_BUSCO34!$T$2:$T$85,0)</f>
        <v>5</v>
      </c>
    </row>
    <row r="34">
      <c r="A34" s="64" t="s">
        <v>35</v>
      </c>
      <c r="B34" s="64" t="s">
        <v>25</v>
      </c>
      <c r="C34" s="65" t="s">
        <v>31</v>
      </c>
      <c r="D34" s="58">
        <f t="shared" si="1"/>
        <v>31</v>
      </c>
      <c r="E34" s="21">
        <f t="shared" si="2"/>
        <v>32.27586207</v>
      </c>
      <c r="F34" s="22">
        <f>rank(All_values_BUSCO34!D6,All_values_BUSCO34!$D$2:$D$85,0)</f>
        <v>38</v>
      </c>
      <c r="G34" s="23">
        <f>rank(All_values_BUSCO34!E6,All_values_BUSCO34!$E$2:$E$85,1)</f>
        <v>56</v>
      </c>
      <c r="H34" s="23">
        <f>rank(All_values_BUSCO34!F6,All_values_BUSCO34!$F$2:$F$85,1)</f>
        <v>58</v>
      </c>
      <c r="I34" s="23">
        <f>rank(All_values_BUSCO34!G6,All_values_BUSCO34!$G$2:$G$85,0)</f>
        <v>66</v>
      </c>
      <c r="J34" s="25">
        <f>rank(All_values_BUSCO34!H6,All_values_BUSCO34!$H$2:$H$85,1)</f>
        <v>67</v>
      </c>
      <c r="K34" s="22">
        <f>rank(All_values_BUSCO34!I6,All_values_BUSCO34!$I$2:$I$85,0)</f>
        <v>30</v>
      </c>
      <c r="L34" s="23">
        <f>rank(All_values_BUSCO34!J6,All_values_BUSCO34!$J$2:$J$85,1)</f>
        <v>75</v>
      </c>
      <c r="M34" s="23">
        <f>rank(All_values_BUSCO34!K6,All_values_BUSCO34!$K$2:$K$85,0)</f>
        <v>59</v>
      </c>
      <c r="N34" s="23">
        <f>rank(All_values_BUSCO34!L6,All_values_BUSCO34!$L$2:$L$85,1)</f>
        <v>82</v>
      </c>
      <c r="O34" s="24">
        <f>rank(All_values_BUSCO34!M6,All_values_BUSCO34!$M$2:$M$85,0)</f>
        <v>6</v>
      </c>
      <c r="P34" s="22">
        <f>rank(All_values_BUSCO34!N6,All_values_BUSCO34!$N$2:$N$85,0)</f>
        <v>11</v>
      </c>
      <c r="Q34" s="23">
        <f>rank(All_values_BUSCO34!P6,All_values_BUSCO34!$P$2:$P$85,0)</f>
        <v>4</v>
      </c>
      <c r="R34" s="23">
        <f>rank(All_values_BUSCO34!Q6,All_values_BUSCO34!$Q$2:$Q$85,0)</f>
        <v>5</v>
      </c>
      <c r="S34" s="23">
        <f>rank(All_values_BUSCO34!O6,All_values_BUSCO34!$O$2:$O$85,0)</f>
        <v>30</v>
      </c>
      <c r="T34" s="23">
        <f>rank(All_values_BUSCO34!R6,All_values_BUSCO34!$R$2:$R$85,0)</f>
        <v>4</v>
      </c>
      <c r="U34" s="23">
        <f>rank(All_values_BUSCO34!S6,All_values_BUSCO34!$S$2:$S$85,0)</f>
        <v>4</v>
      </c>
      <c r="V34" s="24">
        <f>rank(All_values_BUSCO34!T6,All_values_BUSCO34!$T$2:$T$85,0)</f>
        <v>6</v>
      </c>
    </row>
    <row r="35">
      <c r="A35" s="56" t="s">
        <v>35</v>
      </c>
      <c r="B35" s="56" t="s">
        <v>27</v>
      </c>
      <c r="C35" s="57" t="s">
        <v>52</v>
      </c>
      <c r="D35" s="58">
        <f t="shared" si="1"/>
        <v>32</v>
      </c>
      <c r="E35" s="21">
        <f t="shared" si="2"/>
        <v>32.89655172</v>
      </c>
      <c r="F35" s="22">
        <f>rank(All_values_BUSCO34!D41,All_values_BUSCO34!$D$2:$D$85,0)</f>
        <v>6</v>
      </c>
      <c r="G35" s="23">
        <f>rank(All_values_BUSCO34!E41,All_values_BUSCO34!$E$2:$E$85,1)</f>
        <v>35</v>
      </c>
      <c r="H35" s="23">
        <f>rank(All_values_BUSCO34!F41,All_values_BUSCO34!$F$2:$F$85,1)</f>
        <v>40</v>
      </c>
      <c r="I35" s="23">
        <f>rank(All_values_BUSCO34!G41,All_values_BUSCO34!$G$2:$G$85,0)</f>
        <v>44</v>
      </c>
      <c r="J35" s="25">
        <f>rank(All_values_BUSCO34!H41,All_values_BUSCO34!$H$2:$H$85,1)</f>
        <v>49</v>
      </c>
      <c r="K35" s="22">
        <f>rank(All_values_BUSCO34!I41,All_values_BUSCO34!$I$2:$I$85,0)</f>
        <v>50</v>
      </c>
      <c r="L35" s="23">
        <f>rank(All_values_BUSCO34!J41,All_values_BUSCO34!$J$2:$J$85,1)</f>
        <v>13</v>
      </c>
      <c r="M35" s="23">
        <f>rank(All_values_BUSCO34!K41,All_values_BUSCO34!$K$2:$K$85,0)</f>
        <v>24</v>
      </c>
      <c r="N35" s="23">
        <f>rank(All_values_BUSCO34!L41,All_values_BUSCO34!$L$2:$L$85,1)</f>
        <v>21</v>
      </c>
      <c r="O35" s="24">
        <f>rank(All_values_BUSCO34!M41,All_values_BUSCO34!$M$2:$M$85,0)</f>
        <v>40</v>
      </c>
      <c r="P35" s="22">
        <f>rank(All_values_BUSCO34!N41,All_values_BUSCO34!$N$2:$N$85,0)</f>
        <v>38</v>
      </c>
      <c r="Q35" s="23">
        <f>rank(All_values_BUSCO34!P41,All_values_BUSCO34!$P$2:$P$85,0)</f>
        <v>29</v>
      </c>
      <c r="R35" s="23">
        <f>rank(All_values_BUSCO34!Q41,All_values_BUSCO34!$Q$2:$Q$85,0)</f>
        <v>29</v>
      </c>
      <c r="S35" s="23">
        <f>rank(All_values_BUSCO34!O41,All_values_BUSCO34!$O$2:$O$85,0)</f>
        <v>9</v>
      </c>
      <c r="T35" s="23">
        <f>rank(All_values_BUSCO34!R41,All_values_BUSCO34!$R$2:$R$85,0)</f>
        <v>40</v>
      </c>
      <c r="U35" s="23">
        <f>rank(All_values_BUSCO34!S41,All_values_BUSCO34!$S$2:$S$85,0)</f>
        <v>34</v>
      </c>
      <c r="V35" s="24">
        <f>rank(All_values_BUSCO34!T41,All_values_BUSCO34!$T$2:$T$85,0)</f>
        <v>25</v>
      </c>
    </row>
    <row r="36">
      <c r="A36" s="67" t="s">
        <v>35</v>
      </c>
      <c r="B36" s="67" t="s">
        <v>25</v>
      </c>
      <c r="C36" s="65" t="s">
        <v>51</v>
      </c>
      <c r="D36" s="58">
        <f t="shared" si="1"/>
        <v>33</v>
      </c>
      <c r="E36" s="21">
        <f t="shared" si="2"/>
        <v>34.89655172</v>
      </c>
      <c r="F36" s="22">
        <f>rank(All_values_BUSCO34!D4,All_values_BUSCO34!$D$2:$D$85,0)</f>
        <v>45</v>
      </c>
      <c r="G36" s="23">
        <f>rank(All_values_BUSCO34!E4,All_values_BUSCO34!$E$2:$E$85,1)</f>
        <v>34</v>
      </c>
      <c r="H36" s="23">
        <f>rank(All_values_BUSCO34!F4,All_values_BUSCO34!$F$2:$F$85,1)</f>
        <v>39</v>
      </c>
      <c r="I36" s="23">
        <f>rank(All_values_BUSCO34!G4,All_values_BUSCO34!$G$2:$G$85,0)</f>
        <v>30</v>
      </c>
      <c r="J36" s="25">
        <f>rank(All_values_BUSCO34!H4,All_values_BUSCO34!$H$2:$H$85,1)</f>
        <v>28</v>
      </c>
      <c r="K36" s="22">
        <f>rank(All_values_BUSCO34!I4,All_values_BUSCO34!$I$2:$I$85,0)</f>
        <v>68</v>
      </c>
      <c r="L36" s="23">
        <f>rank(All_values_BUSCO34!J4,All_values_BUSCO34!$J$2:$J$85,1)</f>
        <v>80</v>
      </c>
      <c r="M36" s="23">
        <f>rank(All_values_BUSCO34!K4,All_values_BUSCO34!$K$2:$K$85,0)</f>
        <v>15</v>
      </c>
      <c r="N36" s="23">
        <f>rank(All_values_BUSCO34!L4,All_values_BUSCO34!$L$2:$L$85,1)</f>
        <v>53</v>
      </c>
      <c r="O36" s="24">
        <f>rank(All_values_BUSCO34!M4,All_values_BUSCO34!$M$2:$M$85,0)</f>
        <v>20</v>
      </c>
      <c r="P36" s="22">
        <f>rank(All_values_BUSCO34!N4,All_values_BUSCO34!$N$2:$N$85,0)</f>
        <v>34</v>
      </c>
      <c r="Q36" s="23">
        <f>rank(All_values_BUSCO34!P4,All_values_BUSCO34!$P$2:$P$85,0)</f>
        <v>25</v>
      </c>
      <c r="R36" s="23">
        <f>rank(All_values_BUSCO34!Q4,All_values_BUSCO34!$Q$2:$Q$85,0)</f>
        <v>26</v>
      </c>
      <c r="S36" s="23">
        <f>rank(All_values_BUSCO34!O4,All_values_BUSCO34!$O$2:$O$85,0)</f>
        <v>44</v>
      </c>
      <c r="T36" s="23">
        <f>rank(All_values_BUSCO34!R4,All_values_BUSCO34!$R$2:$R$85,0)</f>
        <v>17</v>
      </c>
      <c r="U36" s="23">
        <f>rank(All_values_BUSCO34!S4,All_values_BUSCO34!$S$2:$S$85,0)</f>
        <v>20</v>
      </c>
      <c r="V36" s="24">
        <f>rank(All_values_BUSCO34!T4,All_values_BUSCO34!$T$2:$T$85,0)</f>
        <v>40</v>
      </c>
    </row>
    <row r="37">
      <c r="A37" s="56" t="s">
        <v>24</v>
      </c>
      <c r="B37" s="56" t="s">
        <v>25</v>
      </c>
      <c r="C37" s="57" t="s">
        <v>57</v>
      </c>
      <c r="D37" s="58">
        <f t="shared" si="1"/>
        <v>34</v>
      </c>
      <c r="E37" s="21">
        <f t="shared" si="2"/>
        <v>35.03448276</v>
      </c>
      <c r="F37" s="22">
        <f>rank(All_values_BUSCO34!D51,All_values_BUSCO34!$D$2:$D$85,0)</f>
        <v>34</v>
      </c>
      <c r="G37" s="23">
        <f>rank(All_values_BUSCO34!E51,All_values_BUSCO34!$E$2:$E$85,1)</f>
        <v>19</v>
      </c>
      <c r="H37" s="23">
        <f>rank(All_values_BUSCO34!F51,All_values_BUSCO34!$F$2:$F$85,1)</f>
        <v>24</v>
      </c>
      <c r="I37" s="23">
        <f>rank(All_values_BUSCO34!G51,All_values_BUSCO34!$G$2:$G$85,0)</f>
        <v>7</v>
      </c>
      <c r="J37" s="25">
        <f>rank(All_values_BUSCO34!H51,All_values_BUSCO34!$H$2:$H$85,1)</f>
        <v>13</v>
      </c>
      <c r="K37" s="22">
        <f>rank(All_values_BUSCO34!I51,All_values_BUSCO34!$I$2:$I$85,0)</f>
        <v>27</v>
      </c>
      <c r="L37" s="23">
        <f>rank(All_values_BUSCO34!J51,All_values_BUSCO34!$J$2:$J$85,1)</f>
        <v>45</v>
      </c>
      <c r="M37" s="23">
        <f>rank(All_values_BUSCO34!K51,All_values_BUSCO34!$K$2:$K$85,0)</f>
        <v>38</v>
      </c>
      <c r="N37" s="23">
        <f>rank(All_values_BUSCO34!L51,All_values_BUSCO34!$L$2:$L$85,1)</f>
        <v>55</v>
      </c>
      <c r="O37" s="24">
        <f>rank(All_values_BUSCO34!M51,All_values_BUSCO34!$M$2:$M$85,0)</f>
        <v>42</v>
      </c>
      <c r="P37" s="22">
        <f>rank(All_values_BUSCO34!N51,All_values_BUSCO34!$N$2:$N$85,0)</f>
        <v>39</v>
      </c>
      <c r="Q37" s="23">
        <f>rank(All_values_BUSCO34!P51,All_values_BUSCO34!$P$2:$P$85,0)</f>
        <v>45</v>
      </c>
      <c r="R37" s="23">
        <f>rank(All_values_BUSCO34!Q51,All_values_BUSCO34!$Q$2:$Q$85,0)</f>
        <v>45</v>
      </c>
      <c r="S37" s="23">
        <f>rank(All_values_BUSCO34!O51,All_values_BUSCO34!$O$2:$O$85,0)</f>
        <v>34</v>
      </c>
      <c r="T37" s="23">
        <f>rank(All_values_BUSCO34!R51,All_values_BUSCO34!$R$2:$R$85,0)</f>
        <v>35</v>
      </c>
      <c r="U37" s="23">
        <f>rank(All_values_BUSCO34!S51,All_values_BUSCO34!$S$2:$S$85,0)</f>
        <v>38</v>
      </c>
      <c r="V37" s="24">
        <f>rank(All_values_BUSCO34!T51,All_values_BUSCO34!$T$2:$T$85,0)</f>
        <v>37</v>
      </c>
    </row>
    <row r="38">
      <c r="A38" s="56" t="s">
        <v>24</v>
      </c>
      <c r="B38" s="56" t="s">
        <v>25</v>
      </c>
      <c r="C38" s="57" t="s">
        <v>49</v>
      </c>
      <c r="D38" s="58">
        <f t="shared" si="1"/>
        <v>35</v>
      </c>
      <c r="E38" s="21">
        <f t="shared" si="2"/>
        <v>35.37931034</v>
      </c>
      <c r="F38" s="22">
        <f>rank(All_values_BUSCO34!D44,All_values_BUSCO34!$D$2:$D$85,0)</f>
        <v>59</v>
      </c>
      <c r="G38" s="23">
        <f>rank(All_values_BUSCO34!E44,All_values_BUSCO34!$E$2:$E$85,1)</f>
        <v>65</v>
      </c>
      <c r="H38" s="23">
        <f>rank(All_values_BUSCO34!F44,All_values_BUSCO34!$F$2:$F$85,1)</f>
        <v>67</v>
      </c>
      <c r="I38" s="23">
        <f>rank(All_values_BUSCO34!G44,All_values_BUSCO34!$G$2:$G$85,0)</f>
        <v>52</v>
      </c>
      <c r="J38" s="25">
        <f>rank(All_values_BUSCO34!H44,All_values_BUSCO34!$H$2:$H$85,1)</f>
        <v>66</v>
      </c>
      <c r="K38" s="22">
        <f>rank(All_values_BUSCO34!I44,All_values_BUSCO34!$I$2:$I$85,0)</f>
        <v>39</v>
      </c>
      <c r="L38" s="23">
        <f>rank(All_values_BUSCO34!J44,All_values_BUSCO34!$J$2:$J$85,1)</f>
        <v>75</v>
      </c>
      <c r="M38" s="23">
        <f>rank(All_values_BUSCO34!K44,All_values_BUSCO34!$K$2:$K$85,0)</f>
        <v>58</v>
      </c>
      <c r="N38" s="23">
        <f>rank(All_values_BUSCO34!L44,All_values_BUSCO34!$L$2:$L$85,1)</f>
        <v>80</v>
      </c>
      <c r="O38" s="24">
        <f>rank(All_values_BUSCO34!M44,All_values_BUSCO34!$M$2:$M$85,0)</f>
        <v>9</v>
      </c>
      <c r="P38" s="22">
        <f>rank(All_values_BUSCO34!N44,All_values_BUSCO34!$N$2:$N$85,0)</f>
        <v>5</v>
      </c>
      <c r="Q38" s="23">
        <f>rank(All_values_BUSCO34!P44,All_values_BUSCO34!$P$2:$P$85,0)</f>
        <v>9</v>
      </c>
      <c r="R38" s="23">
        <f>rank(All_values_BUSCO34!Q44,All_values_BUSCO34!$Q$2:$Q$85,0)</f>
        <v>9</v>
      </c>
      <c r="S38" s="23">
        <f>rank(All_values_BUSCO34!O44,All_values_BUSCO34!$O$2:$O$85,0)</f>
        <v>17</v>
      </c>
      <c r="T38" s="23">
        <f>rank(All_values_BUSCO34!R44,All_values_BUSCO34!$R$2:$R$85,0)</f>
        <v>3</v>
      </c>
      <c r="U38" s="23">
        <f>rank(All_values_BUSCO34!S44,All_values_BUSCO34!$S$2:$S$85,0)</f>
        <v>3</v>
      </c>
      <c r="V38" s="24">
        <f>rank(All_values_BUSCO34!T44,All_values_BUSCO34!$T$2:$T$85,0)</f>
        <v>15</v>
      </c>
    </row>
    <row r="39">
      <c r="A39" s="64" t="s">
        <v>24</v>
      </c>
      <c r="B39" s="64" t="s">
        <v>27</v>
      </c>
      <c r="C39" s="65" t="s">
        <v>57</v>
      </c>
      <c r="D39" s="58">
        <f t="shared" si="1"/>
        <v>36</v>
      </c>
      <c r="E39" s="21">
        <f t="shared" si="2"/>
        <v>35.82758621</v>
      </c>
      <c r="F39" s="22">
        <f>rank(All_values_BUSCO34!D72,All_values_BUSCO34!$D$2:$D$85,0)</f>
        <v>36</v>
      </c>
      <c r="G39" s="23">
        <f>rank(All_values_BUSCO34!E72,All_values_BUSCO34!$E$2:$E$85,1)</f>
        <v>23</v>
      </c>
      <c r="H39" s="23">
        <f>rank(All_values_BUSCO34!F72,All_values_BUSCO34!$F$2:$F$85,1)</f>
        <v>29</v>
      </c>
      <c r="I39" s="23">
        <f>rank(All_values_BUSCO34!G72,All_values_BUSCO34!$G$2:$G$85,0)</f>
        <v>15</v>
      </c>
      <c r="J39" s="25">
        <f>rank(All_values_BUSCO34!H72,All_values_BUSCO34!$H$2:$H$85,1)</f>
        <v>16</v>
      </c>
      <c r="K39" s="22">
        <f>rank(All_values_BUSCO34!I72,All_values_BUSCO34!$I$2:$I$85,0)</f>
        <v>32</v>
      </c>
      <c r="L39" s="23">
        <f>rank(All_values_BUSCO34!J72,All_values_BUSCO34!$J$2:$J$85,1)</f>
        <v>51</v>
      </c>
      <c r="M39" s="23">
        <f>rank(All_values_BUSCO34!K72,All_values_BUSCO34!$K$2:$K$85,0)</f>
        <v>52</v>
      </c>
      <c r="N39" s="23">
        <f>rank(All_values_BUSCO34!L72,All_values_BUSCO34!$L$2:$L$85,1)</f>
        <v>55</v>
      </c>
      <c r="O39" s="24">
        <f>rank(All_values_BUSCO34!M72,All_values_BUSCO34!$M$2:$M$85,0)</f>
        <v>33</v>
      </c>
      <c r="P39" s="22">
        <f>rank(All_values_BUSCO34!N72,All_values_BUSCO34!$N$2:$N$85,0)</f>
        <v>35</v>
      </c>
      <c r="Q39" s="23">
        <f>rank(All_values_BUSCO34!P72,All_values_BUSCO34!$P$2:$P$85,0)</f>
        <v>37</v>
      </c>
      <c r="R39" s="23">
        <f>rank(All_values_BUSCO34!Q72,All_values_BUSCO34!$Q$2:$Q$85,0)</f>
        <v>36</v>
      </c>
      <c r="S39" s="23">
        <f>rank(All_values_BUSCO34!O72,All_values_BUSCO34!$O$2:$O$85,0)</f>
        <v>46</v>
      </c>
      <c r="T39" s="23">
        <f>rank(All_values_BUSCO34!R72,All_values_BUSCO34!$R$2:$R$85,0)</f>
        <v>27</v>
      </c>
      <c r="U39" s="23">
        <f>rank(All_values_BUSCO34!S72,All_values_BUSCO34!$S$2:$S$85,0)</f>
        <v>27</v>
      </c>
      <c r="V39" s="24">
        <f>rank(All_values_BUSCO34!T72,All_values_BUSCO34!$T$2:$T$85,0)</f>
        <v>36</v>
      </c>
    </row>
    <row r="40">
      <c r="A40" s="56" t="s">
        <v>35</v>
      </c>
      <c r="B40" s="56" t="s">
        <v>27</v>
      </c>
      <c r="C40" s="57" t="s">
        <v>29</v>
      </c>
      <c r="D40" s="58">
        <f t="shared" si="1"/>
        <v>37</v>
      </c>
      <c r="E40" s="21">
        <f t="shared" si="2"/>
        <v>36.13793103</v>
      </c>
      <c r="F40" s="22">
        <f>rank(All_values_BUSCO34!D36,All_values_BUSCO34!$D$2:$D$85,0)</f>
        <v>26</v>
      </c>
      <c r="G40" s="23">
        <f>rank(All_values_BUSCO34!E36,All_values_BUSCO34!$E$2:$E$85,1)</f>
        <v>5</v>
      </c>
      <c r="H40" s="23">
        <f>rank(All_values_BUSCO34!F36,All_values_BUSCO34!$F$2:$F$85,1)</f>
        <v>15</v>
      </c>
      <c r="I40" s="23">
        <f>rank(All_values_BUSCO34!G36,All_values_BUSCO34!$G$2:$G$85,0)</f>
        <v>9</v>
      </c>
      <c r="J40" s="25">
        <f>rank(All_values_BUSCO34!H36,All_values_BUSCO34!$H$2:$H$85,1)</f>
        <v>7</v>
      </c>
      <c r="K40" s="22">
        <f>rank(All_values_BUSCO34!I36,All_values_BUSCO34!$I$2:$I$85,0)</f>
        <v>54</v>
      </c>
      <c r="L40" s="23">
        <f>rank(All_values_BUSCO34!J36,All_values_BUSCO34!$J$2:$J$85,1)</f>
        <v>13</v>
      </c>
      <c r="M40" s="23">
        <f>rank(All_values_BUSCO34!K36,All_values_BUSCO34!$K$2:$K$85,0)</f>
        <v>18</v>
      </c>
      <c r="N40" s="23">
        <f>rank(All_values_BUSCO34!L36,All_values_BUSCO34!$L$2:$L$85,1)</f>
        <v>26</v>
      </c>
      <c r="O40" s="24">
        <f>rank(All_values_BUSCO34!M36,All_values_BUSCO34!$M$2:$M$85,0)</f>
        <v>35</v>
      </c>
      <c r="P40" s="22">
        <f>rank(All_values_BUSCO34!N36,All_values_BUSCO34!$N$2:$N$85,0)</f>
        <v>76</v>
      </c>
      <c r="Q40" s="23">
        <f>rank(All_values_BUSCO34!P36,All_values_BUSCO34!$P$2:$P$85,0)</f>
        <v>38</v>
      </c>
      <c r="R40" s="23">
        <f>rank(All_values_BUSCO34!Q36,All_values_BUSCO34!$Q$2:$Q$85,0)</f>
        <v>39</v>
      </c>
      <c r="S40" s="23">
        <f>rank(All_values_BUSCO34!O36,All_values_BUSCO34!$O$2:$O$85,0)</f>
        <v>70</v>
      </c>
      <c r="T40" s="23">
        <f>rank(All_values_BUSCO34!R36,All_values_BUSCO34!$R$2:$R$85,0)</f>
        <v>77</v>
      </c>
      <c r="U40" s="23">
        <f>rank(All_values_BUSCO34!S36,All_values_BUSCO34!$S$2:$S$85,0)</f>
        <v>77</v>
      </c>
      <c r="V40" s="24">
        <f>rank(All_values_BUSCO34!T36,All_values_BUSCO34!$T$2:$T$85,0)</f>
        <v>46</v>
      </c>
    </row>
    <row r="41">
      <c r="A41" s="56" t="s">
        <v>24</v>
      </c>
      <c r="B41" s="56" t="s">
        <v>25</v>
      </c>
      <c r="C41" s="57" t="s">
        <v>50</v>
      </c>
      <c r="D41" s="58">
        <f t="shared" si="1"/>
        <v>38</v>
      </c>
      <c r="E41" s="21">
        <f t="shared" si="2"/>
        <v>37.13793103</v>
      </c>
      <c r="F41" s="22">
        <f>rank(All_values_BUSCO34!D52,All_values_BUSCO34!$D$2:$D$85,0)</f>
        <v>33</v>
      </c>
      <c r="G41" s="23">
        <f>rank(All_values_BUSCO34!E52,All_values_BUSCO34!$E$2:$E$85,1)</f>
        <v>28</v>
      </c>
      <c r="H41" s="23">
        <f>rank(All_values_BUSCO34!F52,All_values_BUSCO34!$F$2:$F$85,1)</f>
        <v>11</v>
      </c>
      <c r="I41" s="23">
        <f>rank(All_values_BUSCO34!G52,All_values_BUSCO34!$G$2:$G$85,0)</f>
        <v>4</v>
      </c>
      <c r="J41" s="25">
        <f>rank(All_values_BUSCO34!H52,All_values_BUSCO34!$H$2:$H$85,1)</f>
        <v>10</v>
      </c>
      <c r="K41" s="22">
        <f>rank(All_values_BUSCO34!I52,All_values_BUSCO34!$I$2:$I$85,0)</f>
        <v>27</v>
      </c>
      <c r="L41" s="23">
        <f>rank(All_values_BUSCO34!J52,All_values_BUSCO34!$J$2:$J$85,1)</f>
        <v>34</v>
      </c>
      <c r="M41" s="23">
        <f>rank(All_values_BUSCO34!K52,All_values_BUSCO34!$K$2:$K$85,0)</f>
        <v>43</v>
      </c>
      <c r="N41" s="23">
        <f>rank(All_values_BUSCO34!L52,All_values_BUSCO34!$L$2:$L$85,1)</f>
        <v>42</v>
      </c>
      <c r="O41" s="24">
        <f>rank(All_values_BUSCO34!M52,All_values_BUSCO34!$M$2:$M$85,0)</f>
        <v>47</v>
      </c>
      <c r="P41" s="22">
        <f>rank(All_values_BUSCO34!N52,All_values_BUSCO34!$N$2:$N$85,0)</f>
        <v>37</v>
      </c>
      <c r="Q41" s="23">
        <f>rank(All_values_BUSCO34!P52,All_values_BUSCO34!$P$2:$P$85,0)</f>
        <v>50</v>
      </c>
      <c r="R41" s="23">
        <f>rank(All_values_BUSCO34!Q52,All_values_BUSCO34!$Q$2:$Q$85,0)</f>
        <v>50</v>
      </c>
      <c r="S41" s="23">
        <f>rank(All_values_BUSCO34!O52,All_values_BUSCO34!$O$2:$O$85,0)</f>
        <v>38</v>
      </c>
      <c r="T41" s="23">
        <f>rank(All_values_BUSCO34!R52,All_values_BUSCO34!$R$2:$R$85,0)</f>
        <v>45</v>
      </c>
      <c r="U41" s="23">
        <f>rank(All_values_BUSCO34!S52,All_values_BUSCO34!$S$2:$S$85,0)</f>
        <v>46</v>
      </c>
      <c r="V41" s="24">
        <f>rank(All_values_BUSCO34!T52,All_values_BUSCO34!$T$2:$T$85,0)</f>
        <v>54</v>
      </c>
    </row>
    <row r="42">
      <c r="A42" s="56" t="s">
        <v>24</v>
      </c>
      <c r="B42" s="56" t="s">
        <v>25</v>
      </c>
      <c r="C42" s="57" t="s">
        <v>52</v>
      </c>
      <c r="D42" s="58">
        <f t="shared" si="1"/>
        <v>39</v>
      </c>
      <c r="E42" s="21">
        <f t="shared" si="2"/>
        <v>37.17241379</v>
      </c>
      <c r="F42" s="22">
        <f>rank(All_values_BUSCO34!D62,All_values_BUSCO34!$D$2:$D$85,0)</f>
        <v>21</v>
      </c>
      <c r="G42" s="23">
        <f>rank(All_values_BUSCO34!E62,All_values_BUSCO34!$E$2:$E$85,1)</f>
        <v>1</v>
      </c>
      <c r="H42" s="23">
        <f>rank(All_values_BUSCO34!F62,All_values_BUSCO34!$F$2:$F$85,1)</f>
        <v>12</v>
      </c>
      <c r="I42" s="23">
        <f>rank(All_values_BUSCO34!G62,All_values_BUSCO34!$G$2:$G$85,0)</f>
        <v>50</v>
      </c>
      <c r="J42" s="25">
        <f>rank(All_values_BUSCO34!H62,All_values_BUSCO34!$H$2:$H$85,1)</f>
        <v>54</v>
      </c>
      <c r="K42" s="22">
        <f>rank(All_values_BUSCO34!I62,All_values_BUSCO34!$I$2:$I$85,0)</f>
        <v>24</v>
      </c>
      <c r="L42" s="23">
        <f>rank(All_values_BUSCO34!J62,All_values_BUSCO34!$J$2:$J$85,1)</f>
        <v>24</v>
      </c>
      <c r="M42" s="23">
        <f>rank(All_values_BUSCO34!K62,All_values_BUSCO34!$K$2:$K$85,0)</f>
        <v>30</v>
      </c>
      <c r="N42" s="23">
        <f>rank(All_values_BUSCO34!L62,All_values_BUSCO34!$L$2:$L$85,1)</f>
        <v>26</v>
      </c>
      <c r="O42" s="24">
        <f>rank(All_values_BUSCO34!M62,All_values_BUSCO34!$M$2:$M$85,0)</f>
        <v>52</v>
      </c>
      <c r="P42" s="22">
        <f>rank(All_values_BUSCO34!N62,All_values_BUSCO34!$N$2:$N$85,0)</f>
        <v>50</v>
      </c>
      <c r="Q42" s="23">
        <f>rank(All_values_BUSCO34!P62,All_values_BUSCO34!$P$2:$P$85,0)</f>
        <v>47</v>
      </c>
      <c r="R42" s="23">
        <f>rank(All_values_BUSCO34!Q62,All_values_BUSCO34!$Q$2:$Q$85,0)</f>
        <v>48</v>
      </c>
      <c r="S42" s="23">
        <f>rank(All_values_BUSCO34!O62,All_values_BUSCO34!$O$2:$O$85,0)</f>
        <v>68</v>
      </c>
      <c r="T42" s="23">
        <f>rank(All_values_BUSCO34!R62,All_values_BUSCO34!$R$2:$R$85,0)</f>
        <v>49</v>
      </c>
      <c r="U42" s="23">
        <f>rank(All_values_BUSCO34!S62,All_values_BUSCO34!$S$2:$S$85,0)</f>
        <v>48</v>
      </c>
      <c r="V42" s="24">
        <f>rank(All_values_BUSCO34!T62,All_values_BUSCO34!$T$2:$T$85,0)</f>
        <v>31</v>
      </c>
    </row>
    <row r="43">
      <c r="A43" s="64" t="s">
        <v>35</v>
      </c>
      <c r="B43" s="64" t="s">
        <v>25</v>
      </c>
      <c r="C43" s="65" t="s">
        <v>49</v>
      </c>
      <c r="D43" s="58">
        <f t="shared" si="1"/>
        <v>40</v>
      </c>
      <c r="E43" s="21">
        <f t="shared" si="2"/>
        <v>37.72413793</v>
      </c>
      <c r="F43" s="22">
        <f>rank(All_values_BUSCO34!D2,All_values_BUSCO34!$D$2:$D$85,0)</f>
        <v>60</v>
      </c>
      <c r="G43" s="23">
        <f>rank(All_values_BUSCO34!E2,All_values_BUSCO34!$E$2:$E$85,1)</f>
        <v>73</v>
      </c>
      <c r="H43" s="23">
        <f>rank(All_values_BUSCO34!F2,All_values_BUSCO34!$F$2:$F$85,1)</f>
        <v>76</v>
      </c>
      <c r="I43" s="23">
        <f>rank(All_values_BUSCO34!G2,All_values_BUSCO34!$G$2:$G$85,0)</f>
        <v>59</v>
      </c>
      <c r="J43" s="25">
        <f>rank(All_values_BUSCO34!H2,All_values_BUSCO34!$H$2:$H$85,1)</f>
        <v>61</v>
      </c>
      <c r="K43" s="22">
        <f>rank(All_values_BUSCO34!I2,All_values_BUSCO34!$I$2:$I$85,0)</f>
        <v>74</v>
      </c>
      <c r="L43" s="23">
        <f>rank(All_values_BUSCO34!J2,All_values_BUSCO34!$J$2:$J$85,1)</f>
        <v>82</v>
      </c>
      <c r="M43" s="23">
        <f>rank(All_values_BUSCO34!K2,All_values_BUSCO34!$K$2:$K$85,0)</f>
        <v>9</v>
      </c>
      <c r="N43" s="23">
        <f>rank(All_values_BUSCO34!L2,All_values_BUSCO34!$L$2:$L$85,1)</f>
        <v>75</v>
      </c>
      <c r="O43" s="24">
        <f>rank(All_values_BUSCO34!M2,All_values_BUSCO34!$M$2:$M$85,0)</f>
        <v>13</v>
      </c>
      <c r="P43" s="22">
        <f>rank(All_values_BUSCO34!N2,All_values_BUSCO34!$N$2:$N$85,0)</f>
        <v>29</v>
      </c>
      <c r="Q43" s="23">
        <f>rank(All_values_BUSCO34!P2,All_values_BUSCO34!$P$2:$P$85,0)</f>
        <v>14</v>
      </c>
      <c r="R43" s="23">
        <f>rank(All_values_BUSCO34!Q2,All_values_BUSCO34!$Q$2:$Q$85,0)</f>
        <v>15</v>
      </c>
      <c r="S43" s="23">
        <f>rank(All_values_BUSCO34!O2,All_values_BUSCO34!$O$2:$O$85,0)</f>
        <v>39</v>
      </c>
      <c r="T43" s="23">
        <f>rank(All_values_BUSCO34!R2,All_values_BUSCO34!$R$2:$R$85,0)</f>
        <v>12</v>
      </c>
      <c r="U43" s="23">
        <f>rank(All_values_BUSCO34!S2,All_values_BUSCO34!$S$2:$S$85,0)</f>
        <v>12</v>
      </c>
      <c r="V43" s="24">
        <f>rank(All_values_BUSCO34!T2,All_values_BUSCO34!$T$2:$T$85,0)</f>
        <v>17</v>
      </c>
    </row>
    <row r="44">
      <c r="A44" s="64" t="s">
        <v>35</v>
      </c>
      <c r="B44" s="64" t="s">
        <v>25</v>
      </c>
      <c r="C44" s="65" t="s">
        <v>52</v>
      </c>
      <c r="D44" s="58">
        <f t="shared" si="1"/>
        <v>41</v>
      </c>
      <c r="E44" s="21">
        <f t="shared" si="2"/>
        <v>38.13793103</v>
      </c>
      <c r="F44" s="22">
        <f>rank(All_values_BUSCO34!D20,All_values_BUSCO34!$D$2:$D$85,0)</f>
        <v>19</v>
      </c>
      <c r="G44" s="23">
        <f>rank(All_values_BUSCO34!E20,All_values_BUSCO34!$E$2:$E$85,1)</f>
        <v>4</v>
      </c>
      <c r="H44" s="23">
        <f>rank(All_values_BUSCO34!F20,All_values_BUSCO34!$F$2:$F$85,1)</f>
        <v>9</v>
      </c>
      <c r="I44" s="23">
        <f>rank(All_values_BUSCO34!G20,All_values_BUSCO34!$G$2:$G$85,0)</f>
        <v>60</v>
      </c>
      <c r="J44" s="25">
        <f>rank(All_values_BUSCO34!H20,All_values_BUSCO34!$H$2:$H$85,1)</f>
        <v>48</v>
      </c>
      <c r="K44" s="22">
        <f>rank(All_values_BUSCO34!I20,All_values_BUSCO34!$I$2:$I$85,0)</f>
        <v>32</v>
      </c>
      <c r="L44" s="23">
        <f>rank(All_values_BUSCO34!J20,All_values_BUSCO34!$J$2:$J$85,1)</f>
        <v>51</v>
      </c>
      <c r="M44" s="23">
        <f>rank(All_values_BUSCO34!K20,All_values_BUSCO34!$K$2:$K$85,0)</f>
        <v>10</v>
      </c>
      <c r="N44" s="23">
        <f>rank(All_values_BUSCO34!L20,All_values_BUSCO34!$L$2:$L$85,1)</f>
        <v>65</v>
      </c>
      <c r="O44" s="24">
        <f>rank(All_values_BUSCO34!M20,All_values_BUSCO34!$M$2:$M$85,0)</f>
        <v>53</v>
      </c>
      <c r="P44" s="22">
        <f>rank(All_values_BUSCO34!N20,All_values_BUSCO34!$N$2:$N$85,0)</f>
        <v>51</v>
      </c>
      <c r="Q44" s="23">
        <f>rank(All_values_BUSCO34!P20,All_values_BUSCO34!$P$2:$P$85,0)</f>
        <v>46</v>
      </c>
      <c r="R44" s="23">
        <f>rank(All_values_BUSCO34!Q20,All_values_BUSCO34!$Q$2:$Q$85,0)</f>
        <v>46</v>
      </c>
      <c r="S44" s="23">
        <f>rank(All_values_BUSCO34!O20,All_values_BUSCO34!$O$2:$O$85,0)</f>
        <v>72</v>
      </c>
      <c r="T44" s="23">
        <f>rank(All_values_BUSCO34!R20,All_values_BUSCO34!$R$2:$R$85,0)</f>
        <v>51</v>
      </c>
      <c r="U44" s="23">
        <f>rank(All_values_BUSCO34!S20,All_values_BUSCO34!$S$2:$S$85,0)</f>
        <v>49</v>
      </c>
      <c r="V44" s="24">
        <f>rank(All_values_BUSCO34!T20,All_values_BUSCO34!$T$2:$T$85,0)</f>
        <v>30</v>
      </c>
    </row>
    <row r="45">
      <c r="A45" s="64" t="s">
        <v>35</v>
      </c>
      <c r="B45" s="64" t="s">
        <v>25</v>
      </c>
      <c r="C45" s="65" t="s">
        <v>53</v>
      </c>
      <c r="D45" s="58">
        <f t="shared" si="1"/>
        <v>42</v>
      </c>
      <c r="E45" s="21">
        <f t="shared" si="2"/>
        <v>38.34482759</v>
      </c>
      <c r="F45" s="22">
        <f>rank(All_values_BUSCO34!D3,All_values_BUSCO34!$D$2:$D$85,0)</f>
        <v>61</v>
      </c>
      <c r="G45" s="23">
        <f>rank(All_values_BUSCO34!E3,All_values_BUSCO34!$E$2:$E$85,1)</f>
        <v>72</v>
      </c>
      <c r="H45" s="23">
        <f>rank(All_values_BUSCO34!F3,All_values_BUSCO34!$F$2:$F$85,1)</f>
        <v>75</v>
      </c>
      <c r="I45" s="23">
        <f>rank(All_values_BUSCO34!G3,All_values_BUSCO34!$G$2:$G$85,0)</f>
        <v>55</v>
      </c>
      <c r="J45" s="25">
        <f>rank(All_values_BUSCO34!H3,All_values_BUSCO34!$H$2:$H$85,1)</f>
        <v>54</v>
      </c>
      <c r="K45" s="22">
        <f>rank(All_values_BUSCO34!I3,All_values_BUSCO34!$I$2:$I$85,0)</f>
        <v>75</v>
      </c>
      <c r="L45" s="23">
        <f>rank(All_values_BUSCO34!J3,All_values_BUSCO34!$J$2:$J$85,1)</f>
        <v>84</v>
      </c>
      <c r="M45" s="23">
        <f>rank(All_values_BUSCO34!K3,All_values_BUSCO34!$K$2:$K$85,0)</f>
        <v>13</v>
      </c>
      <c r="N45" s="23">
        <f>rank(All_values_BUSCO34!L3,All_values_BUSCO34!$L$2:$L$85,1)</f>
        <v>78</v>
      </c>
      <c r="O45" s="24">
        <f>rank(All_values_BUSCO34!M3,All_values_BUSCO34!$M$2:$M$85,0)</f>
        <v>15</v>
      </c>
      <c r="P45" s="22">
        <f>rank(All_values_BUSCO34!N3,All_values_BUSCO34!$N$2:$N$85,0)</f>
        <v>25</v>
      </c>
      <c r="Q45" s="23">
        <f>rank(All_values_BUSCO34!P3,All_values_BUSCO34!$P$2:$P$85,0)</f>
        <v>12</v>
      </c>
      <c r="R45" s="23">
        <f>rank(All_values_BUSCO34!Q3,All_values_BUSCO34!$Q$2:$Q$85,0)</f>
        <v>12</v>
      </c>
      <c r="S45" s="23">
        <f>rank(All_values_BUSCO34!O3,All_values_BUSCO34!$O$2:$O$85,0)</f>
        <v>42</v>
      </c>
      <c r="T45" s="23">
        <f>rank(All_values_BUSCO34!R3,All_values_BUSCO34!$R$2:$R$85,0)</f>
        <v>10</v>
      </c>
      <c r="U45" s="23">
        <f>rank(All_values_BUSCO34!S3,All_values_BUSCO34!$S$2:$S$85,0)</f>
        <v>11</v>
      </c>
      <c r="V45" s="24">
        <f>rank(All_values_BUSCO34!T3,All_values_BUSCO34!$T$2:$T$85,0)</f>
        <v>18</v>
      </c>
    </row>
    <row r="46">
      <c r="A46" s="56" t="s">
        <v>35</v>
      </c>
      <c r="B46" s="56" t="s">
        <v>27</v>
      </c>
      <c r="C46" s="57" t="s">
        <v>30</v>
      </c>
      <c r="D46" s="58">
        <f t="shared" si="1"/>
        <v>43</v>
      </c>
      <c r="E46" s="21">
        <f t="shared" si="2"/>
        <v>39.55172414</v>
      </c>
      <c r="F46" s="22">
        <f>rank(All_values_BUSCO34!D43,All_values_BUSCO34!$D$2:$D$85,0)</f>
        <v>3</v>
      </c>
      <c r="G46" s="23">
        <f>rank(All_values_BUSCO34!E43,All_values_BUSCO34!$E$2:$E$85,1)</f>
        <v>33</v>
      </c>
      <c r="H46" s="23">
        <f>rank(All_values_BUSCO34!F43,All_values_BUSCO34!$F$2:$F$85,1)</f>
        <v>38</v>
      </c>
      <c r="I46" s="23">
        <f>rank(All_values_BUSCO34!G43,All_values_BUSCO34!$G$2:$G$85,0)</f>
        <v>48</v>
      </c>
      <c r="J46" s="25">
        <f>rank(All_values_BUSCO34!H43,All_values_BUSCO34!$H$2:$H$85,1)</f>
        <v>51</v>
      </c>
      <c r="K46" s="22">
        <f>rank(All_values_BUSCO34!I43,All_values_BUSCO34!$I$2:$I$85,0)</f>
        <v>41</v>
      </c>
      <c r="L46" s="23">
        <f>rank(All_values_BUSCO34!J43,All_values_BUSCO34!$J$2:$J$85,1)</f>
        <v>19</v>
      </c>
      <c r="M46" s="23">
        <f>rank(All_values_BUSCO34!K43,All_values_BUSCO34!$K$2:$K$85,0)</f>
        <v>52</v>
      </c>
      <c r="N46" s="23">
        <f>rank(All_values_BUSCO34!L43,All_values_BUSCO34!$L$2:$L$85,1)</f>
        <v>30</v>
      </c>
      <c r="O46" s="24">
        <f>rank(All_values_BUSCO34!M43,All_values_BUSCO34!$M$2:$M$85,0)</f>
        <v>49</v>
      </c>
      <c r="P46" s="22">
        <f>rank(All_values_BUSCO34!N43,All_values_BUSCO34!$N$2:$N$85,0)</f>
        <v>48</v>
      </c>
      <c r="Q46" s="23">
        <f>rank(All_values_BUSCO34!P43,All_values_BUSCO34!$P$2:$P$85,0)</f>
        <v>41</v>
      </c>
      <c r="R46" s="23">
        <f>rank(All_values_BUSCO34!Q43,All_values_BUSCO34!$Q$2:$Q$85,0)</f>
        <v>40</v>
      </c>
      <c r="S46" s="23">
        <f>rank(All_values_BUSCO34!O43,All_values_BUSCO34!$O$2:$O$85,0)</f>
        <v>4</v>
      </c>
      <c r="T46" s="23">
        <f>rank(All_values_BUSCO34!R43,All_values_BUSCO34!$R$2:$R$85,0)</f>
        <v>46</v>
      </c>
      <c r="U46" s="23">
        <f>rank(All_values_BUSCO34!S43,All_values_BUSCO34!$S$2:$S$85,0)</f>
        <v>43</v>
      </c>
      <c r="V46" s="24">
        <f>rank(All_values_BUSCO34!T43,All_values_BUSCO34!$T$2:$T$85,0)</f>
        <v>34</v>
      </c>
    </row>
    <row r="47">
      <c r="A47" s="56" t="s">
        <v>35</v>
      </c>
      <c r="B47" s="56" t="s">
        <v>27</v>
      </c>
      <c r="C47" s="57" t="s">
        <v>54</v>
      </c>
      <c r="D47" s="58">
        <f t="shared" si="1"/>
        <v>44</v>
      </c>
      <c r="E47" s="21">
        <f t="shared" si="2"/>
        <v>40</v>
      </c>
      <c r="F47" s="22">
        <f>rank(All_values_BUSCO34!D39,All_values_BUSCO34!$D$2:$D$85,0)</f>
        <v>30</v>
      </c>
      <c r="G47" s="23">
        <f>rank(All_values_BUSCO34!E39,All_values_BUSCO34!$E$2:$E$85,1)</f>
        <v>49</v>
      </c>
      <c r="H47" s="23">
        <f>rank(All_values_BUSCO34!F39,All_values_BUSCO34!$F$2:$F$85,1)</f>
        <v>28</v>
      </c>
      <c r="I47" s="23">
        <f>rank(All_values_BUSCO34!G39,All_values_BUSCO34!$G$2:$G$85,0)</f>
        <v>39</v>
      </c>
      <c r="J47" s="25">
        <f>rank(All_values_BUSCO34!H39,All_values_BUSCO34!$H$2:$H$85,1)</f>
        <v>33</v>
      </c>
      <c r="K47" s="22">
        <f>rank(All_values_BUSCO34!I39,All_values_BUSCO34!$I$2:$I$85,0)</f>
        <v>80</v>
      </c>
      <c r="L47" s="23">
        <f>rank(All_values_BUSCO34!J39,All_values_BUSCO34!$J$2:$J$85,1)</f>
        <v>6</v>
      </c>
      <c r="M47" s="23">
        <f>rank(All_values_BUSCO34!K39,All_values_BUSCO34!$K$2:$K$85,0)</f>
        <v>35</v>
      </c>
      <c r="N47" s="23">
        <f>rank(All_values_BUSCO34!L39,All_values_BUSCO34!$L$2:$L$85,1)</f>
        <v>12</v>
      </c>
      <c r="O47" s="24">
        <f>rank(All_values_BUSCO34!M39,All_values_BUSCO34!$M$2:$M$85,0)</f>
        <v>27</v>
      </c>
      <c r="P47" s="22">
        <f>rank(All_values_BUSCO34!N39,All_values_BUSCO34!$N$2:$N$85,0)</f>
        <v>41</v>
      </c>
      <c r="Q47" s="23">
        <f>rank(All_values_BUSCO34!P39,All_values_BUSCO34!$P$2:$P$85,0)</f>
        <v>42</v>
      </c>
      <c r="R47" s="23">
        <f>rank(All_values_BUSCO34!Q39,All_values_BUSCO34!$Q$2:$Q$85,0)</f>
        <v>43</v>
      </c>
      <c r="S47" s="23">
        <f>rank(All_values_BUSCO34!O39,All_values_BUSCO34!$O$2:$O$85,0)</f>
        <v>16</v>
      </c>
      <c r="T47" s="23">
        <f>rank(All_values_BUSCO34!R39,All_values_BUSCO34!$R$2:$R$85,0)</f>
        <v>49</v>
      </c>
      <c r="U47" s="23">
        <f>rank(All_values_BUSCO34!S39,All_values_BUSCO34!$S$2:$S$85,0)</f>
        <v>51</v>
      </c>
      <c r="V47" s="24">
        <f>rank(All_values_BUSCO34!T39,All_values_BUSCO34!$T$2:$T$85,0)</f>
        <v>69</v>
      </c>
    </row>
    <row r="48">
      <c r="A48" s="56" t="s">
        <v>35</v>
      </c>
      <c r="B48" s="56" t="s">
        <v>27</v>
      </c>
      <c r="C48" s="57" t="s">
        <v>49</v>
      </c>
      <c r="D48" s="58">
        <f t="shared" si="1"/>
        <v>45</v>
      </c>
      <c r="E48" s="21">
        <f t="shared" si="2"/>
        <v>40.79310345</v>
      </c>
      <c r="F48" s="22">
        <f>rank(All_values_BUSCO34!D23,All_values_BUSCO34!$D$2:$D$85,0)</f>
        <v>39</v>
      </c>
      <c r="G48" s="23">
        <f>rank(All_values_BUSCO34!E23,All_values_BUSCO34!$E$2:$E$85,1)</f>
        <v>40</v>
      </c>
      <c r="H48" s="23">
        <f>rank(All_values_BUSCO34!F23,All_values_BUSCO34!$F$2:$F$85,1)</f>
        <v>45</v>
      </c>
      <c r="I48" s="23">
        <f>rank(All_values_BUSCO34!G23,All_values_BUSCO34!$G$2:$G$85,0)</f>
        <v>56</v>
      </c>
      <c r="J48" s="25">
        <f>rank(All_values_BUSCO34!H23,All_values_BUSCO34!$H$2:$H$85,1)</f>
        <v>59</v>
      </c>
      <c r="K48" s="22">
        <f>rank(All_values_BUSCO34!I23,All_values_BUSCO34!$I$2:$I$85,0)</f>
        <v>76</v>
      </c>
      <c r="L48" s="23">
        <f>rank(All_values_BUSCO34!J23,All_values_BUSCO34!$J$2:$J$85,1)</f>
        <v>81</v>
      </c>
      <c r="M48" s="23">
        <f>rank(All_values_BUSCO34!K23,All_values_BUSCO34!$K$2:$K$85,0)</f>
        <v>41</v>
      </c>
      <c r="N48" s="23">
        <f>rank(All_values_BUSCO34!L23,All_values_BUSCO34!$L$2:$L$85,1)</f>
        <v>65</v>
      </c>
      <c r="O48" s="24">
        <f>rank(All_values_BUSCO34!M23,All_values_BUSCO34!$M$2:$M$85,0)</f>
        <v>22</v>
      </c>
      <c r="P48" s="22">
        <f>rank(All_values_BUSCO34!N23,All_values_BUSCO34!$N$2:$N$85,0)</f>
        <v>31</v>
      </c>
      <c r="Q48" s="23">
        <f>rank(All_values_BUSCO34!P23,All_values_BUSCO34!$P$2:$P$85,0)</f>
        <v>16</v>
      </c>
      <c r="R48" s="23">
        <f>rank(All_values_BUSCO34!Q23,All_values_BUSCO34!$Q$2:$Q$85,0)</f>
        <v>16</v>
      </c>
      <c r="S48" s="23">
        <f>rank(All_values_BUSCO34!O23,All_values_BUSCO34!$O$2:$O$85,0)</f>
        <v>8</v>
      </c>
      <c r="T48" s="23">
        <f>rank(All_values_BUSCO34!R23,All_values_BUSCO34!$R$2:$R$85,0)</f>
        <v>19</v>
      </c>
      <c r="U48" s="23">
        <f>rank(All_values_BUSCO34!S23,All_values_BUSCO34!$S$2:$S$85,0)</f>
        <v>17</v>
      </c>
      <c r="V48" s="24">
        <f>rank(All_values_BUSCO34!T23,All_values_BUSCO34!$T$2:$T$85,0)</f>
        <v>52</v>
      </c>
    </row>
    <row r="49">
      <c r="A49" s="56" t="s">
        <v>35</v>
      </c>
      <c r="B49" s="56" t="s">
        <v>27</v>
      </c>
      <c r="C49" s="57" t="s">
        <v>56</v>
      </c>
      <c r="D49" s="58">
        <f t="shared" si="1"/>
        <v>46</v>
      </c>
      <c r="E49" s="21">
        <f t="shared" si="2"/>
        <v>41.82758621</v>
      </c>
      <c r="F49" s="22">
        <f>rank(All_values_BUSCO34!D37,All_values_BUSCO34!$D$2:$D$85,0)</f>
        <v>41</v>
      </c>
      <c r="G49" s="23">
        <f>rank(All_values_BUSCO34!E37,All_values_BUSCO34!$E$2:$E$85,1)</f>
        <v>16</v>
      </c>
      <c r="H49" s="23">
        <f>rank(All_values_BUSCO34!F37,All_values_BUSCO34!$F$2:$F$85,1)</f>
        <v>6</v>
      </c>
      <c r="I49" s="23">
        <f>rank(All_values_BUSCO34!G37,All_values_BUSCO34!$G$2:$G$85,0)</f>
        <v>10</v>
      </c>
      <c r="J49" s="25">
        <f>rank(All_values_BUSCO34!H37,All_values_BUSCO34!$H$2:$H$85,1)</f>
        <v>6</v>
      </c>
      <c r="K49" s="22">
        <f>rank(All_values_BUSCO34!I37,All_values_BUSCO34!$I$2:$I$85,0)</f>
        <v>59</v>
      </c>
      <c r="L49" s="23">
        <f>rank(All_values_BUSCO34!J37,All_values_BUSCO34!$J$2:$J$85,1)</f>
        <v>10</v>
      </c>
      <c r="M49" s="23">
        <f>rank(All_values_BUSCO34!K37,All_values_BUSCO34!$K$2:$K$85,0)</f>
        <v>26</v>
      </c>
      <c r="N49" s="23">
        <f>rank(All_values_BUSCO34!L37,All_values_BUSCO34!$L$2:$L$85,1)</f>
        <v>30</v>
      </c>
      <c r="O49" s="24">
        <f>rank(All_values_BUSCO34!M37,All_values_BUSCO34!$M$2:$M$85,0)</f>
        <v>43</v>
      </c>
      <c r="P49" s="22">
        <f>rank(All_values_BUSCO34!N37,All_values_BUSCO34!$N$2:$N$85,0)</f>
        <v>75</v>
      </c>
      <c r="Q49" s="23">
        <f>rank(All_values_BUSCO34!P37,All_values_BUSCO34!$P$2:$P$85,0)</f>
        <v>49</v>
      </c>
      <c r="R49" s="23">
        <f>rank(All_values_BUSCO34!Q37,All_values_BUSCO34!$Q$2:$Q$85,0)</f>
        <v>49</v>
      </c>
      <c r="S49" s="23">
        <f>rank(All_values_BUSCO34!O37,All_values_BUSCO34!$O$2:$O$85,0)</f>
        <v>67</v>
      </c>
      <c r="T49" s="23">
        <f>rank(All_values_BUSCO34!R37,All_values_BUSCO34!$R$2:$R$85,0)</f>
        <v>78</v>
      </c>
      <c r="U49" s="23">
        <f>rank(All_values_BUSCO34!S37,All_values_BUSCO34!$S$2:$S$85,0)</f>
        <v>78</v>
      </c>
      <c r="V49" s="24">
        <f>rank(All_values_BUSCO34!T37,All_values_BUSCO34!$T$2:$T$85,0)</f>
        <v>59</v>
      </c>
    </row>
    <row r="50">
      <c r="A50" s="56" t="s">
        <v>35</v>
      </c>
      <c r="B50" s="56" t="s">
        <v>27</v>
      </c>
      <c r="C50" s="57" t="s">
        <v>53</v>
      </c>
      <c r="D50" s="58">
        <f t="shared" si="1"/>
        <v>47</v>
      </c>
      <c r="E50" s="21">
        <f t="shared" si="2"/>
        <v>41.93103448</v>
      </c>
      <c r="F50" s="22">
        <f>rank(All_values_BUSCO34!D24,All_values_BUSCO34!$D$2:$D$85,0)</f>
        <v>54</v>
      </c>
      <c r="G50" s="23">
        <f>rank(All_values_BUSCO34!E24,All_values_BUSCO34!$E$2:$E$85,1)</f>
        <v>36</v>
      </c>
      <c r="H50" s="23">
        <f>rank(All_values_BUSCO34!F24,All_values_BUSCO34!$F$2:$F$85,1)</f>
        <v>41</v>
      </c>
      <c r="I50" s="23">
        <f>rank(All_values_BUSCO34!G24,All_values_BUSCO34!$G$2:$G$85,0)</f>
        <v>42</v>
      </c>
      <c r="J50" s="25">
        <f>rank(All_values_BUSCO34!H24,All_values_BUSCO34!$H$2:$H$85,1)</f>
        <v>46</v>
      </c>
      <c r="K50" s="22">
        <f>rank(All_values_BUSCO34!I24,All_values_BUSCO34!$I$2:$I$85,0)</f>
        <v>77</v>
      </c>
      <c r="L50" s="23">
        <f>rank(All_values_BUSCO34!J24,All_values_BUSCO34!$J$2:$J$85,1)</f>
        <v>83</v>
      </c>
      <c r="M50" s="23">
        <f>rank(All_values_BUSCO34!K24,All_values_BUSCO34!$K$2:$K$85,0)</f>
        <v>46</v>
      </c>
      <c r="N50" s="23">
        <f>rank(All_values_BUSCO34!L24,All_values_BUSCO34!$L$2:$L$85,1)</f>
        <v>71</v>
      </c>
      <c r="O50" s="24">
        <f>rank(All_values_BUSCO34!M24,All_values_BUSCO34!$M$2:$M$85,0)</f>
        <v>23</v>
      </c>
      <c r="P50" s="22">
        <f>rank(All_values_BUSCO34!N24,All_values_BUSCO34!$N$2:$N$85,0)</f>
        <v>32</v>
      </c>
      <c r="Q50" s="23">
        <f>rank(All_values_BUSCO34!P24,All_values_BUSCO34!$P$2:$P$85,0)</f>
        <v>20</v>
      </c>
      <c r="R50" s="23">
        <f>rank(All_values_BUSCO34!Q24,All_values_BUSCO34!$Q$2:$Q$85,0)</f>
        <v>18</v>
      </c>
      <c r="S50" s="23">
        <f>rank(All_values_BUSCO34!O24,All_values_BUSCO34!$O$2:$O$85,0)</f>
        <v>1</v>
      </c>
      <c r="T50" s="23">
        <f>rank(All_values_BUSCO34!R24,All_values_BUSCO34!$R$2:$R$85,0)</f>
        <v>21</v>
      </c>
      <c r="U50" s="23">
        <f>rank(All_values_BUSCO34!S24,All_values_BUSCO34!$S$2:$S$85,0)</f>
        <v>18</v>
      </c>
      <c r="V50" s="24">
        <f>rank(All_values_BUSCO34!T24,All_values_BUSCO34!$T$2:$T$85,0)</f>
        <v>49</v>
      </c>
    </row>
    <row r="51">
      <c r="A51" s="56" t="s">
        <v>35</v>
      </c>
      <c r="B51" s="56" t="s">
        <v>27</v>
      </c>
      <c r="C51" s="57" t="s">
        <v>48</v>
      </c>
      <c r="D51" s="58">
        <f t="shared" si="1"/>
        <v>48</v>
      </c>
      <c r="E51" s="21">
        <f t="shared" si="2"/>
        <v>42.51724138</v>
      </c>
      <c r="F51" s="22">
        <f>rank(All_values_BUSCO34!D35,All_values_BUSCO34!$D$2:$D$85,0)</f>
        <v>50</v>
      </c>
      <c r="G51" s="23">
        <f>rank(All_values_BUSCO34!E35,All_values_BUSCO34!$E$2:$E$85,1)</f>
        <v>30</v>
      </c>
      <c r="H51" s="23">
        <f>rank(All_values_BUSCO34!F35,All_values_BUSCO34!$F$2:$F$85,1)</f>
        <v>35</v>
      </c>
      <c r="I51" s="23">
        <f>rank(All_values_BUSCO34!G35,All_values_BUSCO34!$G$2:$G$85,0)</f>
        <v>27</v>
      </c>
      <c r="J51" s="25">
        <f>rank(All_values_BUSCO34!H35,All_values_BUSCO34!$H$2:$H$85,1)</f>
        <v>26</v>
      </c>
      <c r="K51" s="22">
        <f>rank(All_values_BUSCO34!I35,All_values_BUSCO34!$I$2:$I$85,0)</f>
        <v>55</v>
      </c>
      <c r="L51" s="23">
        <f>rank(All_values_BUSCO34!J35,All_values_BUSCO34!$J$2:$J$85,1)</f>
        <v>13</v>
      </c>
      <c r="M51" s="23">
        <f>rank(All_values_BUSCO34!K35,All_values_BUSCO34!$K$2:$K$85,0)</f>
        <v>36</v>
      </c>
      <c r="N51" s="23">
        <f>rank(All_values_BUSCO34!L35,All_values_BUSCO34!$L$2:$L$85,1)</f>
        <v>39</v>
      </c>
      <c r="O51" s="24">
        <f>rank(All_values_BUSCO34!M35,All_values_BUSCO34!$M$2:$M$85,0)</f>
        <v>34</v>
      </c>
      <c r="P51" s="22">
        <f>rank(All_values_BUSCO34!N35,All_values_BUSCO34!$N$2:$N$85,0)</f>
        <v>78</v>
      </c>
      <c r="Q51" s="23">
        <f>rank(All_values_BUSCO34!P35,All_values_BUSCO34!$P$2:$P$85,0)</f>
        <v>33</v>
      </c>
      <c r="R51" s="23">
        <f>rank(All_values_BUSCO34!Q35,All_values_BUSCO34!$Q$2:$Q$85,0)</f>
        <v>33</v>
      </c>
      <c r="S51" s="23">
        <f>rank(All_values_BUSCO34!O35,All_values_BUSCO34!$O$2:$O$85,0)</f>
        <v>63</v>
      </c>
      <c r="T51" s="23">
        <f>rank(All_values_BUSCO34!R35,All_values_BUSCO34!$R$2:$R$85,0)</f>
        <v>75</v>
      </c>
      <c r="U51" s="23">
        <f>rank(All_values_BUSCO34!S35,All_values_BUSCO34!$S$2:$S$85,0)</f>
        <v>72</v>
      </c>
      <c r="V51" s="24">
        <f>rank(All_values_BUSCO34!T35,All_values_BUSCO34!$T$2:$T$85,0)</f>
        <v>41</v>
      </c>
    </row>
    <row r="52">
      <c r="A52" s="56" t="s">
        <v>24</v>
      </c>
      <c r="B52" s="56" t="s">
        <v>25</v>
      </c>
      <c r="C52" s="57" t="s">
        <v>58</v>
      </c>
      <c r="D52" s="58">
        <f t="shared" si="1"/>
        <v>49</v>
      </c>
      <c r="E52" s="21">
        <f t="shared" si="2"/>
        <v>43.79310345</v>
      </c>
      <c r="F52" s="22">
        <f>rank(All_values_BUSCO34!D50,All_values_BUSCO34!$D$2:$D$85,0)</f>
        <v>47</v>
      </c>
      <c r="G52" s="23">
        <f>rank(All_values_BUSCO34!E50,All_values_BUSCO34!$E$2:$E$85,1)</f>
        <v>24</v>
      </c>
      <c r="H52" s="23">
        <f>rank(All_values_BUSCO34!F50,All_values_BUSCO34!$F$2:$F$85,1)</f>
        <v>30</v>
      </c>
      <c r="I52" s="23">
        <f>rank(All_values_BUSCO34!G50,All_values_BUSCO34!$G$2:$G$85,0)</f>
        <v>23</v>
      </c>
      <c r="J52" s="25">
        <f>rank(All_values_BUSCO34!H50,All_values_BUSCO34!$H$2:$H$85,1)</f>
        <v>21</v>
      </c>
      <c r="K52" s="22">
        <f>rank(All_values_BUSCO34!I50,All_values_BUSCO34!$I$2:$I$85,0)</f>
        <v>43</v>
      </c>
      <c r="L52" s="23">
        <f>rank(All_values_BUSCO34!J50,All_values_BUSCO34!$J$2:$J$85,1)</f>
        <v>51</v>
      </c>
      <c r="M52" s="23">
        <f>rank(All_values_BUSCO34!K50,All_values_BUSCO34!$K$2:$K$85,0)</f>
        <v>46</v>
      </c>
      <c r="N52" s="23">
        <f>rank(All_values_BUSCO34!L50,All_values_BUSCO34!$L$2:$L$85,1)</f>
        <v>55</v>
      </c>
      <c r="O52" s="24">
        <f>rank(All_values_BUSCO34!M50,All_values_BUSCO34!$M$2:$M$85,0)</f>
        <v>48</v>
      </c>
      <c r="P52" s="22">
        <f>rank(All_values_BUSCO34!N50,All_values_BUSCO34!$N$2:$N$85,0)</f>
        <v>49</v>
      </c>
      <c r="Q52" s="23">
        <f>rank(All_values_BUSCO34!P50,All_values_BUSCO34!$P$2:$P$85,0)</f>
        <v>51</v>
      </c>
      <c r="R52" s="23">
        <f>rank(All_values_BUSCO34!Q50,All_values_BUSCO34!$Q$2:$Q$85,0)</f>
        <v>50</v>
      </c>
      <c r="S52" s="23">
        <f>rank(All_values_BUSCO34!O50,All_values_BUSCO34!$O$2:$O$85,0)</f>
        <v>52</v>
      </c>
      <c r="T52" s="23">
        <f>rank(All_values_BUSCO34!R50,All_values_BUSCO34!$R$2:$R$85,0)</f>
        <v>42</v>
      </c>
      <c r="U52" s="23">
        <f>rank(All_values_BUSCO34!S50,All_values_BUSCO34!$S$2:$S$85,0)</f>
        <v>42</v>
      </c>
      <c r="V52" s="24">
        <f>rank(All_values_BUSCO34!T50,All_values_BUSCO34!$T$2:$T$85,0)</f>
        <v>42</v>
      </c>
    </row>
    <row r="53">
      <c r="A53" s="67" t="s">
        <v>24</v>
      </c>
      <c r="B53" s="67" t="s">
        <v>27</v>
      </c>
      <c r="C53" s="65" t="s">
        <v>51</v>
      </c>
      <c r="D53" s="58">
        <f t="shared" si="1"/>
        <v>50</v>
      </c>
      <c r="E53" s="21">
        <f t="shared" si="2"/>
        <v>45.62068966</v>
      </c>
      <c r="F53" s="22">
        <f>rank(All_values_BUSCO34!D67,All_values_BUSCO34!$D$2:$D$85,0)</f>
        <v>63</v>
      </c>
      <c r="G53" s="23">
        <f>rank(All_values_BUSCO34!E67,All_values_BUSCO34!$E$2:$E$85,1)</f>
        <v>41</v>
      </c>
      <c r="H53" s="23">
        <f>rank(All_values_BUSCO34!F67,All_values_BUSCO34!$F$2:$F$85,1)</f>
        <v>16</v>
      </c>
      <c r="I53" s="23">
        <f>rank(All_values_BUSCO34!G67,All_values_BUSCO34!$G$2:$G$85,0)</f>
        <v>63</v>
      </c>
      <c r="J53" s="25">
        <f>rank(All_values_BUSCO34!H67,All_values_BUSCO34!$H$2:$H$85,1)</f>
        <v>53</v>
      </c>
      <c r="K53" s="22">
        <f>rank(All_values_BUSCO34!I67,All_values_BUSCO34!$I$2:$I$85,0)</f>
        <v>30</v>
      </c>
      <c r="L53" s="23">
        <f>rank(All_values_BUSCO34!J67,All_values_BUSCO34!$J$2:$J$85,1)</f>
        <v>9</v>
      </c>
      <c r="M53" s="23">
        <f>rank(All_values_BUSCO34!K67,All_values_BUSCO34!$K$2:$K$85,0)</f>
        <v>49</v>
      </c>
      <c r="N53" s="23">
        <f>rank(All_values_BUSCO34!L67,All_values_BUSCO34!$L$2:$L$85,1)</f>
        <v>12</v>
      </c>
      <c r="O53" s="24">
        <f>rank(All_values_BUSCO34!M67,All_values_BUSCO34!$M$2:$M$85,0)</f>
        <v>50</v>
      </c>
      <c r="P53" s="22">
        <f>rank(All_values_BUSCO34!N67,All_values_BUSCO34!$N$2:$N$85,0)</f>
        <v>53</v>
      </c>
      <c r="Q53" s="23">
        <f>rank(All_values_BUSCO34!P67,All_values_BUSCO34!$P$2:$P$85,0)</f>
        <v>52</v>
      </c>
      <c r="R53" s="23">
        <f>rank(All_values_BUSCO34!Q67,All_values_BUSCO34!$Q$2:$Q$85,0)</f>
        <v>52</v>
      </c>
      <c r="S53" s="23">
        <f>rank(All_values_BUSCO34!O67,All_values_BUSCO34!$O$2:$O$85,0)</f>
        <v>54</v>
      </c>
      <c r="T53" s="23">
        <f>rank(All_values_BUSCO34!R67,All_values_BUSCO34!$R$2:$R$85,0)</f>
        <v>52</v>
      </c>
      <c r="U53" s="23">
        <f>rank(All_values_BUSCO34!S67,All_values_BUSCO34!$S$2:$S$85,0)</f>
        <v>52</v>
      </c>
      <c r="V53" s="24">
        <f>rank(All_values_BUSCO34!T67,All_values_BUSCO34!$T$2:$T$85,0)</f>
        <v>72</v>
      </c>
    </row>
    <row r="54">
      <c r="A54" s="64" t="s">
        <v>35</v>
      </c>
      <c r="B54" s="64" t="s">
        <v>25</v>
      </c>
      <c r="C54" s="65" t="s">
        <v>48</v>
      </c>
      <c r="D54" s="58">
        <f t="shared" si="1"/>
        <v>51</v>
      </c>
      <c r="E54" s="21">
        <f t="shared" si="2"/>
        <v>47.93103448</v>
      </c>
      <c r="F54" s="22">
        <f>rank(All_values_BUSCO34!D14,All_values_BUSCO34!$D$2:$D$85,0)</f>
        <v>71</v>
      </c>
      <c r="G54" s="23">
        <f>rank(All_values_BUSCO34!E14,All_values_BUSCO34!$E$2:$E$85,1)</f>
        <v>64</v>
      </c>
      <c r="H54" s="23">
        <f>rank(All_values_BUSCO34!F14,All_values_BUSCO34!$F$2:$F$85,1)</f>
        <v>50</v>
      </c>
      <c r="I54" s="23">
        <f>rank(All_values_BUSCO34!G14,All_values_BUSCO34!$G$2:$G$85,0)</f>
        <v>62</v>
      </c>
      <c r="J54" s="25">
        <f>rank(All_values_BUSCO34!H14,All_values_BUSCO34!$H$2:$H$85,1)</f>
        <v>35</v>
      </c>
      <c r="K54" s="22">
        <f>rank(All_values_BUSCO34!I14,All_values_BUSCO34!$I$2:$I$85,0)</f>
        <v>44</v>
      </c>
      <c r="L54" s="23">
        <f>rank(All_values_BUSCO34!J14,All_values_BUSCO34!$J$2:$J$85,1)</f>
        <v>57</v>
      </c>
      <c r="M54" s="23">
        <f>rank(All_values_BUSCO34!K14,All_values_BUSCO34!$K$2:$K$85,0)</f>
        <v>3</v>
      </c>
      <c r="N54" s="23">
        <f>rank(All_values_BUSCO34!L14,All_values_BUSCO34!$L$2:$L$85,1)</f>
        <v>68</v>
      </c>
      <c r="O54" s="24">
        <f>rank(All_values_BUSCO34!M14,All_values_BUSCO34!$M$2:$M$85,0)</f>
        <v>59</v>
      </c>
      <c r="P54" s="22">
        <f>rank(All_values_BUSCO34!N14,All_values_BUSCO34!$N$2:$N$85,0)</f>
        <v>59</v>
      </c>
      <c r="Q54" s="23">
        <f>rank(All_values_BUSCO34!P14,All_values_BUSCO34!$P$2:$P$85,0)</f>
        <v>59</v>
      </c>
      <c r="R54" s="23">
        <f>rank(All_values_BUSCO34!Q14,All_values_BUSCO34!$Q$2:$Q$85,0)</f>
        <v>60</v>
      </c>
      <c r="S54" s="23">
        <f>rank(All_values_BUSCO34!O14,All_values_BUSCO34!$O$2:$O$85,0)</f>
        <v>56</v>
      </c>
      <c r="T54" s="23">
        <f>rank(All_values_BUSCO34!R14,All_values_BUSCO34!$R$2:$R$85,0)</f>
        <v>55</v>
      </c>
      <c r="U54" s="23">
        <f>rank(All_values_BUSCO34!S14,All_values_BUSCO34!$S$2:$S$85,0)</f>
        <v>55</v>
      </c>
      <c r="V54" s="24">
        <f>rank(All_values_BUSCO34!T14,All_values_BUSCO34!$T$2:$T$85,0)</f>
        <v>26</v>
      </c>
    </row>
    <row r="55">
      <c r="A55" s="56" t="s">
        <v>24</v>
      </c>
      <c r="B55" s="56" t="s">
        <v>25</v>
      </c>
      <c r="C55" s="57" t="s">
        <v>48</v>
      </c>
      <c r="D55" s="58">
        <f t="shared" si="1"/>
        <v>52</v>
      </c>
      <c r="E55" s="21">
        <f t="shared" si="2"/>
        <v>48.20689655</v>
      </c>
      <c r="F55" s="22">
        <f>rank(All_values_BUSCO34!D56,All_values_BUSCO34!$D$2:$D$85,0)</f>
        <v>67</v>
      </c>
      <c r="G55" s="23">
        <f>rank(All_values_BUSCO34!E56,All_values_BUSCO34!$E$2:$E$85,1)</f>
        <v>61</v>
      </c>
      <c r="H55" s="23">
        <f>rank(All_values_BUSCO34!F56,All_values_BUSCO34!$F$2:$F$85,1)</f>
        <v>48</v>
      </c>
      <c r="I55" s="23">
        <f>rank(All_values_BUSCO34!G56,All_values_BUSCO34!$G$2:$G$85,0)</f>
        <v>46</v>
      </c>
      <c r="J55" s="25">
        <f>rank(All_values_BUSCO34!H56,All_values_BUSCO34!$H$2:$H$85,1)</f>
        <v>43</v>
      </c>
      <c r="K55" s="22">
        <f>rank(All_values_BUSCO34!I56,All_values_BUSCO34!$I$2:$I$85,0)</f>
        <v>41</v>
      </c>
      <c r="L55" s="23">
        <f>rank(All_values_BUSCO34!J56,All_values_BUSCO34!$J$2:$J$85,1)</f>
        <v>34</v>
      </c>
      <c r="M55" s="23">
        <f>rank(All_values_BUSCO34!K56,All_values_BUSCO34!$K$2:$K$85,0)</f>
        <v>56</v>
      </c>
      <c r="N55" s="23">
        <f>rank(All_values_BUSCO34!L56,All_values_BUSCO34!$L$2:$L$85,1)</f>
        <v>30</v>
      </c>
      <c r="O55" s="24">
        <f>rank(All_values_BUSCO34!M56,All_values_BUSCO34!$M$2:$M$85,0)</f>
        <v>60</v>
      </c>
      <c r="P55" s="22">
        <f>rank(All_values_BUSCO34!N56,All_values_BUSCO34!$N$2:$N$85,0)</f>
        <v>25</v>
      </c>
      <c r="Q55" s="23">
        <f>rank(All_values_BUSCO34!P56,All_values_BUSCO34!$P$2:$P$85,0)</f>
        <v>60</v>
      </c>
      <c r="R55" s="23">
        <f>rank(All_values_BUSCO34!Q56,All_values_BUSCO34!$Q$2:$Q$85,0)</f>
        <v>61</v>
      </c>
      <c r="S55" s="23">
        <f>rank(All_values_BUSCO34!O56,All_values_BUSCO34!$O$2:$O$85,0)</f>
        <v>19</v>
      </c>
      <c r="T55" s="23">
        <f>rank(All_values_BUSCO34!R56,All_values_BUSCO34!$R$2:$R$85,0)</f>
        <v>33</v>
      </c>
      <c r="U55" s="23">
        <f>rank(All_values_BUSCO34!S56,All_values_BUSCO34!$S$2:$S$85,0)</f>
        <v>34</v>
      </c>
      <c r="V55" s="24">
        <f>rank(All_values_BUSCO34!T56,All_values_BUSCO34!$T$2:$T$85,0)</f>
        <v>22</v>
      </c>
    </row>
    <row r="56">
      <c r="A56" s="64" t="s">
        <v>35</v>
      </c>
      <c r="B56" s="64" t="s">
        <v>25</v>
      </c>
      <c r="C56" s="65" t="s">
        <v>50</v>
      </c>
      <c r="D56" s="58">
        <f t="shared" si="1"/>
        <v>53</v>
      </c>
      <c r="E56" s="21">
        <f t="shared" si="2"/>
        <v>49.13793103</v>
      </c>
      <c r="F56" s="22">
        <f>rank(All_values_BUSCO34!D10,All_values_BUSCO34!$D$2:$D$85,0)</f>
        <v>32</v>
      </c>
      <c r="G56" s="23">
        <f>rank(All_values_BUSCO34!E10,All_values_BUSCO34!$E$2:$E$85,1)</f>
        <v>12</v>
      </c>
      <c r="H56" s="23">
        <f>rank(All_values_BUSCO34!F10,All_values_BUSCO34!$F$2:$F$85,1)</f>
        <v>3</v>
      </c>
      <c r="I56" s="23">
        <f>rank(All_values_BUSCO34!G10,All_values_BUSCO34!$G$2:$G$85,0)</f>
        <v>14</v>
      </c>
      <c r="J56" s="25">
        <f>rank(All_values_BUSCO34!H10,All_values_BUSCO34!$H$2:$H$85,1)</f>
        <v>2</v>
      </c>
      <c r="K56" s="22">
        <f>rank(All_values_BUSCO34!I10,All_values_BUSCO34!$I$2:$I$85,0)</f>
        <v>58</v>
      </c>
      <c r="L56" s="23">
        <f>rank(All_values_BUSCO34!J10,All_values_BUSCO34!$J$2:$J$85,1)</f>
        <v>40</v>
      </c>
      <c r="M56" s="23">
        <f>rank(All_values_BUSCO34!K10,All_values_BUSCO34!$K$2:$K$85,0)</f>
        <v>68</v>
      </c>
      <c r="N56" s="23">
        <f>rank(All_values_BUSCO34!L10,All_values_BUSCO34!$L$2:$L$85,1)</f>
        <v>17</v>
      </c>
      <c r="O56" s="24">
        <f>rank(All_values_BUSCO34!M10,All_values_BUSCO34!$M$2:$M$85,0)</f>
        <v>58</v>
      </c>
      <c r="P56" s="22">
        <f>rank(All_values_BUSCO34!N10,All_values_BUSCO34!$N$2:$N$85,0)</f>
        <v>64</v>
      </c>
      <c r="Q56" s="23">
        <f>rank(All_values_BUSCO34!P10,All_values_BUSCO34!$P$2:$P$85,0)</f>
        <v>57</v>
      </c>
      <c r="R56" s="23">
        <f>rank(All_values_BUSCO34!Q10,All_values_BUSCO34!$Q$2:$Q$85,0)</f>
        <v>58</v>
      </c>
      <c r="S56" s="23">
        <f>rank(All_values_BUSCO34!O10,All_values_BUSCO34!$O$2:$O$85,0)</f>
        <v>62</v>
      </c>
      <c r="T56" s="23">
        <f>rank(All_values_BUSCO34!R10,All_values_BUSCO34!$R$2:$R$85,0)</f>
        <v>62</v>
      </c>
      <c r="U56" s="23">
        <f>rank(All_values_BUSCO34!S10,All_values_BUSCO34!$S$2:$S$85,0)</f>
        <v>60</v>
      </c>
      <c r="V56" s="24">
        <f>rank(All_values_BUSCO34!T10,All_values_BUSCO34!$T$2:$T$85,0)</f>
        <v>58</v>
      </c>
    </row>
    <row r="57">
      <c r="A57" s="56" t="s">
        <v>24</v>
      </c>
      <c r="B57" s="56" t="s">
        <v>25</v>
      </c>
      <c r="C57" s="57" t="s">
        <v>33</v>
      </c>
      <c r="D57" s="58">
        <f t="shared" si="1"/>
        <v>54</v>
      </c>
      <c r="E57" s="21">
        <f t="shared" si="2"/>
        <v>49.24137931</v>
      </c>
      <c r="F57" s="22">
        <f>rank(All_values_BUSCO34!D53,All_values_BUSCO34!$D$2:$D$85,0)</f>
        <v>65</v>
      </c>
      <c r="G57" s="23">
        <f>rank(All_values_BUSCO34!E53,All_values_BUSCO34!$E$2:$E$85,1)</f>
        <v>55</v>
      </c>
      <c r="H57" s="23">
        <f>rank(All_values_BUSCO34!F53,All_values_BUSCO34!$F$2:$F$85,1)</f>
        <v>57</v>
      </c>
      <c r="I57" s="23">
        <f>rank(All_values_BUSCO34!G53,All_values_BUSCO34!$G$2:$G$85,0)</f>
        <v>49</v>
      </c>
      <c r="J57" s="25">
        <f>rank(All_values_BUSCO34!H53,All_values_BUSCO34!$H$2:$H$85,1)</f>
        <v>72</v>
      </c>
      <c r="K57" s="22">
        <f>rank(All_values_BUSCO34!I53,All_values_BUSCO34!$I$2:$I$85,0)</f>
        <v>36</v>
      </c>
      <c r="L57" s="23">
        <f>rank(All_values_BUSCO34!J53,All_values_BUSCO34!$J$2:$J$85,1)</f>
        <v>70</v>
      </c>
      <c r="M57" s="23">
        <f>rank(All_values_BUSCO34!K53,All_values_BUSCO34!$K$2:$K$85,0)</f>
        <v>49</v>
      </c>
      <c r="N57" s="23">
        <f>rank(All_values_BUSCO34!L53,All_values_BUSCO34!$L$2:$L$85,1)</f>
        <v>72</v>
      </c>
      <c r="O57" s="24">
        <f>rank(All_values_BUSCO34!M53,All_values_BUSCO34!$M$2:$M$85,0)</f>
        <v>38</v>
      </c>
      <c r="P57" s="22">
        <f>rank(All_values_BUSCO34!N53,All_values_BUSCO34!$N$2:$N$85,0)</f>
        <v>52</v>
      </c>
      <c r="Q57" s="23">
        <f>rank(All_values_BUSCO34!P53,All_values_BUSCO34!$P$2:$P$85,0)</f>
        <v>36</v>
      </c>
      <c r="R57" s="23">
        <f>rank(All_values_BUSCO34!Q53,All_values_BUSCO34!$Q$2:$Q$85,0)</f>
        <v>37</v>
      </c>
      <c r="S57" s="23">
        <f>rank(All_values_BUSCO34!O53,All_values_BUSCO34!$O$2:$O$85,0)</f>
        <v>51</v>
      </c>
      <c r="T57" s="23">
        <f>rank(All_values_BUSCO34!R53,All_values_BUSCO34!$R$2:$R$85,0)</f>
        <v>61</v>
      </c>
      <c r="U57" s="23">
        <f>rank(All_values_BUSCO34!S53,All_values_BUSCO34!$S$2:$S$85,0)</f>
        <v>61</v>
      </c>
      <c r="V57" s="24">
        <f>rank(All_values_BUSCO34!T53,All_values_BUSCO34!$T$2:$T$85,0)</f>
        <v>57</v>
      </c>
    </row>
    <row r="58">
      <c r="A58" s="56" t="s">
        <v>24</v>
      </c>
      <c r="B58" s="56" t="s">
        <v>25</v>
      </c>
      <c r="C58" s="57" t="s">
        <v>32</v>
      </c>
      <c r="D58" s="58">
        <f t="shared" si="1"/>
        <v>55</v>
      </c>
      <c r="E58" s="21">
        <f t="shared" si="2"/>
        <v>49.5862069</v>
      </c>
      <c r="F58" s="22">
        <f>rank(All_values_BUSCO34!D54,All_values_BUSCO34!$D$2:$D$85,0)</f>
        <v>62</v>
      </c>
      <c r="G58" s="23">
        <f>rank(All_values_BUSCO34!E54,All_values_BUSCO34!$E$2:$E$85,1)</f>
        <v>58</v>
      </c>
      <c r="H58" s="23">
        <f>rank(All_values_BUSCO34!F54,All_values_BUSCO34!$F$2:$F$85,1)</f>
        <v>62</v>
      </c>
      <c r="I58" s="23">
        <f>rank(All_values_BUSCO34!G54,All_values_BUSCO34!$G$2:$G$85,0)</f>
        <v>36</v>
      </c>
      <c r="J58" s="25">
        <f>rank(All_values_BUSCO34!H54,All_values_BUSCO34!$H$2:$H$85,1)</f>
        <v>69</v>
      </c>
      <c r="K58" s="22">
        <f>rank(All_values_BUSCO34!I54,All_values_BUSCO34!$I$2:$I$85,0)</f>
        <v>25</v>
      </c>
      <c r="L58" s="23">
        <f>rank(All_values_BUSCO34!J54,All_values_BUSCO34!$J$2:$J$85,1)</f>
        <v>65</v>
      </c>
      <c r="M58" s="23">
        <f>rank(All_values_BUSCO34!K54,All_values_BUSCO34!$K$2:$K$85,0)</f>
        <v>49</v>
      </c>
      <c r="N58" s="23">
        <f>rank(All_values_BUSCO34!L54,All_values_BUSCO34!$L$2:$L$85,1)</f>
        <v>65</v>
      </c>
      <c r="O58" s="24">
        <f>rank(All_values_BUSCO34!M54,All_values_BUSCO34!$M$2:$M$85,0)</f>
        <v>46</v>
      </c>
      <c r="P58" s="22">
        <f>rank(All_values_BUSCO34!N54,All_values_BUSCO34!$N$2:$N$85,0)</f>
        <v>57</v>
      </c>
      <c r="Q58" s="23">
        <f>rank(All_values_BUSCO34!P54,All_values_BUSCO34!$P$2:$P$85,0)</f>
        <v>40</v>
      </c>
      <c r="R58" s="23">
        <f>rank(All_values_BUSCO34!Q54,All_values_BUSCO34!$Q$2:$Q$85,0)</f>
        <v>41</v>
      </c>
      <c r="S58" s="23">
        <f>rank(All_values_BUSCO34!O54,All_values_BUSCO34!$O$2:$O$85,0)</f>
        <v>60</v>
      </c>
      <c r="T58" s="23">
        <f>rank(All_values_BUSCO34!R54,All_values_BUSCO34!$R$2:$R$85,0)</f>
        <v>64</v>
      </c>
      <c r="U58" s="23">
        <f>rank(All_values_BUSCO34!S54,All_values_BUSCO34!$S$2:$S$85,0)</f>
        <v>64</v>
      </c>
      <c r="V58" s="24">
        <f>rank(All_values_BUSCO34!T54,All_values_BUSCO34!$T$2:$T$85,0)</f>
        <v>61</v>
      </c>
    </row>
    <row r="59">
      <c r="A59" s="64" t="s">
        <v>35</v>
      </c>
      <c r="B59" s="64" t="s">
        <v>25</v>
      </c>
      <c r="C59" s="65" t="s">
        <v>29</v>
      </c>
      <c r="D59" s="58">
        <f t="shared" si="1"/>
        <v>56</v>
      </c>
      <c r="E59" s="21">
        <f t="shared" si="2"/>
        <v>49.89655172</v>
      </c>
      <c r="F59" s="22">
        <f>rank(All_values_BUSCO34!D15,All_values_BUSCO34!$D$2:$D$85,0)</f>
        <v>69</v>
      </c>
      <c r="G59" s="23">
        <f>rank(All_values_BUSCO34!E15,All_values_BUSCO34!$E$2:$E$85,1)</f>
        <v>68</v>
      </c>
      <c r="H59" s="23">
        <f>rank(All_values_BUSCO34!F15,All_values_BUSCO34!$F$2:$F$85,1)</f>
        <v>60</v>
      </c>
      <c r="I59" s="23">
        <f>rank(All_values_BUSCO34!G15,All_values_BUSCO34!$G$2:$G$85,0)</f>
        <v>58</v>
      </c>
      <c r="J59" s="25">
        <f>rank(All_values_BUSCO34!H15,All_values_BUSCO34!$H$2:$H$85,1)</f>
        <v>33</v>
      </c>
      <c r="K59" s="22">
        <f>rank(All_values_BUSCO34!I15,All_values_BUSCO34!$I$2:$I$85,0)</f>
        <v>48</v>
      </c>
      <c r="L59" s="23">
        <f>rank(All_values_BUSCO34!J15,All_values_BUSCO34!$J$2:$J$85,1)</f>
        <v>63</v>
      </c>
      <c r="M59" s="23">
        <f>rank(All_values_BUSCO34!K15,All_values_BUSCO34!$K$2:$K$85,0)</f>
        <v>1</v>
      </c>
      <c r="N59" s="23">
        <f>rank(All_values_BUSCO34!L15,All_values_BUSCO34!$L$2:$L$85,1)</f>
        <v>68</v>
      </c>
      <c r="O59" s="24">
        <f>rank(All_values_BUSCO34!M15,All_values_BUSCO34!$M$2:$M$85,0)</f>
        <v>62</v>
      </c>
      <c r="P59" s="22">
        <f>rank(All_values_BUSCO34!N15,All_values_BUSCO34!$N$2:$N$85,0)</f>
        <v>61</v>
      </c>
      <c r="Q59" s="23">
        <f>rank(All_values_BUSCO34!P15,All_values_BUSCO34!$P$2:$P$85,0)</f>
        <v>63</v>
      </c>
      <c r="R59" s="23">
        <f>rank(All_values_BUSCO34!Q15,All_values_BUSCO34!$Q$2:$Q$85,0)</f>
        <v>63</v>
      </c>
      <c r="S59" s="23">
        <f>rank(All_values_BUSCO34!O15,All_values_BUSCO34!$O$2:$O$85,0)</f>
        <v>58</v>
      </c>
      <c r="T59" s="23">
        <f>rank(All_values_BUSCO34!R15,All_values_BUSCO34!$R$2:$R$85,0)</f>
        <v>56</v>
      </c>
      <c r="U59" s="23">
        <f>rank(All_values_BUSCO34!S15,All_values_BUSCO34!$S$2:$S$85,0)</f>
        <v>57</v>
      </c>
      <c r="V59" s="24">
        <f>rank(All_values_BUSCO34!T15,All_values_BUSCO34!$T$2:$T$85,0)</f>
        <v>33</v>
      </c>
    </row>
    <row r="60">
      <c r="A60" s="56" t="s">
        <v>24</v>
      </c>
      <c r="B60" s="56" t="s">
        <v>25</v>
      </c>
      <c r="C60" s="57" t="s">
        <v>29</v>
      </c>
      <c r="D60" s="58">
        <f t="shared" si="1"/>
        <v>57</v>
      </c>
      <c r="E60" s="21">
        <f t="shared" si="2"/>
        <v>50.17241379</v>
      </c>
      <c r="F60" s="22">
        <f>rank(All_values_BUSCO34!D57,All_values_BUSCO34!$D$2:$D$85,0)</f>
        <v>68</v>
      </c>
      <c r="G60" s="23">
        <f>rank(All_values_BUSCO34!E57,All_values_BUSCO34!$E$2:$E$85,1)</f>
        <v>67</v>
      </c>
      <c r="H60" s="23">
        <f>rank(All_values_BUSCO34!F57,All_values_BUSCO34!$F$2:$F$85,1)</f>
        <v>59</v>
      </c>
      <c r="I60" s="23">
        <f>rank(All_values_BUSCO34!G57,All_values_BUSCO34!$G$2:$G$85,0)</f>
        <v>47</v>
      </c>
      <c r="J60" s="25">
        <f>rank(All_values_BUSCO34!H57,All_values_BUSCO34!$H$2:$H$85,1)</f>
        <v>41</v>
      </c>
      <c r="K60" s="22">
        <f>rank(All_values_BUSCO34!I57,All_values_BUSCO34!$I$2:$I$85,0)</f>
        <v>38</v>
      </c>
      <c r="L60" s="23">
        <f>rank(All_values_BUSCO34!J57,All_values_BUSCO34!$J$2:$J$85,1)</f>
        <v>34</v>
      </c>
      <c r="M60" s="23">
        <f>rank(All_values_BUSCO34!K57,All_values_BUSCO34!$K$2:$K$85,0)</f>
        <v>56</v>
      </c>
      <c r="N60" s="23">
        <f>rank(All_values_BUSCO34!L57,All_values_BUSCO34!$L$2:$L$85,1)</f>
        <v>39</v>
      </c>
      <c r="O60" s="24">
        <f>rank(All_values_BUSCO34!M57,All_values_BUSCO34!$M$2:$M$85,0)</f>
        <v>63</v>
      </c>
      <c r="P60" s="22">
        <f>rank(All_values_BUSCO34!N57,All_values_BUSCO34!$N$2:$N$85,0)</f>
        <v>18</v>
      </c>
      <c r="Q60" s="23">
        <f>rank(All_values_BUSCO34!P57,All_values_BUSCO34!$P$2:$P$85,0)</f>
        <v>64</v>
      </c>
      <c r="R60" s="23">
        <f>rank(All_values_BUSCO34!Q57,All_values_BUSCO34!$Q$2:$Q$85,0)</f>
        <v>64</v>
      </c>
      <c r="S60" s="23">
        <f>rank(All_values_BUSCO34!O57,All_values_BUSCO34!$O$2:$O$85,0)</f>
        <v>23</v>
      </c>
      <c r="T60" s="23">
        <f>rank(All_values_BUSCO34!R57,All_values_BUSCO34!$R$2:$R$85,0)</f>
        <v>41</v>
      </c>
      <c r="U60" s="23">
        <f>rank(All_values_BUSCO34!S57,All_values_BUSCO34!$S$2:$S$85,0)</f>
        <v>41</v>
      </c>
      <c r="V60" s="24">
        <f>rank(All_values_BUSCO34!T57,All_values_BUSCO34!$T$2:$T$85,0)</f>
        <v>27</v>
      </c>
    </row>
    <row r="61">
      <c r="A61" s="64" t="s">
        <v>35</v>
      </c>
      <c r="B61" s="64" t="s">
        <v>25</v>
      </c>
      <c r="C61" s="65" t="s">
        <v>57</v>
      </c>
      <c r="D61" s="58">
        <f t="shared" si="1"/>
        <v>58</v>
      </c>
      <c r="E61" s="21">
        <f t="shared" si="2"/>
        <v>50.24137931</v>
      </c>
      <c r="F61" s="22">
        <f>rank(All_values_BUSCO34!D9,All_values_BUSCO34!$D$2:$D$85,0)</f>
        <v>37</v>
      </c>
      <c r="G61" s="23">
        <f>rank(All_values_BUSCO34!E9,All_values_BUSCO34!$E$2:$E$85,1)</f>
        <v>25</v>
      </c>
      <c r="H61" s="23">
        <f>rank(All_values_BUSCO34!F9,All_values_BUSCO34!$F$2:$F$85,1)</f>
        <v>31</v>
      </c>
      <c r="I61" s="23">
        <f>rank(All_values_BUSCO34!G9,All_values_BUSCO34!$G$2:$G$85,0)</f>
        <v>13</v>
      </c>
      <c r="J61" s="25">
        <f>rank(All_values_BUSCO34!H9,All_values_BUSCO34!$H$2:$H$85,1)</f>
        <v>9</v>
      </c>
      <c r="K61" s="22">
        <f>rank(All_values_BUSCO34!I9,All_values_BUSCO34!$I$2:$I$85,0)</f>
        <v>55</v>
      </c>
      <c r="L61" s="23">
        <f>rank(All_values_BUSCO34!J9,All_values_BUSCO34!$J$2:$J$85,1)</f>
        <v>59</v>
      </c>
      <c r="M61" s="23">
        <f>rank(All_values_BUSCO34!K9,All_values_BUSCO34!$K$2:$K$85,0)</f>
        <v>70</v>
      </c>
      <c r="N61" s="23">
        <f>rank(All_values_BUSCO34!L9,All_values_BUSCO34!$L$2:$L$85,1)</f>
        <v>19</v>
      </c>
      <c r="O61" s="24">
        <f>rank(All_values_BUSCO34!M9,All_values_BUSCO34!$M$2:$M$85,0)</f>
        <v>56</v>
      </c>
      <c r="P61" s="22">
        <f>rank(All_values_BUSCO34!N9,All_values_BUSCO34!$N$2:$N$85,0)</f>
        <v>63</v>
      </c>
      <c r="Q61" s="23">
        <f>rank(All_values_BUSCO34!P9,All_values_BUSCO34!$P$2:$P$85,0)</f>
        <v>56</v>
      </c>
      <c r="R61" s="23">
        <f>rank(All_values_BUSCO34!Q9,All_values_BUSCO34!$Q$2:$Q$85,0)</f>
        <v>55</v>
      </c>
      <c r="S61" s="23">
        <f>rank(All_values_BUSCO34!O9,All_values_BUSCO34!$O$2:$O$85,0)</f>
        <v>61</v>
      </c>
      <c r="T61" s="23">
        <f>rank(All_values_BUSCO34!R9,All_values_BUSCO34!$R$2:$R$85,0)</f>
        <v>57</v>
      </c>
      <c r="U61" s="23">
        <f>rank(All_values_BUSCO34!S9,All_values_BUSCO34!$S$2:$S$85,0)</f>
        <v>56</v>
      </c>
      <c r="V61" s="24">
        <f>rank(All_values_BUSCO34!T9,All_values_BUSCO34!$T$2:$T$85,0)</f>
        <v>43</v>
      </c>
    </row>
    <row r="62">
      <c r="A62" s="64" t="s">
        <v>24</v>
      </c>
      <c r="B62" s="64" t="s">
        <v>27</v>
      </c>
      <c r="C62" s="65" t="s">
        <v>58</v>
      </c>
      <c r="D62" s="58">
        <f t="shared" si="1"/>
        <v>59</v>
      </c>
      <c r="E62" s="21">
        <f t="shared" si="2"/>
        <v>51.44827586</v>
      </c>
      <c r="F62" s="22">
        <f>rank(All_values_BUSCO34!D71,All_values_BUSCO34!$D$2:$D$85,0)</f>
        <v>57</v>
      </c>
      <c r="G62" s="23">
        <f>rank(All_values_BUSCO34!E71,All_values_BUSCO34!$E$2:$E$85,1)</f>
        <v>9</v>
      </c>
      <c r="H62" s="23">
        <f>rank(All_values_BUSCO34!F71,All_values_BUSCO34!$F$2:$F$85,1)</f>
        <v>1</v>
      </c>
      <c r="I62" s="23">
        <f>rank(All_values_BUSCO34!G71,All_values_BUSCO34!$G$2:$G$85,0)</f>
        <v>33</v>
      </c>
      <c r="J62" s="25">
        <f>rank(All_values_BUSCO34!H71,All_values_BUSCO34!$H$2:$H$85,1)</f>
        <v>26</v>
      </c>
      <c r="K62" s="22">
        <f>rank(All_values_BUSCO34!I71,All_values_BUSCO34!$I$2:$I$85,0)</f>
        <v>52</v>
      </c>
      <c r="L62" s="23">
        <f>rank(All_values_BUSCO34!J71,All_values_BUSCO34!$J$2:$J$85,1)</f>
        <v>34</v>
      </c>
      <c r="M62" s="23">
        <f>rank(All_values_BUSCO34!K71,All_values_BUSCO34!$K$2:$K$85,0)</f>
        <v>65</v>
      </c>
      <c r="N62" s="23">
        <f>rank(All_values_BUSCO34!L71,All_values_BUSCO34!$L$2:$L$85,1)</f>
        <v>51</v>
      </c>
      <c r="O62" s="24">
        <f>rank(All_values_BUSCO34!M71,All_values_BUSCO34!$M$2:$M$85,0)</f>
        <v>55</v>
      </c>
      <c r="P62" s="22">
        <f>rank(All_values_BUSCO34!N71,All_values_BUSCO34!$N$2:$N$85,0)</f>
        <v>66</v>
      </c>
      <c r="Q62" s="23">
        <f>rank(All_values_BUSCO34!P71,All_values_BUSCO34!$P$2:$P$85,0)</f>
        <v>61</v>
      </c>
      <c r="R62" s="23">
        <f>rank(All_values_BUSCO34!Q71,All_values_BUSCO34!$Q$2:$Q$85,0)</f>
        <v>59</v>
      </c>
      <c r="S62" s="23">
        <f>rank(All_values_BUSCO34!O71,All_values_BUSCO34!$O$2:$O$85,0)</f>
        <v>69</v>
      </c>
      <c r="T62" s="23">
        <f>rank(All_values_BUSCO34!R71,All_values_BUSCO34!$R$2:$R$85,0)</f>
        <v>54</v>
      </c>
      <c r="U62" s="23">
        <f>rank(All_values_BUSCO34!S71,All_values_BUSCO34!$S$2:$S$85,0)</f>
        <v>53</v>
      </c>
      <c r="V62" s="24">
        <f>rank(All_values_BUSCO34!T71,All_values_BUSCO34!$T$2:$T$85,0)</f>
        <v>64</v>
      </c>
    </row>
    <row r="63">
      <c r="A63" s="56" t="s">
        <v>35</v>
      </c>
      <c r="B63" s="56" t="s">
        <v>27</v>
      </c>
      <c r="C63" s="57" t="s">
        <v>33</v>
      </c>
      <c r="D63" s="58">
        <f t="shared" si="1"/>
        <v>60</v>
      </c>
      <c r="E63" s="21">
        <f t="shared" si="2"/>
        <v>52.55172414</v>
      </c>
      <c r="F63" s="22">
        <f>rank(All_values_BUSCO34!D32,All_values_BUSCO34!$D$2:$D$85,0)</f>
        <v>15</v>
      </c>
      <c r="G63" s="23">
        <f>rank(All_values_BUSCO34!E32,All_values_BUSCO34!$E$2:$E$85,1)</f>
        <v>62</v>
      </c>
      <c r="H63" s="23">
        <f>rank(All_values_BUSCO34!F32,All_values_BUSCO34!$F$2:$F$85,1)</f>
        <v>65</v>
      </c>
      <c r="I63" s="23">
        <f>rank(All_values_BUSCO34!G32,All_values_BUSCO34!$G$2:$G$85,0)</f>
        <v>8</v>
      </c>
      <c r="J63" s="25">
        <f>rank(All_values_BUSCO34!H32,All_values_BUSCO34!$H$2:$H$85,1)</f>
        <v>14</v>
      </c>
      <c r="K63" s="22">
        <f>rank(All_values_BUSCO34!I32,All_values_BUSCO34!$I$2:$I$85,0)</f>
        <v>61</v>
      </c>
      <c r="L63" s="23">
        <f>rank(All_values_BUSCO34!J32,All_values_BUSCO34!$J$2:$J$85,1)</f>
        <v>62</v>
      </c>
      <c r="M63" s="23">
        <f>rank(All_values_BUSCO34!K32,All_values_BUSCO34!$K$2:$K$85,0)</f>
        <v>77</v>
      </c>
      <c r="N63" s="23">
        <f>rank(All_values_BUSCO34!L32,All_values_BUSCO34!$L$2:$L$85,1)</f>
        <v>8</v>
      </c>
      <c r="O63" s="24">
        <f>rank(All_values_BUSCO34!M32,All_values_BUSCO34!$M$2:$M$85,0)</f>
        <v>73</v>
      </c>
      <c r="P63" s="22">
        <f>rank(All_values_BUSCO34!N32,All_values_BUSCO34!$N$2:$N$85,0)</f>
        <v>47</v>
      </c>
      <c r="Q63" s="23">
        <f>rank(All_values_BUSCO34!P32,All_values_BUSCO34!$P$2:$P$85,0)</f>
        <v>71</v>
      </c>
      <c r="R63" s="23">
        <f>rank(All_values_BUSCO34!Q32,All_values_BUSCO34!$Q$2:$Q$85,0)</f>
        <v>71</v>
      </c>
      <c r="S63" s="23">
        <f>rank(All_values_BUSCO34!O32,All_values_BUSCO34!$O$2:$O$85,0)</f>
        <v>5</v>
      </c>
      <c r="T63" s="23">
        <f>rank(All_values_BUSCO34!R32,All_values_BUSCO34!$R$2:$R$85,0)</f>
        <v>29</v>
      </c>
      <c r="U63" s="23">
        <f>rank(All_values_BUSCO34!S32,All_values_BUSCO34!$S$2:$S$85,0)</f>
        <v>30</v>
      </c>
      <c r="V63" s="24">
        <f>rank(All_values_BUSCO34!T32,All_values_BUSCO34!$T$2:$T$85,0)</f>
        <v>32</v>
      </c>
    </row>
    <row r="64">
      <c r="A64" s="56" t="s">
        <v>35</v>
      </c>
      <c r="B64" s="56" t="s">
        <v>27</v>
      </c>
      <c r="C64" s="57" t="s">
        <v>32</v>
      </c>
      <c r="D64" s="58">
        <f t="shared" si="1"/>
        <v>61</v>
      </c>
      <c r="E64" s="21">
        <f t="shared" si="2"/>
        <v>52.93103448</v>
      </c>
      <c r="F64" s="22">
        <f>rank(All_values_BUSCO34!D33,All_values_BUSCO34!$D$2:$D$85,0)</f>
        <v>18</v>
      </c>
      <c r="G64" s="23">
        <f>rank(All_values_BUSCO34!E33,All_values_BUSCO34!$E$2:$E$85,1)</f>
        <v>54</v>
      </c>
      <c r="H64" s="23">
        <f>rank(All_values_BUSCO34!F33,All_values_BUSCO34!$F$2:$F$85,1)</f>
        <v>56</v>
      </c>
      <c r="I64" s="23">
        <f>rank(All_values_BUSCO34!G33,All_values_BUSCO34!$G$2:$G$85,0)</f>
        <v>2</v>
      </c>
      <c r="J64" s="25">
        <f>rank(All_values_BUSCO34!H33,All_values_BUSCO34!$H$2:$H$85,1)</f>
        <v>4</v>
      </c>
      <c r="K64" s="22">
        <f>rank(All_values_BUSCO34!I33,All_values_BUSCO34!$I$2:$I$85,0)</f>
        <v>66</v>
      </c>
      <c r="L64" s="23">
        <f>rank(All_values_BUSCO34!J33,All_values_BUSCO34!$J$2:$J$85,1)</f>
        <v>58</v>
      </c>
      <c r="M64" s="23">
        <f>rank(All_values_BUSCO34!K33,All_values_BUSCO34!$K$2:$K$85,0)</f>
        <v>74</v>
      </c>
      <c r="N64" s="23">
        <f>rank(All_values_BUSCO34!L33,All_values_BUSCO34!$L$2:$L$85,1)</f>
        <v>7</v>
      </c>
      <c r="O64" s="24">
        <f>rank(All_values_BUSCO34!M33,All_values_BUSCO34!$M$2:$M$85,0)</f>
        <v>74</v>
      </c>
      <c r="P64" s="22">
        <f>rank(All_values_BUSCO34!N33,All_values_BUSCO34!$N$2:$N$85,0)</f>
        <v>43</v>
      </c>
      <c r="Q64" s="23">
        <f>rank(All_values_BUSCO34!P33,All_values_BUSCO34!$P$2:$P$85,0)</f>
        <v>74</v>
      </c>
      <c r="R64" s="23">
        <f>rank(All_values_BUSCO34!Q33,All_values_BUSCO34!$Q$2:$Q$85,0)</f>
        <v>72</v>
      </c>
      <c r="S64" s="23">
        <f>rank(All_values_BUSCO34!O33,All_values_BUSCO34!$O$2:$O$85,0)</f>
        <v>18</v>
      </c>
      <c r="T64" s="23">
        <f>rank(All_values_BUSCO34!R33,All_values_BUSCO34!$R$2:$R$85,0)</f>
        <v>39</v>
      </c>
      <c r="U64" s="23">
        <f>rank(All_values_BUSCO34!S33,All_values_BUSCO34!$S$2:$S$85,0)</f>
        <v>39</v>
      </c>
      <c r="V64" s="24">
        <f>rank(All_values_BUSCO34!T33,All_values_BUSCO34!$T$2:$T$85,0)</f>
        <v>29</v>
      </c>
    </row>
    <row r="65">
      <c r="A65" s="56" t="s">
        <v>35</v>
      </c>
      <c r="B65" s="56" t="s">
        <v>27</v>
      </c>
      <c r="C65" s="57" t="s">
        <v>55</v>
      </c>
      <c r="D65" s="58">
        <f t="shared" si="1"/>
        <v>62</v>
      </c>
      <c r="E65" s="21">
        <f t="shared" si="2"/>
        <v>53.48275862</v>
      </c>
      <c r="F65" s="22">
        <f>rank(All_values_BUSCO34!D34,All_values_BUSCO34!$D$2:$D$85,0)</f>
        <v>20</v>
      </c>
      <c r="G65" s="23">
        <f>rank(All_values_BUSCO34!E34,All_values_BUSCO34!$E$2:$E$85,1)</f>
        <v>13</v>
      </c>
      <c r="H65" s="23">
        <f>rank(All_values_BUSCO34!F34,All_values_BUSCO34!$F$2:$F$85,1)</f>
        <v>21</v>
      </c>
      <c r="I65" s="23">
        <f>rank(All_values_BUSCO34!G34,All_values_BUSCO34!$G$2:$G$85,0)</f>
        <v>1</v>
      </c>
      <c r="J65" s="25">
        <f>rank(All_values_BUSCO34!H34,All_values_BUSCO34!$H$2:$H$85,1)</f>
        <v>1</v>
      </c>
      <c r="K65" s="22">
        <f>rank(All_values_BUSCO34!I34,All_values_BUSCO34!$I$2:$I$85,0)</f>
        <v>72</v>
      </c>
      <c r="L65" s="23">
        <f>rank(All_values_BUSCO34!J34,All_values_BUSCO34!$J$2:$J$85,1)</f>
        <v>45</v>
      </c>
      <c r="M65" s="23">
        <f>rank(All_values_BUSCO34!K34,All_values_BUSCO34!$K$2:$K$85,0)</f>
        <v>80</v>
      </c>
      <c r="N65" s="23">
        <f>rank(All_values_BUSCO34!L34,All_values_BUSCO34!$L$2:$L$85,1)</f>
        <v>5</v>
      </c>
      <c r="O65" s="24">
        <f>rank(All_values_BUSCO34!M34,All_values_BUSCO34!$M$2:$M$85,0)</f>
        <v>76</v>
      </c>
      <c r="P65" s="22">
        <f>rank(All_values_BUSCO34!N34,All_values_BUSCO34!$N$2:$N$85,0)</f>
        <v>45</v>
      </c>
      <c r="Q65" s="23">
        <f>rank(All_values_BUSCO34!P34,All_values_BUSCO34!$P$2:$P$85,0)</f>
        <v>75</v>
      </c>
      <c r="R65" s="23">
        <f>rank(All_values_BUSCO34!Q34,All_values_BUSCO34!$Q$2:$Q$85,0)</f>
        <v>75</v>
      </c>
      <c r="S65" s="23">
        <f>rank(All_values_BUSCO34!O34,All_values_BUSCO34!$O$2:$O$85,0)</f>
        <v>21</v>
      </c>
      <c r="T65" s="23">
        <f>rank(All_values_BUSCO34!R34,All_values_BUSCO34!$R$2:$R$85,0)</f>
        <v>47</v>
      </c>
      <c r="U65" s="23">
        <f>rank(All_values_BUSCO34!S34,All_values_BUSCO34!$S$2:$S$85,0)</f>
        <v>47</v>
      </c>
      <c r="V65" s="24">
        <f>rank(All_values_BUSCO34!T34,All_values_BUSCO34!$T$2:$T$85,0)</f>
        <v>51</v>
      </c>
    </row>
    <row r="66">
      <c r="A66" s="56" t="s">
        <v>35</v>
      </c>
      <c r="B66" s="56" t="s">
        <v>27</v>
      </c>
      <c r="C66" s="57" t="s">
        <v>50</v>
      </c>
      <c r="D66" s="58">
        <f t="shared" si="1"/>
        <v>63</v>
      </c>
      <c r="E66" s="21">
        <f t="shared" si="2"/>
        <v>54</v>
      </c>
      <c r="F66" s="22">
        <f>rank(All_values_BUSCO34!D31,All_values_BUSCO34!$D$2:$D$85,0)</f>
        <v>28</v>
      </c>
      <c r="G66" s="23">
        <f>rank(All_values_BUSCO34!E31,All_values_BUSCO34!$E$2:$E$85,1)</f>
        <v>18</v>
      </c>
      <c r="H66" s="23">
        <f>rank(All_values_BUSCO34!F31,All_values_BUSCO34!$F$2:$F$85,1)</f>
        <v>8</v>
      </c>
      <c r="I66" s="23">
        <f>rank(All_values_BUSCO34!G31,All_values_BUSCO34!$G$2:$G$85,0)</f>
        <v>3</v>
      </c>
      <c r="J66" s="25">
        <f>rank(All_values_BUSCO34!H31,All_values_BUSCO34!$H$2:$H$85,1)</f>
        <v>2</v>
      </c>
      <c r="K66" s="22">
        <f>rank(All_values_BUSCO34!I31,All_values_BUSCO34!$I$2:$I$85,0)</f>
        <v>64</v>
      </c>
      <c r="L66" s="23">
        <f>rank(All_values_BUSCO34!J31,All_values_BUSCO34!$J$2:$J$85,1)</f>
        <v>12</v>
      </c>
      <c r="M66" s="23">
        <f>rank(All_values_BUSCO34!K31,All_values_BUSCO34!$K$2:$K$85,0)</f>
        <v>75</v>
      </c>
      <c r="N66" s="23">
        <f>rank(All_values_BUSCO34!L31,All_values_BUSCO34!$L$2:$L$85,1)</f>
        <v>5</v>
      </c>
      <c r="O66" s="24">
        <f>rank(All_values_BUSCO34!M31,All_values_BUSCO34!$M$2:$M$85,0)</f>
        <v>71</v>
      </c>
      <c r="P66" s="22">
        <f>rank(All_values_BUSCO34!N31,All_values_BUSCO34!$N$2:$N$85,0)</f>
        <v>72</v>
      </c>
      <c r="Q66" s="23">
        <f>rank(All_values_BUSCO34!P31,All_values_BUSCO34!$P$2:$P$85,0)</f>
        <v>70</v>
      </c>
      <c r="R66" s="23">
        <f>rank(All_values_BUSCO34!Q31,All_values_BUSCO34!$Q$2:$Q$85,0)</f>
        <v>70</v>
      </c>
      <c r="S66" s="23">
        <f>rank(All_values_BUSCO34!O31,All_values_BUSCO34!$O$2:$O$85,0)</f>
        <v>55</v>
      </c>
      <c r="T66" s="23">
        <f>rank(All_values_BUSCO34!R31,All_values_BUSCO34!$R$2:$R$85,0)</f>
        <v>74</v>
      </c>
      <c r="U66" s="23">
        <f>rank(All_values_BUSCO34!S31,All_values_BUSCO34!$S$2:$S$85,0)</f>
        <v>73</v>
      </c>
      <c r="V66" s="24">
        <f>rank(All_values_BUSCO34!T31,All_values_BUSCO34!$T$2:$T$85,0)</f>
        <v>66</v>
      </c>
    </row>
    <row r="67">
      <c r="A67" s="66" t="s">
        <v>35</v>
      </c>
      <c r="B67" s="66" t="s">
        <v>27</v>
      </c>
      <c r="C67" s="57" t="s">
        <v>51</v>
      </c>
      <c r="D67" s="58">
        <f t="shared" si="1"/>
        <v>64</v>
      </c>
      <c r="E67" s="21">
        <f t="shared" si="2"/>
        <v>54.34482759</v>
      </c>
      <c r="F67" s="22">
        <f>rank(All_values_BUSCO34!D25,All_values_BUSCO34!$D$2:$D$85,0)</f>
        <v>64</v>
      </c>
      <c r="G67" s="23">
        <f>rank(All_values_BUSCO34!E25,All_values_BUSCO34!$E$2:$E$85,1)</f>
        <v>46</v>
      </c>
      <c r="H67" s="23">
        <f>rank(All_values_BUSCO34!F25,All_values_BUSCO34!$F$2:$F$85,1)</f>
        <v>23</v>
      </c>
      <c r="I67" s="23">
        <f>rank(All_values_BUSCO34!G25,All_values_BUSCO34!$G$2:$G$85,0)</f>
        <v>57</v>
      </c>
      <c r="J67" s="25">
        <f>rank(All_values_BUSCO34!H25,All_values_BUSCO34!$H$2:$H$85,1)</f>
        <v>44</v>
      </c>
      <c r="K67" s="22">
        <f>rank(All_values_BUSCO34!I25,All_values_BUSCO34!$I$2:$I$85,0)</f>
        <v>69</v>
      </c>
      <c r="L67" s="23">
        <f>rank(All_values_BUSCO34!J25,All_values_BUSCO34!$J$2:$J$85,1)</f>
        <v>79</v>
      </c>
      <c r="M67" s="23">
        <f>rank(All_values_BUSCO34!K25,All_values_BUSCO34!$K$2:$K$85,0)</f>
        <v>55</v>
      </c>
      <c r="N67" s="23">
        <f>rank(All_values_BUSCO34!L25,All_values_BUSCO34!$L$2:$L$85,1)</f>
        <v>26</v>
      </c>
      <c r="O67" s="24">
        <f>rank(All_values_BUSCO34!M25,All_values_BUSCO34!$M$2:$M$85,0)</f>
        <v>51</v>
      </c>
      <c r="P67" s="22">
        <f>rank(All_values_BUSCO34!N25,All_values_BUSCO34!$N$2:$N$85,0)</f>
        <v>54</v>
      </c>
      <c r="Q67" s="23">
        <f>rank(All_values_BUSCO34!P25,All_values_BUSCO34!$P$2:$P$85,0)</f>
        <v>53</v>
      </c>
      <c r="R67" s="23">
        <f>rank(All_values_BUSCO34!Q25,All_values_BUSCO34!$Q$2:$Q$85,0)</f>
        <v>53</v>
      </c>
      <c r="S67" s="23">
        <f>rank(All_values_BUSCO34!O25,All_values_BUSCO34!$O$2:$O$85,0)</f>
        <v>31</v>
      </c>
      <c r="T67" s="23">
        <f>rank(All_values_BUSCO34!R25,All_values_BUSCO34!$R$2:$R$85,0)</f>
        <v>53</v>
      </c>
      <c r="U67" s="23">
        <f>rank(All_values_BUSCO34!S25,All_values_BUSCO34!$S$2:$S$85,0)</f>
        <v>54</v>
      </c>
      <c r="V67" s="24">
        <f>rank(All_values_BUSCO34!T25,All_values_BUSCO34!$T$2:$T$85,0)</f>
        <v>73</v>
      </c>
    </row>
    <row r="68">
      <c r="A68" s="64" t="s">
        <v>35</v>
      </c>
      <c r="B68" s="64" t="s">
        <v>25</v>
      </c>
      <c r="C68" s="65" t="s">
        <v>58</v>
      </c>
      <c r="D68" s="58">
        <f t="shared" si="1"/>
        <v>65</v>
      </c>
      <c r="E68" s="21">
        <f t="shared" si="2"/>
        <v>54.55172414</v>
      </c>
      <c r="F68" s="22">
        <f>rank(All_values_BUSCO34!D8,All_values_BUSCO34!$D$2:$D$85,0)</f>
        <v>49</v>
      </c>
      <c r="G68" s="23">
        <f>rank(All_values_BUSCO34!E8,All_values_BUSCO34!$E$2:$E$85,1)</f>
        <v>20</v>
      </c>
      <c r="H68" s="23">
        <f>rank(All_values_BUSCO34!F8,All_values_BUSCO34!$F$2:$F$85,1)</f>
        <v>25</v>
      </c>
      <c r="I68" s="23">
        <f>rank(All_values_BUSCO34!G8,All_values_BUSCO34!$G$2:$G$85,0)</f>
        <v>22</v>
      </c>
      <c r="J68" s="25">
        <f>rank(All_values_BUSCO34!H8,All_values_BUSCO34!$H$2:$H$85,1)</f>
        <v>22</v>
      </c>
      <c r="K68" s="22">
        <f>rank(All_values_BUSCO34!I8,All_values_BUSCO34!$I$2:$I$85,0)</f>
        <v>62</v>
      </c>
      <c r="L68" s="23">
        <f>rank(All_values_BUSCO34!J8,All_values_BUSCO34!$J$2:$J$85,1)</f>
        <v>69</v>
      </c>
      <c r="M68" s="23">
        <f>rank(All_values_BUSCO34!K8,All_values_BUSCO34!$K$2:$K$85,0)</f>
        <v>69</v>
      </c>
      <c r="N68" s="23">
        <f>rank(All_values_BUSCO34!L8,All_values_BUSCO34!$L$2:$L$85,1)</f>
        <v>26</v>
      </c>
      <c r="O68" s="24">
        <f>rank(All_values_BUSCO34!M8,All_values_BUSCO34!$M$2:$M$85,0)</f>
        <v>61</v>
      </c>
      <c r="P68" s="22">
        <f>rank(All_values_BUSCO34!N8,All_values_BUSCO34!$N$2:$N$85,0)</f>
        <v>65</v>
      </c>
      <c r="Q68" s="23">
        <f>rank(All_values_BUSCO34!P8,All_values_BUSCO34!$P$2:$P$85,0)</f>
        <v>58</v>
      </c>
      <c r="R68" s="23">
        <f>rank(All_values_BUSCO34!Q8,All_values_BUSCO34!$Q$2:$Q$85,0)</f>
        <v>57</v>
      </c>
      <c r="S68" s="23">
        <f>rank(All_values_BUSCO34!O8,All_values_BUSCO34!$O$2:$O$85,0)</f>
        <v>64</v>
      </c>
      <c r="T68" s="23">
        <f>rank(All_values_BUSCO34!R8,All_values_BUSCO34!$R$2:$R$85,0)</f>
        <v>58</v>
      </c>
      <c r="U68" s="23">
        <f>rank(All_values_BUSCO34!S8,All_values_BUSCO34!$S$2:$S$85,0)</f>
        <v>58</v>
      </c>
      <c r="V68" s="24">
        <f>rank(All_values_BUSCO34!T8,All_values_BUSCO34!$T$2:$T$85,0)</f>
        <v>50</v>
      </c>
    </row>
    <row r="69">
      <c r="A69" s="56" t="s">
        <v>35</v>
      </c>
      <c r="B69" s="56" t="s">
        <v>27</v>
      </c>
      <c r="C69" s="57" t="s">
        <v>36</v>
      </c>
      <c r="D69" s="58">
        <f t="shared" si="1"/>
        <v>66</v>
      </c>
      <c r="E69" s="21">
        <f t="shared" si="2"/>
        <v>55.82758621</v>
      </c>
      <c r="F69" s="22">
        <f>rank(All_values_BUSCO34!D26,All_values_BUSCO34!$D$2:$D$85,0)</f>
        <v>11</v>
      </c>
      <c r="G69" s="23">
        <f>rank(All_values_BUSCO34!E26,All_values_BUSCO34!$E$2:$E$85,1)</f>
        <v>43</v>
      </c>
      <c r="H69" s="23">
        <f>rank(All_values_BUSCO34!F26,All_values_BUSCO34!$F$2:$F$85,1)</f>
        <v>47</v>
      </c>
      <c r="I69" s="23">
        <f>rank(All_values_BUSCO34!G26,All_values_BUSCO34!$G$2:$G$85,0)</f>
        <v>51</v>
      </c>
      <c r="J69" s="25">
        <f>rank(All_values_BUSCO34!H26,All_values_BUSCO34!$H$2:$H$85,1)</f>
        <v>56</v>
      </c>
      <c r="K69" s="22">
        <f>rank(All_values_BUSCO34!I26,All_values_BUSCO34!$I$2:$I$85,0)</f>
        <v>44</v>
      </c>
      <c r="L69" s="23">
        <f>rank(All_values_BUSCO34!J26,All_values_BUSCO34!$J$2:$J$85,1)</f>
        <v>40</v>
      </c>
      <c r="M69" s="23">
        <f>rank(All_values_BUSCO34!K26,All_values_BUSCO34!$K$2:$K$85,0)</f>
        <v>66</v>
      </c>
      <c r="N69" s="23">
        <f>rank(All_values_BUSCO34!L26,All_values_BUSCO34!$L$2:$L$85,1)</f>
        <v>83</v>
      </c>
      <c r="O69" s="24">
        <f>rank(All_values_BUSCO34!M26,All_values_BUSCO34!$M$2:$M$85,0)</f>
        <v>70</v>
      </c>
      <c r="P69" s="22">
        <f>rank(All_values_BUSCO34!N26,All_values_BUSCO34!$N$2:$N$85,0)</f>
        <v>70</v>
      </c>
      <c r="Q69" s="23">
        <f>rank(All_values_BUSCO34!P26,All_values_BUSCO34!$P$2:$P$85,0)</f>
        <v>67</v>
      </c>
      <c r="R69" s="23">
        <f>rank(All_values_BUSCO34!Q26,All_values_BUSCO34!$Q$2:$Q$85,0)</f>
        <v>66</v>
      </c>
      <c r="S69" s="23">
        <f>rank(All_values_BUSCO34!O26,All_values_BUSCO34!$O$2:$O$85,0)</f>
        <v>7</v>
      </c>
      <c r="T69" s="23">
        <f>rank(All_values_BUSCO34!R26,All_values_BUSCO34!$R$2:$R$85,0)</f>
        <v>70</v>
      </c>
      <c r="U69" s="23">
        <f>rank(All_values_BUSCO34!S26,All_values_BUSCO34!$S$2:$S$85,0)</f>
        <v>63</v>
      </c>
      <c r="V69" s="24">
        <f>rank(All_values_BUSCO34!T26,All_values_BUSCO34!$T$2:$T$85,0)</f>
        <v>74</v>
      </c>
    </row>
    <row r="70">
      <c r="A70" s="64" t="s">
        <v>35</v>
      </c>
      <c r="B70" s="64" t="s">
        <v>25</v>
      </c>
      <c r="C70" s="65" t="s">
        <v>56</v>
      </c>
      <c r="D70" s="58">
        <f t="shared" si="1"/>
        <v>67</v>
      </c>
      <c r="E70" s="21">
        <f t="shared" si="2"/>
        <v>57.17241379</v>
      </c>
      <c r="F70" s="22">
        <f>rank(All_values_BUSCO34!D16,All_values_BUSCO34!$D$2:$D$85,0)</f>
        <v>75</v>
      </c>
      <c r="G70" s="23">
        <f>rank(All_values_BUSCO34!E16,All_values_BUSCO34!$E$2:$E$85,1)</f>
        <v>76</v>
      </c>
      <c r="H70" s="23">
        <f>rank(All_values_BUSCO34!F16,All_values_BUSCO34!$F$2:$F$85,1)</f>
        <v>74</v>
      </c>
      <c r="I70" s="23">
        <f>rank(All_values_BUSCO34!G16,All_values_BUSCO34!$G$2:$G$85,0)</f>
        <v>73</v>
      </c>
      <c r="J70" s="25">
        <f>rank(All_values_BUSCO34!H16,All_values_BUSCO34!$H$2:$H$85,1)</f>
        <v>47</v>
      </c>
      <c r="K70" s="22">
        <f>rank(All_values_BUSCO34!I16,All_values_BUSCO34!$I$2:$I$85,0)</f>
        <v>55</v>
      </c>
      <c r="L70" s="23">
        <f>rank(All_values_BUSCO34!J16,All_values_BUSCO34!$J$2:$J$85,1)</f>
        <v>45</v>
      </c>
      <c r="M70" s="23">
        <f>rank(All_values_BUSCO34!K16,All_values_BUSCO34!$K$2:$K$85,0)</f>
        <v>6</v>
      </c>
      <c r="N70" s="23">
        <f>rank(All_values_BUSCO34!L16,All_values_BUSCO34!$L$2:$L$85,1)</f>
        <v>68</v>
      </c>
      <c r="O70" s="24">
        <f>rank(All_values_BUSCO34!M16,All_values_BUSCO34!$M$2:$M$85,0)</f>
        <v>68</v>
      </c>
      <c r="P70" s="22">
        <f>rank(All_values_BUSCO34!N16,All_values_BUSCO34!$N$2:$N$85,0)</f>
        <v>67</v>
      </c>
      <c r="Q70" s="23">
        <f>rank(All_values_BUSCO34!P16,All_values_BUSCO34!$P$2:$P$85,0)</f>
        <v>68</v>
      </c>
      <c r="R70" s="23">
        <f>rank(All_values_BUSCO34!Q16,All_values_BUSCO34!$Q$2:$Q$85,0)</f>
        <v>69</v>
      </c>
      <c r="S70" s="23">
        <f>rank(All_values_BUSCO34!O16,All_values_BUSCO34!$O$2:$O$85,0)</f>
        <v>73</v>
      </c>
      <c r="T70" s="23">
        <f>rank(All_values_BUSCO34!R16,All_values_BUSCO34!$R$2:$R$85,0)</f>
        <v>65</v>
      </c>
      <c r="U70" s="23">
        <f>rank(All_values_BUSCO34!S16,All_values_BUSCO34!$S$2:$S$85,0)</f>
        <v>66</v>
      </c>
      <c r="V70" s="24">
        <f>rank(All_values_BUSCO34!T16,All_values_BUSCO34!$T$2:$T$85,0)</f>
        <v>65</v>
      </c>
    </row>
    <row r="71">
      <c r="A71" s="64" t="s">
        <v>35</v>
      </c>
      <c r="B71" s="64" t="s">
        <v>25</v>
      </c>
      <c r="C71" s="65" t="s">
        <v>33</v>
      </c>
      <c r="D71" s="58">
        <f t="shared" si="1"/>
        <v>68</v>
      </c>
      <c r="E71" s="21">
        <f t="shared" si="2"/>
        <v>57.27586207</v>
      </c>
      <c r="F71" s="22">
        <f>rank(All_values_BUSCO34!D11,All_values_BUSCO34!$D$2:$D$85,0)</f>
        <v>66</v>
      </c>
      <c r="G71" s="23">
        <f>rank(All_values_BUSCO34!E11,All_values_BUSCO34!$E$2:$E$85,1)</f>
        <v>44</v>
      </c>
      <c r="H71" s="23">
        <f>rank(All_values_BUSCO34!F11,All_values_BUSCO34!$F$2:$F$85,1)</f>
        <v>49</v>
      </c>
      <c r="I71" s="23">
        <f>rank(All_values_BUSCO34!G11,All_values_BUSCO34!$G$2:$G$85,0)</f>
        <v>70</v>
      </c>
      <c r="J71" s="25">
        <f>rank(All_values_BUSCO34!H11,All_values_BUSCO34!$H$2:$H$85,1)</f>
        <v>56</v>
      </c>
      <c r="K71" s="22">
        <f>rank(All_values_BUSCO34!I11,All_values_BUSCO34!$I$2:$I$85,0)</f>
        <v>51</v>
      </c>
      <c r="L71" s="23">
        <f>rank(All_values_BUSCO34!J11,All_values_BUSCO34!$J$2:$J$85,1)</f>
        <v>72</v>
      </c>
      <c r="M71" s="23">
        <f>rank(All_values_BUSCO34!K11,All_values_BUSCO34!$K$2:$K$85,0)</f>
        <v>71</v>
      </c>
      <c r="N71" s="23">
        <f>rank(All_values_BUSCO34!L11,All_values_BUSCO34!$L$2:$L$85,1)</f>
        <v>30</v>
      </c>
      <c r="O71" s="24">
        <f>rank(All_values_BUSCO34!M11,All_values_BUSCO34!$M$2:$M$85,0)</f>
        <v>54</v>
      </c>
      <c r="P71" s="22">
        <f>rank(All_values_BUSCO34!N11,All_values_BUSCO34!$N$2:$N$85,0)</f>
        <v>55</v>
      </c>
      <c r="Q71" s="23">
        <f>rank(All_values_BUSCO34!P11,All_values_BUSCO34!$P$2:$P$85,0)</f>
        <v>54</v>
      </c>
      <c r="R71" s="23">
        <f>rank(All_values_BUSCO34!Q11,All_values_BUSCO34!$Q$2:$Q$85,0)</f>
        <v>54</v>
      </c>
      <c r="S71" s="23">
        <f>rank(All_values_BUSCO34!O11,All_values_BUSCO34!$O$2:$O$85,0)</f>
        <v>59</v>
      </c>
      <c r="T71" s="23">
        <f>rank(All_values_BUSCO34!R11,All_values_BUSCO34!$R$2:$R$85,0)</f>
        <v>59</v>
      </c>
      <c r="U71" s="23">
        <f>rank(All_values_BUSCO34!S11,All_values_BUSCO34!$S$2:$S$85,0)</f>
        <v>59</v>
      </c>
      <c r="V71" s="24">
        <f>rank(All_values_BUSCO34!T11,All_values_BUSCO34!$T$2:$T$85,0)</f>
        <v>56</v>
      </c>
    </row>
    <row r="72">
      <c r="A72" s="56" t="s">
        <v>35</v>
      </c>
      <c r="B72" s="56" t="s">
        <v>27</v>
      </c>
      <c r="C72" s="57" t="s">
        <v>57</v>
      </c>
      <c r="D72" s="58">
        <f t="shared" si="1"/>
        <v>69</v>
      </c>
      <c r="E72" s="21">
        <f t="shared" si="2"/>
        <v>57.31034483</v>
      </c>
      <c r="F72" s="22">
        <f>rank(All_values_BUSCO34!D30,All_values_BUSCO34!$D$2:$D$85,0)</f>
        <v>27</v>
      </c>
      <c r="G72" s="23">
        <f>rank(All_values_BUSCO34!E30,All_values_BUSCO34!$E$2:$E$85,1)</f>
        <v>52</v>
      </c>
      <c r="H72" s="23">
        <f>rank(All_values_BUSCO34!F30,All_values_BUSCO34!$F$2:$F$85,1)</f>
        <v>54</v>
      </c>
      <c r="I72" s="23">
        <f>rank(All_values_BUSCO34!G30,All_values_BUSCO34!$G$2:$G$85,0)</f>
        <v>5</v>
      </c>
      <c r="J72" s="25">
        <f>rank(All_values_BUSCO34!H30,All_values_BUSCO34!$H$2:$H$85,1)</f>
        <v>10</v>
      </c>
      <c r="K72" s="22">
        <f>rank(All_values_BUSCO34!I30,All_values_BUSCO34!$I$2:$I$85,0)</f>
        <v>62</v>
      </c>
      <c r="L72" s="23">
        <f>rank(All_values_BUSCO34!J30,All_values_BUSCO34!$J$2:$J$85,1)</f>
        <v>28</v>
      </c>
      <c r="M72" s="23">
        <f>rank(All_values_BUSCO34!K30,All_values_BUSCO34!$K$2:$K$85,0)</f>
        <v>79</v>
      </c>
      <c r="N72" s="23">
        <f>rank(All_values_BUSCO34!L30,All_values_BUSCO34!$L$2:$L$85,1)</f>
        <v>1</v>
      </c>
      <c r="O72" s="24">
        <f>rank(All_values_BUSCO34!M30,All_values_BUSCO34!$M$2:$M$85,0)</f>
        <v>72</v>
      </c>
      <c r="P72" s="22">
        <f>rank(All_values_BUSCO34!N30,All_values_BUSCO34!$N$2:$N$85,0)</f>
        <v>71</v>
      </c>
      <c r="Q72" s="23">
        <f>rank(All_values_BUSCO34!P30,All_values_BUSCO34!$P$2:$P$85,0)</f>
        <v>69</v>
      </c>
      <c r="R72" s="23">
        <f>rank(All_values_BUSCO34!Q30,All_values_BUSCO34!$Q$2:$Q$85,0)</f>
        <v>68</v>
      </c>
      <c r="S72" s="23">
        <f>rank(All_values_BUSCO34!O30,All_values_BUSCO34!$O$2:$O$85,0)</f>
        <v>57</v>
      </c>
      <c r="T72" s="23">
        <f>rank(All_values_BUSCO34!R30,All_values_BUSCO34!$R$2:$R$85,0)</f>
        <v>73</v>
      </c>
      <c r="U72" s="23">
        <f>rank(All_values_BUSCO34!S30,All_values_BUSCO34!$S$2:$S$85,0)</f>
        <v>71</v>
      </c>
      <c r="V72" s="24">
        <f>rank(All_values_BUSCO34!T30,All_values_BUSCO34!$T$2:$T$85,0)</f>
        <v>53</v>
      </c>
    </row>
    <row r="73">
      <c r="A73" s="56" t="s">
        <v>24</v>
      </c>
      <c r="B73" s="56" t="s">
        <v>25</v>
      </c>
      <c r="C73" s="57" t="s">
        <v>55</v>
      </c>
      <c r="D73" s="58">
        <f t="shared" si="1"/>
        <v>70</v>
      </c>
      <c r="E73" s="21">
        <f t="shared" si="2"/>
        <v>58.86206897</v>
      </c>
      <c r="F73" s="22">
        <f>rank(All_values_BUSCO34!D55,All_values_BUSCO34!$D$2:$D$85,0)</f>
        <v>72</v>
      </c>
      <c r="G73" s="23">
        <f>rank(All_values_BUSCO34!E55,All_values_BUSCO34!$E$2:$E$85,1)</f>
        <v>17</v>
      </c>
      <c r="H73" s="23">
        <f>rank(All_values_BUSCO34!F55,All_values_BUSCO34!$F$2:$F$85,1)</f>
        <v>7</v>
      </c>
      <c r="I73" s="23">
        <f>rank(All_values_BUSCO34!G55,All_values_BUSCO34!$G$2:$G$85,0)</f>
        <v>64</v>
      </c>
      <c r="J73" s="25">
        <f>rank(All_values_BUSCO34!H55,All_values_BUSCO34!$H$2:$H$85,1)</f>
        <v>78</v>
      </c>
      <c r="K73" s="22">
        <f>rank(All_values_BUSCO34!I55,All_values_BUSCO34!$I$2:$I$85,0)</f>
        <v>49</v>
      </c>
      <c r="L73" s="23">
        <f>rank(All_values_BUSCO34!J55,All_values_BUSCO34!$J$2:$J$85,1)</f>
        <v>51</v>
      </c>
      <c r="M73" s="23">
        <f>rank(All_values_BUSCO34!K55,All_values_BUSCO34!$K$2:$K$85,0)</f>
        <v>62</v>
      </c>
      <c r="N73" s="23">
        <f>rank(All_values_BUSCO34!L55,All_values_BUSCO34!$L$2:$L$85,1)</f>
        <v>63</v>
      </c>
      <c r="O73" s="24">
        <f>rank(All_values_BUSCO34!M55,All_values_BUSCO34!$M$2:$M$85,0)</f>
        <v>64</v>
      </c>
      <c r="P73" s="22">
        <f>rank(All_values_BUSCO34!N55,All_values_BUSCO34!$N$2:$N$85,0)</f>
        <v>60</v>
      </c>
      <c r="Q73" s="23">
        <f>rank(All_values_BUSCO34!P55,All_values_BUSCO34!$P$2:$P$85,0)</f>
        <v>62</v>
      </c>
      <c r="R73" s="23">
        <f>rank(All_values_BUSCO34!Q55,All_values_BUSCO34!$Q$2:$Q$85,0)</f>
        <v>62</v>
      </c>
      <c r="S73" s="23">
        <f>rank(All_values_BUSCO34!O55,All_values_BUSCO34!$O$2:$O$85,0)</f>
        <v>65</v>
      </c>
      <c r="T73" s="23">
        <f>rank(All_values_BUSCO34!R55,All_values_BUSCO34!$R$2:$R$85,0)</f>
        <v>68</v>
      </c>
      <c r="U73" s="23">
        <f>rank(All_values_BUSCO34!S55,All_values_BUSCO34!$S$2:$S$85,0)</f>
        <v>68</v>
      </c>
      <c r="V73" s="24">
        <f>rank(All_values_BUSCO34!T55,All_values_BUSCO34!$T$2:$T$85,0)</f>
        <v>70</v>
      </c>
    </row>
    <row r="74">
      <c r="A74" s="64" t="s">
        <v>35</v>
      </c>
      <c r="B74" s="64" t="s">
        <v>25</v>
      </c>
      <c r="C74" s="65" t="s">
        <v>32</v>
      </c>
      <c r="D74" s="58">
        <f t="shared" si="1"/>
        <v>71</v>
      </c>
      <c r="E74" s="21">
        <f t="shared" si="2"/>
        <v>58.96551724</v>
      </c>
      <c r="F74" s="22">
        <f>rank(All_values_BUSCO34!D12,All_values_BUSCO34!$D$2:$D$85,0)</f>
        <v>70</v>
      </c>
      <c r="G74" s="23">
        <f>rank(All_values_BUSCO34!E12,All_values_BUSCO34!$E$2:$E$85,1)</f>
        <v>39</v>
      </c>
      <c r="H74" s="23">
        <f>rank(All_values_BUSCO34!F12,All_values_BUSCO34!$F$2:$F$85,1)</f>
        <v>44</v>
      </c>
      <c r="I74" s="23">
        <f>rank(All_values_BUSCO34!G12,All_values_BUSCO34!$G$2:$G$85,0)</f>
        <v>67</v>
      </c>
      <c r="J74" s="25">
        <f>rank(All_values_BUSCO34!H12,All_values_BUSCO34!$H$2:$H$85,1)</f>
        <v>42</v>
      </c>
      <c r="K74" s="22">
        <f>rank(All_values_BUSCO34!I12,All_values_BUSCO34!$I$2:$I$85,0)</f>
        <v>59</v>
      </c>
      <c r="L74" s="23">
        <f>rank(All_values_BUSCO34!J12,All_values_BUSCO34!$J$2:$J$85,1)</f>
        <v>78</v>
      </c>
      <c r="M74" s="23">
        <f>rank(All_values_BUSCO34!K12,All_values_BUSCO34!$K$2:$K$85,0)</f>
        <v>72</v>
      </c>
      <c r="N74" s="23">
        <f>rank(All_values_BUSCO34!L12,All_values_BUSCO34!$L$2:$L$85,1)</f>
        <v>9</v>
      </c>
      <c r="O74" s="24">
        <f>rank(All_values_BUSCO34!M12,All_values_BUSCO34!$M$2:$M$85,0)</f>
        <v>57</v>
      </c>
      <c r="P74" s="22">
        <f>rank(All_values_BUSCO34!N12,All_values_BUSCO34!$N$2:$N$85,0)</f>
        <v>58</v>
      </c>
      <c r="Q74" s="23">
        <f>rank(All_values_BUSCO34!P12,All_values_BUSCO34!$P$2:$P$85,0)</f>
        <v>55</v>
      </c>
      <c r="R74" s="23">
        <f>rank(All_values_BUSCO34!Q12,All_values_BUSCO34!$Q$2:$Q$85,0)</f>
        <v>56</v>
      </c>
      <c r="S74" s="23">
        <f>rank(All_values_BUSCO34!O12,All_values_BUSCO34!$O$2:$O$85,0)</f>
        <v>66</v>
      </c>
      <c r="T74" s="23">
        <f>rank(All_values_BUSCO34!R12,All_values_BUSCO34!$R$2:$R$85,0)</f>
        <v>63</v>
      </c>
      <c r="U74" s="23">
        <f>rank(All_values_BUSCO34!S12,All_values_BUSCO34!$S$2:$S$85,0)</f>
        <v>65</v>
      </c>
      <c r="V74" s="24">
        <f>rank(All_values_BUSCO34!T12,All_values_BUSCO34!$T$2:$T$85,0)</f>
        <v>62</v>
      </c>
    </row>
    <row r="75">
      <c r="A75" s="56" t="s">
        <v>35</v>
      </c>
      <c r="B75" s="56" t="s">
        <v>27</v>
      </c>
      <c r="C75" s="57" t="s">
        <v>58</v>
      </c>
      <c r="D75" s="58">
        <f t="shared" si="1"/>
        <v>72</v>
      </c>
      <c r="E75" s="21">
        <f t="shared" si="2"/>
        <v>59.93103448</v>
      </c>
      <c r="F75" s="22">
        <f>rank(All_values_BUSCO34!D29,All_values_BUSCO34!$D$2:$D$85,0)</f>
        <v>55</v>
      </c>
      <c r="G75" s="23">
        <f>rank(All_values_BUSCO34!E29,All_values_BUSCO34!$E$2:$E$85,1)</f>
        <v>3</v>
      </c>
      <c r="H75" s="23">
        <f>rank(All_values_BUSCO34!F29,All_values_BUSCO34!$F$2:$F$85,1)</f>
        <v>14</v>
      </c>
      <c r="I75" s="23">
        <f>rank(All_values_BUSCO34!G29,All_values_BUSCO34!$G$2:$G$85,0)</f>
        <v>19</v>
      </c>
      <c r="J75" s="25">
        <f>rank(All_values_BUSCO34!H29,All_values_BUSCO34!$H$2:$H$85,1)</f>
        <v>19</v>
      </c>
      <c r="K75" s="22">
        <f>rank(All_values_BUSCO34!I29,All_values_BUSCO34!$I$2:$I$85,0)</f>
        <v>67</v>
      </c>
      <c r="L75" s="23">
        <f>rank(All_values_BUSCO34!J29,All_values_BUSCO34!$J$2:$J$85,1)</f>
        <v>28</v>
      </c>
      <c r="M75" s="23">
        <f>rank(All_values_BUSCO34!K29,All_values_BUSCO34!$K$2:$K$85,0)</f>
        <v>76</v>
      </c>
      <c r="N75" s="23">
        <f>rank(All_values_BUSCO34!L29,All_values_BUSCO34!$L$2:$L$85,1)</f>
        <v>1</v>
      </c>
      <c r="O75" s="24">
        <f>rank(All_values_BUSCO34!M29,All_values_BUSCO34!$M$2:$M$85,0)</f>
        <v>75</v>
      </c>
      <c r="P75" s="22">
        <f>rank(All_values_BUSCO34!N29,All_values_BUSCO34!$N$2:$N$85,0)</f>
        <v>77</v>
      </c>
      <c r="Q75" s="23">
        <f>rank(All_values_BUSCO34!P29,All_values_BUSCO34!$P$2:$P$85,0)</f>
        <v>76</v>
      </c>
      <c r="R75" s="23">
        <f>rank(All_values_BUSCO34!Q29,All_values_BUSCO34!$Q$2:$Q$85,0)</f>
        <v>76</v>
      </c>
      <c r="S75" s="23">
        <f>rank(All_values_BUSCO34!O29,All_values_BUSCO34!$O$2:$O$85,0)</f>
        <v>74</v>
      </c>
      <c r="T75" s="23">
        <f>rank(All_values_BUSCO34!R29,All_values_BUSCO34!$R$2:$R$85,0)</f>
        <v>76</v>
      </c>
      <c r="U75" s="23">
        <f>rank(All_values_BUSCO34!S29,All_values_BUSCO34!$S$2:$S$85,0)</f>
        <v>75</v>
      </c>
      <c r="V75" s="24">
        <f>rank(All_values_BUSCO34!T29,All_values_BUSCO34!$T$2:$T$85,0)</f>
        <v>68</v>
      </c>
    </row>
    <row r="76">
      <c r="A76" s="56" t="s">
        <v>24</v>
      </c>
      <c r="B76" s="56" t="s">
        <v>25</v>
      </c>
      <c r="C76" s="57" t="s">
        <v>56</v>
      </c>
      <c r="D76" s="58">
        <f t="shared" si="1"/>
        <v>73</v>
      </c>
      <c r="E76" s="21">
        <f t="shared" si="2"/>
        <v>60.89655172</v>
      </c>
      <c r="F76" s="22">
        <f>rank(All_values_BUSCO34!D58,All_values_BUSCO34!$D$2:$D$85,0)</f>
        <v>73</v>
      </c>
      <c r="G76" s="23">
        <f>rank(All_values_BUSCO34!E58,All_values_BUSCO34!$E$2:$E$85,1)</f>
        <v>74</v>
      </c>
      <c r="H76" s="23">
        <f>rank(All_values_BUSCO34!F58,All_values_BUSCO34!$F$2:$F$85,1)</f>
        <v>72</v>
      </c>
      <c r="I76" s="23">
        <f>rank(All_values_BUSCO34!G58,All_values_BUSCO34!$G$2:$G$85,0)</f>
        <v>69</v>
      </c>
      <c r="J76" s="25">
        <f>rank(All_values_BUSCO34!H58,All_values_BUSCO34!$H$2:$H$85,1)</f>
        <v>64</v>
      </c>
      <c r="K76" s="22">
        <f>rank(All_values_BUSCO34!I58,All_values_BUSCO34!$I$2:$I$85,0)</f>
        <v>53</v>
      </c>
      <c r="L76" s="23">
        <f>rank(All_values_BUSCO34!J58,All_values_BUSCO34!$J$2:$J$85,1)</f>
        <v>19</v>
      </c>
      <c r="M76" s="23">
        <f>rank(All_values_BUSCO34!K58,All_values_BUSCO34!$K$2:$K$85,0)</f>
        <v>62</v>
      </c>
      <c r="N76" s="23">
        <f>rank(All_values_BUSCO34!L58,All_values_BUSCO34!$L$2:$L$85,1)</f>
        <v>21</v>
      </c>
      <c r="O76" s="24">
        <f>rank(All_values_BUSCO34!M58,All_values_BUSCO34!$M$2:$M$85,0)</f>
        <v>69</v>
      </c>
      <c r="P76" s="22">
        <f>rank(All_values_BUSCO34!N58,All_values_BUSCO34!$N$2:$N$85,0)</f>
        <v>56</v>
      </c>
      <c r="Q76" s="23">
        <f>rank(All_values_BUSCO34!P58,All_values_BUSCO34!$P$2:$P$85,0)</f>
        <v>66</v>
      </c>
      <c r="R76" s="23">
        <f>rank(All_values_BUSCO34!Q58,All_values_BUSCO34!$Q$2:$Q$85,0)</f>
        <v>67</v>
      </c>
      <c r="S76" s="23">
        <f>rank(All_values_BUSCO34!O58,All_values_BUSCO34!$O$2:$O$85,0)</f>
        <v>53</v>
      </c>
      <c r="T76" s="23">
        <f>rank(All_values_BUSCO34!R58,All_values_BUSCO34!$R$2:$R$85,0)</f>
        <v>60</v>
      </c>
      <c r="U76" s="23">
        <f>rank(All_values_BUSCO34!S58,All_values_BUSCO34!$S$2:$S$85,0)</f>
        <v>62</v>
      </c>
      <c r="V76" s="24">
        <f>rank(All_values_BUSCO34!T58,All_values_BUSCO34!$T$2:$T$85,0)</f>
        <v>63</v>
      </c>
    </row>
    <row r="77">
      <c r="A77" s="64" t="s">
        <v>35</v>
      </c>
      <c r="B77" s="64" t="s">
        <v>25</v>
      </c>
      <c r="C77" s="65" t="s">
        <v>55</v>
      </c>
      <c r="D77" s="58">
        <f t="shared" si="1"/>
        <v>74</v>
      </c>
      <c r="E77" s="21">
        <f t="shared" si="2"/>
        <v>63.79310345</v>
      </c>
      <c r="F77" s="22">
        <f>rank(All_values_BUSCO34!D13,All_values_BUSCO34!$D$2:$D$85,0)</f>
        <v>74</v>
      </c>
      <c r="G77" s="23">
        <f>rank(All_values_BUSCO34!E13,All_values_BUSCO34!$E$2:$E$85,1)</f>
        <v>45</v>
      </c>
      <c r="H77" s="23">
        <f>rank(All_values_BUSCO34!F13,All_values_BUSCO34!$F$2:$F$85,1)</f>
        <v>22</v>
      </c>
      <c r="I77" s="23">
        <f>rank(All_values_BUSCO34!G13,All_values_BUSCO34!$G$2:$G$85,0)</f>
        <v>74</v>
      </c>
      <c r="J77" s="25">
        <f>rank(All_values_BUSCO34!H13,All_values_BUSCO34!$H$2:$H$85,1)</f>
        <v>62</v>
      </c>
      <c r="K77" s="22">
        <f>rank(All_values_BUSCO34!I13,All_values_BUSCO34!$I$2:$I$85,0)</f>
        <v>65</v>
      </c>
      <c r="L77" s="23">
        <f>rank(All_values_BUSCO34!J13,All_values_BUSCO34!$J$2:$J$85,1)</f>
        <v>63</v>
      </c>
      <c r="M77" s="23">
        <f>rank(All_values_BUSCO34!K13,All_values_BUSCO34!$K$2:$K$85,0)</f>
        <v>73</v>
      </c>
      <c r="N77" s="23">
        <f>rank(All_values_BUSCO34!L13,All_values_BUSCO34!$L$2:$L$85,1)</f>
        <v>10</v>
      </c>
      <c r="O77" s="24">
        <f>rank(All_values_BUSCO34!M13,All_values_BUSCO34!$M$2:$M$85,0)</f>
        <v>67</v>
      </c>
      <c r="P77" s="22">
        <f>rank(All_values_BUSCO34!N13,All_values_BUSCO34!$N$2:$N$85,0)</f>
        <v>62</v>
      </c>
      <c r="Q77" s="23">
        <f>rank(All_values_BUSCO34!P13,All_values_BUSCO34!$P$2:$P$85,0)</f>
        <v>65</v>
      </c>
      <c r="R77" s="23">
        <f>rank(All_values_BUSCO34!Q13,All_values_BUSCO34!$Q$2:$Q$85,0)</f>
        <v>65</v>
      </c>
      <c r="S77" s="23">
        <f>rank(All_values_BUSCO34!O13,All_values_BUSCO34!$O$2:$O$85,0)</f>
        <v>71</v>
      </c>
      <c r="T77" s="23">
        <f>rank(All_values_BUSCO34!R13,All_values_BUSCO34!$R$2:$R$85,0)</f>
        <v>69</v>
      </c>
      <c r="U77" s="23">
        <f>rank(All_values_BUSCO34!S13,All_values_BUSCO34!$S$2:$S$85,0)</f>
        <v>69</v>
      </c>
      <c r="V77" s="24">
        <f>rank(All_values_BUSCO34!T13,All_values_BUSCO34!$T$2:$T$85,0)</f>
        <v>71</v>
      </c>
    </row>
    <row r="78">
      <c r="A78" s="64" t="s">
        <v>35</v>
      </c>
      <c r="B78" s="64" t="s">
        <v>25</v>
      </c>
      <c r="C78" s="65" t="s">
        <v>54</v>
      </c>
      <c r="D78" s="58">
        <f t="shared" si="1"/>
        <v>75</v>
      </c>
      <c r="E78" s="21">
        <f t="shared" si="2"/>
        <v>64.75862069</v>
      </c>
      <c r="F78" s="22">
        <f>rank(All_values_BUSCO34!D18,All_values_BUSCO34!$D$2:$D$85,0)</f>
        <v>79</v>
      </c>
      <c r="G78" s="23">
        <f>rank(All_values_BUSCO34!E18,All_values_BUSCO34!$E$2:$E$85,1)</f>
        <v>80</v>
      </c>
      <c r="H78" s="23">
        <f>rank(All_values_BUSCO34!F18,All_values_BUSCO34!$F$2:$F$85,1)</f>
        <v>80</v>
      </c>
      <c r="I78" s="23">
        <f>rank(All_values_BUSCO34!G18,All_values_BUSCO34!$G$2:$G$85,0)</f>
        <v>79</v>
      </c>
      <c r="J78" s="25">
        <f>rank(All_values_BUSCO34!H18,All_values_BUSCO34!$H$2:$H$85,1)</f>
        <v>82</v>
      </c>
      <c r="K78" s="22">
        <f>rank(All_values_BUSCO34!I18,All_values_BUSCO34!$I$2:$I$85,0)</f>
        <v>79</v>
      </c>
      <c r="L78" s="23">
        <f>rank(All_values_BUSCO34!J18,All_values_BUSCO34!$J$2:$J$85,1)</f>
        <v>19</v>
      </c>
      <c r="M78" s="23">
        <f>rank(All_values_BUSCO34!K18,All_values_BUSCO34!$K$2:$K$85,0)</f>
        <v>6</v>
      </c>
      <c r="N78" s="23">
        <f>rank(All_values_BUSCO34!L18,All_values_BUSCO34!$L$2:$L$85,1)</f>
        <v>44</v>
      </c>
      <c r="O78" s="24">
        <f>rank(All_values_BUSCO34!M18,All_values_BUSCO34!$M$2:$M$85,0)</f>
        <v>77</v>
      </c>
      <c r="P78" s="22">
        <f>rank(All_values_BUSCO34!N18,All_values_BUSCO34!$N$2:$N$85,0)</f>
        <v>73</v>
      </c>
      <c r="Q78" s="23">
        <f>rank(All_values_BUSCO34!P18,All_values_BUSCO34!$P$2:$P$85,0)</f>
        <v>77</v>
      </c>
      <c r="R78" s="23">
        <f>rank(All_values_BUSCO34!Q18,All_values_BUSCO34!$Q$2:$Q$85,0)</f>
        <v>77</v>
      </c>
      <c r="S78" s="23">
        <f>rank(All_values_BUSCO34!O18,All_values_BUSCO34!$O$2:$O$85,0)</f>
        <v>82</v>
      </c>
      <c r="T78" s="23">
        <f>rank(All_values_BUSCO34!R18,All_values_BUSCO34!$R$2:$R$85,0)</f>
        <v>71</v>
      </c>
      <c r="U78" s="23">
        <f>rank(All_values_BUSCO34!S18,All_values_BUSCO34!$S$2:$S$85,0)</f>
        <v>76</v>
      </c>
      <c r="V78" s="24">
        <f>rank(All_values_BUSCO34!T18,All_values_BUSCO34!$T$2:$T$85,0)</f>
        <v>78</v>
      </c>
    </row>
    <row r="79">
      <c r="A79" s="56" t="s">
        <v>24</v>
      </c>
      <c r="B79" s="56" t="s">
        <v>25</v>
      </c>
      <c r="C79" s="57" t="s">
        <v>59</v>
      </c>
      <c r="D79" s="58">
        <f t="shared" si="1"/>
        <v>76</v>
      </c>
      <c r="E79" s="21">
        <f t="shared" si="2"/>
        <v>66.20689655</v>
      </c>
      <c r="F79" s="22">
        <f>rank(All_values_BUSCO34!D61,All_values_BUSCO34!$D$2:$D$85,0)</f>
        <v>76</v>
      </c>
      <c r="G79" s="23">
        <f>rank(All_values_BUSCO34!E61,All_values_BUSCO34!$E$2:$E$85,1)</f>
        <v>78</v>
      </c>
      <c r="H79" s="23">
        <f>rank(All_values_BUSCO34!F61,All_values_BUSCO34!$F$2:$F$85,1)</f>
        <v>78</v>
      </c>
      <c r="I79" s="23">
        <f>rank(All_values_BUSCO34!G61,All_values_BUSCO34!$G$2:$G$85,0)</f>
        <v>78</v>
      </c>
      <c r="J79" s="25">
        <f>rank(All_values_BUSCO34!H61,All_values_BUSCO34!$H$2:$H$85,1)</f>
        <v>76</v>
      </c>
      <c r="K79" s="22">
        <f>rank(All_values_BUSCO34!I61,All_values_BUSCO34!$I$2:$I$85,0)</f>
        <v>70</v>
      </c>
      <c r="L79" s="23">
        <f>rank(All_values_BUSCO34!J61,All_values_BUSCO34!$J$2:$J$85,1)</f>
        <v>6</v>
      </c>
      <c r="M79" s="23">
        <f>rank(All_values_BUSCO34!K61,All_values_BUSCO34!$K$2:$K$85,0)</f>
        <v>67</v>
      </c>
      <c r="N79" s="23">
        <f>rank(All_values_BUSCO34!L61,All_values_BUSCO34!$L$2:$L$85,1)</f>
        <v>10</v>
      </c>
      <c r="O79" s="24">
        <f>rank(All_values_BUSCO34!M61,All_values_BUSCO34!$M$2:$M$85,0)</f>
        <v>66</v>
      </c>
      <c r="P79" s="22">
        <f>rank(All_values_BUSCO34!N61,All_values_BUSCO34!$N$2:$N$85,0)</f>
        <v>68</v>
      </c>
      <c r="Q79" s="23">
        <f>rank(All_values_BUSCO34!P61,All_values_BUSCO34!$P$2:$P$85,0)</f>
        <v>73</v>
      </c>
      <c r="R79" s="23">
        <f>rank(All_values_BUSCO34!Q61,All_values_BUSCO34!$Q$2:$Q$85,0)</f>
        <v>73</v>
      </c>
      <c r="S79" s="23">
        <f>rank(All_values_BUSCO34!O61,All_values_BUSCO34!$O$2:$O$85,0)</f>
        <v>75</v>
      </c>
      <c r="T79" s="23">
        <f>rank(All_values_BUSCO34!R61,All_values_BUSCO34!$R$2:$R$85,0)</f>
        <v>67</v>
      </c>
      <c r="U79" s="23">
        <f>rank(All_values_BUSCO34!S61,All_values_BUSCO34!$S$2:$S$85,0)</f>
        <v>67</v>
      </c>
      <c r="V79" s="24">
        <f>rank(All_values_BUSCO34!T61,All_values_BUSCO34!$T$2:$T$85,0)</f>
        <v>75</v>
      </c>
    </row>
    <row r="80">
      <c r="A80" s="56" t="s">
        <v>35</v>
      </c>
      <c r="B80" s="56" t="s">
        <v>27</v>
      </c>
      <c r="C80" s="57" t="s">
        <v>31</v>
      </c>
      <c r="D80" s="58">
        <f t="shared" si="1"/>
        <v>77</v>
      </c>
      <c r="E80" s="21">
        <f t="shared" si="2"/>
        <v>68.31034483</v>
      </c>
      <c r="F80" s="22">
        <f>rank(All_values_BUSCO34!D27,All_values_BUSCO34!$D$2:$D$85,0)</f>
        <v>56</v>
      </c>
      <c r="G80" s="23">
        <f>rank(All_values_BUSCO34!E27,All_values_BUSCO34!$E$2:$E$85,1)</f>
        <v>71</v>
      </c>
      <c r="H80" s="23">
        <f>rank(All_values_BUSCO34!F27,All_values_BUSCO34!$F$2:$F$85,1)</f>
        <v>69</v>
      </c>
      <c r="I80" s="23">
        <f>rank(All_values_BUSCO34!G27,All_values_BUSCO34!$G$2:$G$85,0)</f>
        <v>75</v>
      </c>
      <c r="J80" s="25">
        <f>rank(All_values_BUSCO34!H27,All_values_BUSCO34!$H$2:$H$85,1)</f>
        <v>74</v>
      </c>
      <c r="K80" s="22">
        <f>rank(All_values_BUSCO34!I27,All_values_BUSCO34!$I$2:$I$85,0)</f>
        <v>47</v>
      </c>
      <c r="L80" s="23">
        <f>rank(All_values_BUSCO34!J27,All_values_BUSCO34!$J$2:$J$85,1)</f>
        <v>28</v>
      </c>
      <c r="M80" s="23">
        <f>rank(All_values_BUSCO34!K27,All_values_BUSCO34!$K$2:$K$85,0)</f>
        <v>64</v>
      </c>
      <c r="N80" s="23">
        <f>rank(All_values_BUSCO34!L27,All_values_BUSCO34!$L$2:$L$85,1)</f>
        <v>81</v>
      </c>
      <c r="O80" s="24">
        <f>rank(All_values_BUSCO34!M27,All_values_BUSCO34!$M$2:$M$85,0)</f>
        <v>79</v>
      </c>
      <c r="P80" s="22">
        <f>rank(All_values_BUSCO34!N27,All_values_BUSCO34!$N$2:$N$85,0)</f>
        <v>81</v>
      </c>
      <c r="Q80" s="23">
        <f>rank(All_values_BUSCO34!P27,All_values_BUSCO34!$P$2:$P$85,0)</f>
        <v>79</v>
      </c>
      <c r="R80" s="23">
        <f>rank(All_values_BUSCO34!Q27,All_values_BUSCO34!$Q$2:$Q$85,0)</f>
        <v>79</v>
      </c>
      <c r="S80" s="23">
        <f>rank(All_values_BUSCO34!O27,All_values_BUSCO34!$O$2:$O$85,0)</f>
        <v>77</v>
      </c>
      <c r="T80" s="23">
        <f>rank(All_values_BUSCO34!R27,All_values_BUSCO34!$R$2:$R$85,0)</f>
        <v>79</v>
      </c>
      <c r="U80" s="23">
        <f>rank(All_values_BUSCO34!S27,All_values_BUSCO34!$S$2:$S$85,0)</f>
        <v>79</v>
      </c>
      <c r="V80" s="24">
        <f>rank(All_values_BUSCO34!T27,All_values_BUSCO34!$T$2:$T$85,0)</f>
        <v>79</v>
      </c>
    </row>
    <row r="81">
      <c r="A81" s="64" t="s">
        <v>35</v>
      </c>
      <c r="B81" s="64" t="s">
        <v>25</v>
      </c>
      <c r="C81" s="65" t="s">
        <v>59</v>
      </c>
      <c r="D81" s="58">
        <f t="shared" si="1"/>
        <v>78</v>
      </c>
      <c r="E81" s="21">
        <f t="shared" si="2"/>
        <v>68.48275862</v>
      </c>
      <c r="F81" s="22">
        <f>rank(All_values_BUSCO34!D19,All_values_BUSCO34!$D$2:$D$85,0)</f>
        <v>77</v>
      </c>
      <c r="G81" s="23">
        <f>rank(All_values_BUSCO34!E19,All_values_BUSCO34!$E$2:$E$85,1)</f>
        <v>77</v>
      </c>
      <c r="H81" s="23">
        <f>rank(All_values_BUSCO34!F19,All_values_BUSCO34!$F$2:$F$85,1)</f>
        <v>77</v>
      </c>
      <c r="I81" s="23">
        <f>rank(All_values_BUSCO34!G19,All_values_BUSCO34!$G$2:$G$85,0)</f>
        <v>77</v>
      </c>
      <c r="J81" s="25">
        <f>rank(All_values_BUSCO34!H19,All_values_BUSCO34!$H$2:$H$85,1)</f>
        <v>77</v>
      </c>
      <c r="K81" s="22">
        <f>rank(All_values_BUSCO34!I19,All_values_BUSCO34!$I$2:$I$85,0)</f>
        <v>71</v>
      </c>
      <c r="L81" s="23">
        <f>rank(All_values_BUSCO34!J19,All_values_BUSCO34!$J$2:$J$85,1)</f>
        <v>6</v>
      </c>
      <c r="M81" s="23">
        <f>rank(All_values_BUSCO34!K19,All_values_BUSCO34!$K$2:$K$85,0)</f>
        <v>81</v>
      </c>
      <c r="N81" s="23">
        <f>rank(All_values_BUSCO34!L19,All_values_BUSCO34!$L$2:$L$85,1)</f>
        <v>17</v>
      </c>
      <c r="O81" s="24">
        <f>rank(All_values_BUSCO34!M19,All_values_BUSCO34!$M$2:$M$85,0)</f>
        <v>65</v>
      </c>
      <c r="P81" s="22">
        <f>rank(All_values_BUSCO34!N19,All_values_BUSCO34!$N$2:$N$85,0)</f>
        <v>69</v>
      </c>
      <c r="Q81" s="23">
        <f>rank(All_values_BUSCO34!P19,All_values_BUSCO34!$P$2:$P$85,0)</f>
        <v>72</v>
      </c>
      <c r="R81" s="23">
        <f>rank(All_values_BUSCO34!Q19,All_values_BUSCO34!$Q$2:$Q$85,0)</f>
        <v>74</v>
      </c>
      <c r="S81" s="23">
        <f>rank(All_values_BUSCO34!O19,All_values_BUSCO34!$O$2:$O$85,0)</f>
        <v>76</v>
      </c>
      <c r="T81" s="23">
        <f>rank(All_values_BUSCO34!R19,All_values_BUSCO34!$R$2:$R$85,0)</f>
        <v>66</v>
      </c>
      <c r="U81" s="23">
        <f>rank(All_values_BUSCO34!S19,All_values_BUSCO34!$S$2:$S$85,0)</f>
        <v>70</v>
      </c>
      <c r="V81" s="24">
        <f>rank(All_values_BUSCO34!T19,All_values_BUSCO34!$T$2:$T$85,0)</f>
        <v>76</v>
      </c>
    </row>
    <row r="82">
      <c r="A82" s="64" t="s">
        <v>35</v>
      </c>
      <c r="B82" s="64" t="s">
        <v>25</v>
      </c>
      <c r="C82" s="65" t="s">
        <v>28</v>
      </c>
      <c r="D82" s="58">
        <f t="shared" si="1"/>
        <v>79</v>
      </c>
      <c r="E82" s="21">
        <f t="shared" si="2"/>
        <v>68.55172414</v>
      </c>
      <c r="F82" s="22">
        <f>rank(All_values_BUSCO34!D17,All_values_BUSCO34!$D$2:$D$85,0)</f>
        <v>84</v>
      </c>
      <c r="G82" s="23">
        <f>rank(All_values_BUSCO34!E17,All_values_BUSCO34!$E$2:$E$85,1)</f>
        <v>84</v>
      </c>
      <c r="H82" s="23">
        <f>rank(All_values_BUSCO34!F17,All_values_BUSCO34!$F$2:$F$85,1)</f>
        <v>84</v>
      </c>
      <c r="I82" s="23">
        <f>rank(All_values_BUSCO34!G17,All_values_BUSCO34!$G$2:$G$85,0)</f>
        <v>84</v>
      </c>
      <c r="J82" s="25">
        <f>rank(All_values_BUSCO34!H17,All_values_BUSCO34!$H$2:$H$85,1)</f>
        <v>83</v>
      </c>
      <c r="K82" s="22">
        <f>rank(All_values_BUSCO34!I17,All_values_BUSCO34!$I$2:$I$85,0)</f>
        <v>83</v>
      </c>
      <c r="L82" s="23">
        <f>rank(All_values_BUSCO34!J17,All_values_BUSCO34!$J$2:$J$85,1)</f>
        <v>5</v>
      </c>
      <c r="M82" s="23">
        <f>rank(All_values_BUSCO34!K17,All_values_BUSCO34!$K$2:$K$85,0)</f>
        <v>1</v>
      </c>
      <c r="N82" s="23">
        <f>rank(All_values_BUSCO34!L17,All_values_BUSCO34!$L$2:$L$85,1)</f>
        <v>55</v>
      </c>
      <c r="O82" s="24">
        <f>rank(All_values_BUSCO34!M17,All_values_BUSCO34!$M$2:$M$85,0)</f>
        <v>84</v>
      </c>
      <c r="P82" s="22">
        <f>rank(All_values_BUSCO34!N17,All_values_BUSCO34!$N$2:$N$85,0)</f>
        <v>84</v>
      </c>
      <c r="Q82" s="23">
        <f>rank(All_values_BUSCO34!P17,All_values_BUSCO34!$P$2:$P$85,0)</f>
        <v>83</v>
      </c>
      <c r="R82" s="23">
        <f>rank(All_values_BUSCO34!Q17,All_values_BUSCO34!$Q$2:$Q$85,0)</f>
        <v>83</v>
      </c>
      <c r="S82" s="23">
        <f>rank(All_values_BUSCO34!O17,All_values_BUSCO34!$O$2:$O$85,0)</f>
        <v>84</v>
      </c>
      <c r="T82" s="23">
        <f>rank(All_values_BUSCO34!R17,All_values_BUSCO34!$R$2:$R$85,0)</f>
        <v>83</v>
      </c>
      <c r="U82" s="23">
        <f>rank(All_values_BUSCO34!S17,All_values_BUSCO34!$S$2:$S$85,0)</f>
        <v>84</v>
      </c>
      <c r="V82" s="24">
        <f>rank(All_values_BUSCO34!T17,All_values_BUSCO34!$T$2:$T$85,0)</f>
        <v>84</v>
      </c>
    </row>
    <row r="83">
      <c r="A83" s="56" t="s">
        <v>35</v>
      </c>
      <c r="B83" s="56" t="s">
        <v>27</v>
      </c>
      <c r="C83" s="57" t="s">
        <v>26</v>
      </c>
      <c r="D83" s="58">
        <f t="shared" si="1"/>
        <v>80</v>
      </c>
      <c r="E83" s="21">
        <f t="shared" si="2"/>
        <v>69.03448276</v>
      </c>
      <c r="F83" s="22">
        <f>rank(All_values_BUSCO34!D28,All_values_BUSCO34!$D$2:$D$85,0)</f>
        <v>78</v>
      </c>
      <c r="G83" s="23">
        <f>rank(All_values_BUSCO34!E28,All_values_BUSCO34!$E$2:$E$85,1)</f>
        <v>75</v>
      </c>
      <c r="H83" s="23">
        <f>rank(All_values_BUSCO34!F28,All_values_BUSCO34!$F$2:$F$85,1)</f>
        <v>73</v>
      </c>
      <c r="I83" s="23">
        <f>rank(All_values_BUSCO34!G28,All_values_BUSCO34!$G$2:$G$85,0)</f>
        <v>76</v>
      </c>
      <c r="J83" s="25">
        <f>rank(All_values_BUSCO34!H28,All_values_BUSCO34!$H$2:$H$85,1)</f>
        <v>75</v>
      </c>
      <c r="K83" s="22">
        <f>rank(All_values_BUSCO34!I28,All_values_BUSCO34!$I$2:$I$85,0)</f>
        <v>40</v>
      </c>
      <c r="L83" s="23">
        <f>rank(All_values_BUSCO34!J28,All_values_BUSCO34!$J$2:$J$85,1)</f>
        <v>19</v>
      </c>
      <c r="M83" s="23">
        <f>rank(All_values_BUSCO34!K28,All_values_BUSCO34!$K$2:$K$85,0)</f>
        <v>60</v>
      </c>
      <c r="N83" s="23">
        <f>rank(All_values_BUSCO34!L28,All_values_BUSCO34!$L$2:$L$85,1)</f>
        <v>76</v>
      </c>
      <c r="O83" s="24">
        <f>rank(All_values_BUSCO34!M28,All_values_BUSCO34!$M$2:$M$85,0)</f>
        <v>82</v>
      </c>
      <c r="P83" s="22">
        <f>rank(All_values_BUSCO34!N28,All_values_BUSCO34!$N$2:$N$85,0)</f>
        <v>82</v>
      </c>
      <c r="Q83" s="23">
        <f>rank(All_values_BUSCO34!P28,All_values_BUSCO34!$P$2:$P$85,0)</f>
        <v>80</v>
      </c>
      <c r="R83" s="23">
        <f>rank(All_values_BUSCO34!Q28,All_values_BUSCO34!$Q$2:$Q$85,0)</f>
        <v>80</v>
      </c>
      <c r="S83" s="23">
        <f>rank(All_values_BUSCO34!O28,All_values_BUSCO34!$O$2:$O$85,0)</f>
        <v>78</v>
      </c>
      <c r="T83" s="23">
        <f>rank(All_values_BUSCO34!R28,All_values_BUSCO34!$R$2:$R$85,0)</f>
        <v>80</v>
      </c>
      <c r="U83" s="23">
        <f>rank(All_values_BUSCO34!S28,All_values_BUSCO34!$S$2:$S$85,0)</f>
        <v>80</v>
      </c>
      <c r="V83" s="24">
        <f>rank(All_values_BUSCO34!T28,All_values_BUSCO34!$T$2:$T$85,0)</f>
        <v>80</v>
      </c>
    </row>
    <row r="84">
      <c r="A84" s="56" t="s">
        <v>24</v>
      </c>
      <c r="B84" s="56" t="s">
        <v>25</v>
      </c>
      <c r="C84" s="57" t="s">
        <v>54</v>
      </c>
      <c r="D84" s="58">
        <f t="shared" si="1"/>
        <v>81</v>
      </c>
      <c r="E84" s="21">
        <f t="shared" si="2"/>
        <v>73.68965517</v>
      </c>
      <c r="F84" s="22">
        <f>rank(All_values_BUSCO34!D60,All_values_BUSCO34!$D$2:$D$85,0)</f>
        <v>80</v>
      </c>
      <c r="G84" s="23">
        <f>rank(All_values_BUSCO34!E60,All_values_BUSCO34!$E$2:$E$85,1)</f>
        <v>79</v>
      </c>
      <c r="H84" s="23">
        <f>rank(All_values_BUSCO34!F60,All_values_BUSCO34!$F$2:$F$85,1)</f>
        <v>79</v>
      </c>
      <c r="I84" s="23">
        <f>rank(All_values_BUSCO34!G60,All_values_BUSCO34!$G$2:$G$85,0)</f>
        <v>81</v>
      </c>
      <c r="J84" s="25">
        <f>rank(All_values_BUSCO34!H60,All_values_BUSCO34!$H$2:$H$85,1)</f>
        <v>81</v>
      </c>
      <c r="K84" s="22">
        <f>rank(All_values_BUSCO34!I60,All_values_BUSCO34!$I$2:$I$85,0)</f>
        <v>78</v>
      </c>
      <c r="L84" s="23">
        <f>rank(All_values_BUSCO34!J60,All_values_BUSCO34!$J$2:$J$85,1)</f>
        <v>13</v>
      </c>
      <c r="M84" s="23">
        <f>rank(All_values_BUSCO34!K60,All_values_BUSCO34!$K$2:$K$85,0)</f>
        <v>78</v>
      </c>
      <c r="N84" s="23">
        <f>rank(All_values_BUSCO34!L60,All_values_BUSCO34!$L$2:$L$85,1)</f>
        <v>19</v>
      </c>
      <c r="O84" s="24">
        <f>rank(All_values_BUSCO34!M60,All_values_BUSCO34!$M$2:$M$85,0)</f>
        <v>78</v>
      </c>
      <c r="P84" s="22">
        <f>rank(All_values_BUSCO34!N60,All_values_BUSCO34!$N$2:$N$85,0)</f>
        <v>74</v>
      </c>
      <c r="Q84" s="23">
        <f>rank(All_values_BUSCO34!P60,All_values_BUSCO34!$P$2:$P$85,0)</f>
        <v>78</v>
      </c>
      <c r="R84" s="23">
        <f>rank(All_values_BUSCO34!Q60,All_values_BUSCO34!$Q$2:$Q$85,0)</f>
        <v>78</v>
      </c>
      <c r="S84" s="23">
        <f>rank(All_values_BUSCO34!O60,All_values_BUSCO34!$O$2:$O$85,0)</f>
        <v>80</v>
      </c>
      <c r="T84" s="23">
        <f>rank(All_values_BUSCO34!R60,All_values_BUSCO34!$R$2:$R$85,0)</f>
        <v>72</v>
      </c>
      <c r="U84" s="23">
        <f>rank(All_values_BUSCO34!S60,All_values_BUSCO34!$S$2:$S$85,0)</f>
        <v>74</v>
      </c>
      <c r="V84" s="24">
        <f>rank(All_values_BUSCO34!T60,All_values_BUSCO34!$T$2:$T$85,0)</f>
        <v>77</v>
      </c>
    </row>
    <row r="85">
      <c r="A85" s="56" t="s">
        <v>35</v>
      </c>
      <c r="B85" s="56" t="s">
        <v>27</v>
      </c>
      <c r="C85" s="57" t="s">
        <v>59</v>
      </c>
      <c r="D85" s="58">
        <f t="shared" si="1"/>
        <v>82</v>
      </c>
      <c r="E85" s="21">
        <f t="shared" si="2"/>
        <v>74.55172414</v>
      </c>
      <c r="F85" s="22">
        <f>rank(All_values_BUSCO34!D40,All_values_BUSCO34!$D$2:$D$85,0)</f>
        <v>82</v>
      </c>
      <c r="G85" s="23">
        <f>rank(All_values_BUSCO34!E40,All_values_BUSCO34!$E$2:$E$85,1)</f>
        <v>81</v>
      </c>
      <c r="H85" s="23">
        <f>rank(All_values_BUSCO34!F40,All_values_BUSCO34!$F$2:$F$85,1)</f>
        <v>81</v>
      </c>
      <c r="I85" s="23">
        <f>rank(All_values_BUSCO34!G40,All_values_BUSCO34!$G$2:$G$85,0)</f>
        <v>82</v>
      </c>
      <c r="J85" s="25">
        <f>rank(All_values_BUSCO34!H40,All_values_BUSCO34!$H$2:$H$85,1)</f>
        <v>80</v>
      </c>
      <c r="K85" s="22">
        <f>rank(All_values_BUSCO34!I40,All_values_BUSCO34!$I$2:$I$85,0)</f>
        <v>73</v>
      </c>
      <c r="L85" s="23">
        <f>rank(All_values_BUSCO34!J40,All_values_BUSCO34!$J$2:$J$85,1)</f>
        <v>1</v>
      </c>
      <c r="M85" s="23">
        <f>rank(All_values_BUSCO34!K40,All_values_BUSCO34!$K$2:$K$85,0)</f>
        <v>83</v>
      </c>
      <c r="N85" s="23">
        <f>rank(All_values_BUSCO34!L40,All_values_BUSCO34!$L$2:$L$85,1)</f>
        <v>1</v>
      </c>
      <c r="O85" s="24">
        <f>rank(All_values_BUSCO34!M40,All_values_BUSCO34!$M$2:$M$85,0)</f>
        <v>80</v>
      </c>
      <c r="P85" s="22">
        <f>rank(All_values_BUSCO34!N40,All_values_BUSCO34!$N$2:$N$85,0)</f>
        <v>80</v>
      </c>
      <c r="Q85" s="23">
        <f>rank(All_values_BUSCO34!P40,All_values_BUSCO34!$P$2:$P$85,0)</f>
        <v>82</v>
      </c>
      <c r="R85" s="23">
        <f>rank(All_values_BUSCO34!Q40,All_values_BUSCO34!$Q$2:$Q$85,0)</f>
        <v>82</v>
      </c>
      <c r="S85" s="23">
        <f>rank(All_values_BUSCO34!O40,All_values_BUSCO34!$O$2:$O$85,0)</f>
        <v>79</v>
      </c>
      <c r="T85" s="23">
        <f>rank(All_values_BUSCO34!R40,All_values_BUSCO34!$R$2:$R$85,0)</f>
        <v>81</v>
      </c>
      <c r="U85" s="23">
        <f>rank(All_values_BUSCO34!S40,All_values_BUSCO34!$S$2:$S$85,0)</f>
        <v>82</v>
      </c>
      <c r="V85" s="24">
        <f>rank(All_values_BUSCO34!T40,All_values_BUSCO34!$T$2:$T$85,0)</f>
        <v>82</v>
      </c>
    </row>
    <row r="86">
      <c r="A86" s="64" t="s">
        <v>24</v>
      </c>
      <c r="B86" s="64" t="s">
        <v>27</v>
      </c>
      <c r="C86" s="65" t="s">
        <v>59</v>
      </c>
      <c r="D86" s="58">
        <f t="shared" si="1"/>
        <v>83</v>
      </c>
      <c r="E86" s="21">
        <f t="shared" si="2"/>
        <v>75.62068966</v>
      </c>
      <c r="F86" s="22">
        <f>rank(All_values_BUSCO34!D82,All_values_BUSCO34!$D$2:$D$85,0)</f>
        <v>81</v>
      </c>
      <c r="G86" s="23">
        <f>rank(All_values_BUSCO34!E82,All_values_BUSCO34!$E$2:$E$85,1)</f>
        <v>82</v>
      </c>
      <c r="H86" s="23">
        <f>rank(All_values_BUSCO34!F82,All_values_BUSCO34!$F$2:$F$85,1)</f>
        <v>82</v>
      </c>
      <c r="I86" s="23">
        <f>rank(All_values_BUSCO34!G82,All_values_BUSCO34!$G$2:$G$85,0)</f>
        <v>80</v>
      </c>
      <c r="J86" s="25">
        <f>rank(All_values_BUSCO34!H82,All_values_BUSCO34!$H$2:$H$85,1)</f>
        <v>79</v>
      </c>
      <c r="K86" s="22">
        <f>rank(All_values_BUSCO34!I82,All_values_BUSCO34!$I$2:$I$85,0)</f>
        <v>81</v>
      </c>
      <c r="L86" s="23">
        <f>rank(All_values_BUSCO34!J82,All_values_BUSCO34!$J$2:$J$85,1)</f>
        <v>3</v>
      </c>
      <c r="M86" s="23">
        <f>rank(All_values_BUSCO34!K82,All_values_BUSCO34!$K$2:$K$85,0)</f>
        <v>82</v>
      </c>
      <c r="N86" s="23">
        <f>rank(All_values_BUSCO34!L82,All_values_BUSCO34!$L$2:$L$85,1)</f>
        <v>1</v>
      </c>
      <c r="O86" s="24">
        <f>rank(All_values_BUSCO34!M82,All_values_BUSCO34!$M$2:$M$85,0)</f>
        <v>81</v>
      </c>
      <c r="P86" s="22">
        <f>rank(All_values_BUSCO34!N82,All_values_BUSCO34!$N$2:$N$85,0)</f>
        <v>79</v>
      </c>
      <c r="Q86" s="23">
        <f>rank(All_values_BUSCO34!P82,All_values_BUSCO34!$P$2:$P$85,0)</f>
        <v>81</v>
      </c>
      <c r="R86" s="23">
        <f>rank(All_values_BUSCO34!Q82,All_values_BUSCO34!$Q$2:$Q$85,0)</f>
        <v>81</v>
      </c>
      <c r="S86" s="23">
        <f>rank(All_values_BUSCO34!O82,All_values_BUSCO34!$O$2:$O$85,0)</f>
        <v>81</v>
      </c>
      <c r="T86" s="23">
        <f>rank(All_values_BUSCO34!R82,All_values_BUSCO34!$R$2:$R$85,0)</f>
        <v>82</v>
      </c>
      <c r="U86" s="23">
        <f>rank(All_values_BUSCO34!S82,All_values_BUSCO34!$S$2:$S$85,0)</f>
        <v>81</v>
      </c>
      <c r="V86" s="24">
        <f>rank(All_values_BUSCO34!T82,All_values_BUSCO34!$T$2:$T$85,0)</f>
        <v>81</v>
      </c>
    </row>
    <row r="87">
      <c r="A87" s="56" t="s">
        <v>24</v>
      </c>
      <c r="B87" s="56" t="s">
        <v>25</v>
      </c>
      <c r="C87" s="57" t="s">
        <v>28</v>
      </c>
      <c r="D87" s="58">
        <f t="shared" si="1"/>
        <v>84</v>
      </c>
      <c r="E87" s="68">
        <f t="shared" si="2"/>
        <v>77.93103448</v>
      </c>
      <c r="F87" s="34">
        <f>rank(All_values_BUSCO34!D59,All_values_BUSCO34!$D$2:$D$85,0)</f>
        <v>83</v>
      </c>
      <c r="G87" s="35">
        <f>rank(All_values_BUSCO34!E59,All_values_BUSCO34!$E$2:$E$85,1)</f>
        <v>83</v>
      </c>
      <c r="H87" s="35">
        <f>rank(All_values_BUSCO34!F59,All_values_BUSCO34!$F$2:$F$85,1)</f>
        <v>83</v>
      </c>
      <c r="I87" s="35">
        <f>rank(All_values_BUSCO34!G59,All_values_BUSCO34!$G$2:$G$85,0)</f>
        <v>83</v>
      </c>
      <c r="J87" s="37">
        <f>rank(All_values_BUSCO34!H59,All_values_BUSCO34!$H$2:$H$85,1)</f>
        <v>84</v>
      </c>
      <c r="K87" s="34">
        <f>rank(All_values_BUSCO34!I59,All_values_BUSCO34!$I$2:$I$85,0)</f>
        <v>82</v>
      </c>
      <c r="L87" s="35">
        <f>rank(All_values_BUSCO34!J59,All_values_BUSCO34!$J$2:$J$85,1)</f>
        <v>3</v>
      </c>
      <c r="M87" s="35">
        <f>rank(All_values_BUSCO34!K59,All_values_BUSCO34!$K$2:$K$85,0)</f>
        <v>84</v>
      </c>
      <c r="N87" s="35">
        <f>rank(All_values_BUSCO34!L59,All_values_BUSCO34!$L$2:$L$85,1)</f>
        <v>12</v>
      </c>
      <c r="O87" s="36">
        <f>rank(All_values_BUSCO34!M59,All_values_BUSCO34!$M$2:$M$85,0)</f>
        <v>83</v>
      </c>
      <c r="P87" s="34">
        <f>rank(All_values_BUSCO34!N59,All_values_BUSCO34!$N$2:$N$85,0)</f>
        <v>83</v>
      </c>
      <c r="Q87" s="35">
        <f>rank(All_values_BUSCO34!P59,All_values_BUSCO34!$P$2:$P$85,0)</f>
        <v>84</v>
      </c>
      <c r="R87" s="35">
        <f>rank(All_values_BUSCO34!Q59,All_values_BUSCO34!$Q$2:$Q$85,0)</f>
        <v>84</v>
      </c>
      <c r="S87" s="35">
        <f>rank(All_values_BUSCO34!O59,All_values_BUSCO34!$O$2:$O$85,0)</f>
        <v>83</v>
      </c>
      <c r="T87" s="35">
        <f>rank(All_values_BUSCO34!R59,All_values_BUSCO34!$R$2:$R$85,0)</f>
        <v>84</v>
      </c>
      <c r="U87" s="35">
        <f>rank(All_values_BUSCO34!S59,All_values_BUSCO34!$S$2:$S$85,0)</f>
        <v>83</v>
      </c>
      <c r="V87" s="36">
        <f>rank(All_values_BUSCO34!T59,All_values_BUSCO34!$T$2:$T$85,0)</f>
        <v>83</v>
      </c>
    </row>
    <row r="88"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</row>
    <row r="89"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</row>
    <row r="90"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</row>
    <row r="91"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</row>
    <row r="92"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</row>
    <row r="93"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</row>
    <row r="94"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</row>
    <row r="95"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</row>
    <row r="96"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</row>
    <row r="97"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</row>
    <row r="99"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</row>
    <row r="100"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</row>
    <row r="101"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</row>
    <row r="102"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</row>
    <row r="103"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</row>
    <row r="105"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</row>
    <row r="106"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</row>
    <row r="107"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</row>
    <row r="108"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</row>
    <row r="109"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  <row r="111"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</row>
    <row r="112"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r="113"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</row>
    <row r="114"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</row>
    <row r="115"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</row>
    <row r="116"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</row>
    <row r="117"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</row>
    <row r="118"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</row>
    <row r="119"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</row>
    <row r="120"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</row>
    <row r="121"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</row>
    <row r="122"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</row>
    <row r="123"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</row>
    <row r="124"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</row>
    <row r="125"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</row>
    <row r="126"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</row>
    <row r="127"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</row>
    <row r="128"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</row>
    <row r="129"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</row>
    <row r="130"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</row>
    <row r="131"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</row>
    <row r="132"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</row>
    <row r="133"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</row>
    <row r="134"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</row>
    <row r="135"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</row>
    <row r="136"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</row>
    <row r="137"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</row>
    <row r="138"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</row>
    <row r="139"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</row>
    <row r="140"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</row>
    <row r="141"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</row>
    <row r="142"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</row>
    <row r="143"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</row>
    <row r="144"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</row>
    <row r="145"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</row>
    <row r="146"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</row>
    <row r="147"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</row>
    <row r="148"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</row>
    <row r="149"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</row>
    <row r="150"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</row>
    <row r="151"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</row>
    <row r="152"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</row>
    <row r="153"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</row>
    <row r="154"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</row>
    <row r="155"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</row>
    <row r="156"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</row>
    <row r="157"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</row>
    <row r="158"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</row>
    <row r="159"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</row>
    <row r="160"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</row>
    <row r="161"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</row>
    <row r="162"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</row>
    <row r="163"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</row>
    <row r="164"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</row>
    <row r="165"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</row>
    <row r="166"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</row>
    <row r="167"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</row>
    <row r="168"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</row>
    <row r="169"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</row>
    <row r="170"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</row>
    <row r="171"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</row>
    <row r="172"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</row>
    <row r="173"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</row>
    <row r="174"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</row>
    <row r="175"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</row>
    <row r="176"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</row>
    <row r="177"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</row>
    <row r="178"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</row>
    <row r="179"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</row>
    <row r="180"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</row>
    <row r="181"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</row>
    <row r="182"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</row>
    <row r="183"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</row>
    <row r="184"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</row>
    <row r="185"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</row>
    <row r="186"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</row>
    <row r="187"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</row>
    <row r="188"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</row>
    <row r="189"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</row>
    <row r="190"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</row>
    <row r="191"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</row>
    <row r="192"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</row>
    <row r="193"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</row>
    <row r="194"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</row>
    <row r="195"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</row>
    <row r="196"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</row>
    <row r="197"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</row>
    <row r="198"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</row>
    <row r="199"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</row>
    <row r="200"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</row>
    <row r="201"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</row>
    <row r="202"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</row>
    <row r="203"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</row>
    <row r="204"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</row>
    <row r="205"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</row>
    <row r="206"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</row>
    <row r="207"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</row>
    <row r="208"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</row>
    <row r="209"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</row>
    <row r="210"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</row>
    <row r="211"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</row>
    <row r="212"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</row>
    <row r="213"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</row>
    <row r="214"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</row>
    <row r="215"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</row>
    <row r="216"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</row>
    <row r="217"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</row>
    <row r="218"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</row>
    <row r="219"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</row>
    <row r="220"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</row>
    <row r="221"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</row>
    <row r="222"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</row>
    <row r="223"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</row>
    <row r="224"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</row>
    <row r="225"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</row>
    <row r="226"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</row>
    <row r="227"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</row>
    <row r="228"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</row>
    <row r="229"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</row>
    <row r="230"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</row>
    <row r="231"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</row>
    <row r="232"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</row>
    <row r="233"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</row>
    <row r="234"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</row>
    <row r="235"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</row>
    <row r="236"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</row>
    <row r="237"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</row>
    <row r="238"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</row>
    <row r="239"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</row>
    <row r="240"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</row>
    <row r="241"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</row>
    <row r="242"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</row>
    <row r="243"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</row>
    <row r="244"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</row>
    <row r="245"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</row>
    <row r="246"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</row>
    <row r="247"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</row>
    <row r="248"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</row>
    <row r="249"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</row>
    <row r="250"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</row>
    <row r="251"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</row>
    <row r="252"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</row>
    <row r="253"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</row>
    <row r="254"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</row>
    <row r="255"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</row>
    <row r="256"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</row>
    <row r="257"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</row>
    <row r="258"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</row>
    <row r="259"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</row>
    <row r="260"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</row>
    <row r="261"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</row>
    <row r="262"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</row>
    <row r="263"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</row>
    <row r="264"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</row>
    <row r="265"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</row>
    <row r="266"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</row>
    <row r="267"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</row>
    <row r="268"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</row>
    <row r="269"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</row>
    <row r="270"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</row>
    <row r="271"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</row>
    <row r="272"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</row>
    <row r="273"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</row>
    <row r="274"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</row>
    <row r="275"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</row>
    <row r="276"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</row>
    <row r="277"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</row>
    <row r="278"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</row>
    <row r="279"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</row>
    <row r="280"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</row>
    <row r="281"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</row>
    <row r="282"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</row>
    <row r="283"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</row>
    <row r="284"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</row>
    <row r="285"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</row>
    <row r="286"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</row>
    <row r="287"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</row>
    <row r="288"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</row>
    <row r="289"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</row>
    <row r="290"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</row>
    <row r="291"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</row>
    <row r="292"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</row>
    <row r="293"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</row>
    <row r="294"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</row>
    <row r="295"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</row>
    <row r="296"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</row>
    <row r="297"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</row>
    <row r="298"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</row>
    <row r="299"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</row>
    <row r="300"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</row>
    <row r="301"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</row>
    <row r="302"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</row>
    <row r="303"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</row>
    <row r="304"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</row>
    <row r="305"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</row>
    <row r="306"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</row>
    <row r="307"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</row>
    <row r="308"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</row>
    <row r="309"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</row>
    <row r="310"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</row>
    <row r="311"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</row>
    <row r="312"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</row>
    <row r="313"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</row>
    <row r="314"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</row>
    <row r="315"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</row>
    <row r="316"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</row>
    <row r="317"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</row>
    <row r="318"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</row>
    <row r="319"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</row>
    <row r="320"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</row>
    <row r="321"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</row>
    <row r="322"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</row>
    <row r="323"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</row>
    <row r="324"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</row>
    <row r="325"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</row>
    <row r="326"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</row>
    <row r="327"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</row>
    <row r="328"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</row>
    <row r="329"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</row>
    <row r="330"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</row>
    <row r="331"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</row>
    <row r="332"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</row>
    <row r="333"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</row>
    <row r="334"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</row>
    <row r="335"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</row>
    <row r="336"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</row>
    <row r="337"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</row>
    <row r="338"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</row>
    <row r="339"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</row>
    <row r="340"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</row>
    <row r="341"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</row>
    <row r="342"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</row>
    <row r="343"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</row>
    <row r="344"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</row>
    <row r="345"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</row>
    <row r="346"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</row>
    <row r="347"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</row>
    <row r="348"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</row>
    <row r="349"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</row>
    <row r="350"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</row>
    <row r="351"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</row>
    <row r="352"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</row>
    <row r="353"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</row>
    <row r="354"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</row>
    <row r="355"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</row>
    <row r="356"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</row>
    <row r="357"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</row>
    <row r="358"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</row>
    <row r="359"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</row>
    <row r="360"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</row>
    <row r="361"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</row>
    <row r="362"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</row>
    <row r="363"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</row>
    <row r="364"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</row>
    <row r="365"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</row>
    <row r="366"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</row>
    <row r="367"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</row>
    <row r="368"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</row>
    <row r="369"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</row>
    <row r="370"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</row>
    <row r="371"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</row>
    <row r="372"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</row>
    <row r="373"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</row>
    <row r="374"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</row>
    <row r="375"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</row>
    <row r="376"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</row>
    <row r="377"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</row>
    <row r="378"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</row>
    <row r="379"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</row>
    <row r="380"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</row>
    <row r="381"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</row>
    <row r="382"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</row>
    <row r="383"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</row>
    <row r="384"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</row>
    <row r="385"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</row>
    <row r="386"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</row>
    <row r="387"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</row>
    <row r="388"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</row>
    <row r="389"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</row>
    <row r="390"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</row>
    <row r="391"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</row>
    <row r="392"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</row>
    <row r="393"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</row>
    <row r="394"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</row>
    <row r="395"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</row>
    <row r="396"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</row>
    <row r="397"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</row>
    <row r="398"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</row>
    <row r="399"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</row>
    <row r="400"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</row>
    <row r="401"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</row>
    <row r="402"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</row>
    <row r="403"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</row>
    <row r="404"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</row>
    <row r="405"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</row>
    <row r="406"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</row>
    <row r="407"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</row>
    <row r="408"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</row>
    <row r="409"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</row>
    <row r="410"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</row>
    <row r="411"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</row>
    <row r="412"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</row>
    <row r="413"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</row>
    <row r="414"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</row>
    <row r="415"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</row>
    <row r="416"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</row>
    <row r="417"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</row>
    <row r="418"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</row>
    <row r="419"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</row>
    <row r="420"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</row>
    <row r="421"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</row>
    <row r="422"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</row>
    <row r="423"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</row>
    <row r="424"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</row>
    <row r="425"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</row>
    <row r="426"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</row>
    <row r="427"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</row>
    <row r="428"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</row>
    <row r="429"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</row>
    <row r="430"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</row>
    <row r="431"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</row>
    <row r="432"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</row>
    <row r="433"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</row>
    <row r="434"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</row>
    <row r="435"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</row>
    <row r="436"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</row>
    <row r="437"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</row>
    <row r="438"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</row>
    <row r="439"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</row>
    <row r="440"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</row>
    <row r="441"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</row>
    <row r="442"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</row>
    <row r="443"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</row>
    <row r="444"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</row>
    <row r="445"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</row>
    <row r="446"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</row>
    <row r="447"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</row>
    <row r="448"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</row>
    <row r="449"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</row>
    <row r="450"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</row>
    <row r="451"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</row>
    <row r="452"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</row>
    <row r="453"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</row>
    <row r="454"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</row>
    <row r="455"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</row>
    <row r="456"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</row>
    <row r="457"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</row>
    <row r="458"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</row>
    <row r="459"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</row>
    <row r="460"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</row>
    <row r="461"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</row>
    <row r="462"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</row>
    <row r="463"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</row>
    <row r="464"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</row>
    <row r="465"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</row>
    <row r="466"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</row>
    <row r="467"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</row>
    <row r="468"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</row>
    <row r="469"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</row>
    <row r="470"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</row>
    <row r="471"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</row>
    <row r="472"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</row>
    <row r="473"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</row>
    <row r="474"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</row>
    <row r="475"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</row>
    <row r="476"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</row>
    <row r="477"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</row>
    <row r="478"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</row>
    <row r="479"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</row>
    <row r="480"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</row>
    <row r="481"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</row>
    <row r="482"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</row>
    <row r="483"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</row>
    <row r="484"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</row>
    <row r="485"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</row>
    <row r="486"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</row>
    <row r="487"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</row>
    <row r="488"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</row>
    <row r="489"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</row>
    <row r="490"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</row>
    <row r="491"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</row>
    <row r="492"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</row>
    <row r="493"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</row>
    <row r="494"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</row>
    <row r="495"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</row>
    <row r="496"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</row>
    <row r="497"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</row>
    <row r="498"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</row>
    <row r="499"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</row>
    <row r="500"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</row>
    <row r="501"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</row>
    <row r="502"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</row>
    <row r="503"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</row>
    <row r="504"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</row>
    <row r="505"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</row>
    <row r="506"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</row>
    <row r="507"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</row>
    <row r="508"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</row>
    <row r="509"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</row>
    <row r="510"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</row>
    <row r="511"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</row>
    <row r="512"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</row>
    <row r="513"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</row>
    <row r="514"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</row>
    <row r="515"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</row>
    <row r="516"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</row>
    <row r="517"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</row>
    <row r="518"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</row>
    <row r="519"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</row>
    <row r="520"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</row>
    <row r="521"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</row>
    <row r="522"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</row>
    <row r="523"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</row>
    <row r="524"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</row>
    <row r="525"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</row>
    <row r="526"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</row>
    <row r="527"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</row>
    <row r="528"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</row>
    <row r="529"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</row>
    <row r="530"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</row>
    <row r="531"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</row>
    <row r="532"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</row>
    <row r="533"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</row>
    <row r="534"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</row>
    <row r="535"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</row>
    <row r="536"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</row>
    <row r="537"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</row>
    <row r="538"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</row>
    <row r="539"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</row>
    <row r="540"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</row>
    <row r="541"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</row>
    <row r="542"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</row>
    <row r="543"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</row>
    <row r="544"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</row>
    <row r="545"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</row>
    <row r="546"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</row>
    <row r="547"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</row>
    <row r="548"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</row>
    <row r="549"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</row>
    <row r="550"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</row>
    <row r="551"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</row>
    <row r="552"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</row>
    <row r="553"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</row>
    <row r="554"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</row>
    <row r="555"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</row>
    <row r="556"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</row>
    <row r="557"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</row>
    <row r="558"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</row>
    <row r="559"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</row>
    <row r="560"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</row>
    <row r="561"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</row>
    <row r="562"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</row>
    <row r="563"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</row>
    <row r="564"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</row>
    <row r="565"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</row>
    <row r="566"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</row>
    <row r="567"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</row>
    <row r="568"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</row>
    <row r="569"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</row>
    <row r="570"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</row>
    <row r="571"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</row>
    <row r="572"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</row>
    <row r="573"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</row>
    <row r="574"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</row>
    <row r="575"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</row>
    <row r="576"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</row>
    <row r="577"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</row>
    <row r="578"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</row>
    <row r="579"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</row>
    <row r="580"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</row>
    <row r="581"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</row>
    <row r="582"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</row>
    <row r="583"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</row>
    <row r="584"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</row>
    <row r="585"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</row>
    <row r="586"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</row>
    <row r="587"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</row>
    <row r="588"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</row>
    <row r="589"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</row>
    <row r="590"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</row>
    <row r="591"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</row>
    <row r="592"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</row>
    <row r="593"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</row>
    <row r="594"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</row>
    <row r="595"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</row>
    <row r="596"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</row>
    <row r="597"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</row>
    <row r="598"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</row>
    <row r="599"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</row>
    <row r="600"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</row>
    <row r="601"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</row>
    <row r="602"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</row>
    <row r="603"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</row>
    <row r="604"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</row>
    <row r="605"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</row>
    <row r="606"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</row>
    <row r="607"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</row>
    <row r="608"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</row>
    <row r="609"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</row>
    <row r="610"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</row>
    <row r="611"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</row>
    <row r="612"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</row>
    <row r="613"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</row>
    <row r="614"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</row>
    <row r="615"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</row>
    <row r="616"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</row>
    <row r="617"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</row>
    <row r="618"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</row>
    <row r="619"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</row>
    <row r="620"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</row>
    <row r="621"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</row>
    <row r="622"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</row>
    <row r="623"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</row>
    <row r="624"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</row>
    <row r="625"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</row>
    <row r="626"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</row>
    <row r="627"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</row>
    <row r="628"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</row>
    <row r="629"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</row>
    <row r="630"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</row>
    <row r="631"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</row>
    <row r="632"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</row>
    <row r="633"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</row>
    <row r="634"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</row>
    <row r="635"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</row>
    <row r="636"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</row>
    <row r="637"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</row>
    <row r="638"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</row>
    <row r="639"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</row>
    <row r="640"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</row>
    <row r="641"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</row>
    <row r="642"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</row>
    <row r="643"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</row>
    <row r="644"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</row>
    <row r="645"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</row>
    <row r="646"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</row>
    <row r="647"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</row>
    <row r="648"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</row>
    <row r="649"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</row>
    <row r="650"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</row>
    <row r="651"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</row>
    <row r="652"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</row>
    <row r="653"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</row>
    <row r="654"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</row>
    <row r="655"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</row>
    <row r="656"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</row>
    <row r="657"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</row>
    <row r="658"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</row>
    <row r="659"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</row>
    <row r="660"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</row>
    <row r="661"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</row>
    <row r="662"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</row>
    <row r="663"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</row>
    <row r="664"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</row>
    <row r="665"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</row>
    <row r="666"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</row>
    <row r="667"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</row>
    <row r="668"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</row>
    <row r="669"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</row>
    <row r="670"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</row>
    <row r="671"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</row>
    <row r="672"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</row>
    <row r="673"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</row>
    <row r="674"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</row>
    <row r="675"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</row>
    <row r="676"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</row>
    <row r="677"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</row>
    <row r="678"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</row>
    <row r="679"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</row>
    <row r="680"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</row>
    <row r="681"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</row>
    <row r="682"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</row>
    <row r="683"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</row>
    <row r="684"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</row>
    <row r="685"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</row>
    <row r="686"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</row>
    <row r="687"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</row>
    <row r="688"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</row>
    <row r="689"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</row>
    <row r="690"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</row>
    <row r="691"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</row>
    <row r="692"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</row>
    <row r="693"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</row>
    <row r="694"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</row>
    <row r="695"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</row>
    <row r="696"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</row>
    <row r="697"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</row>
    <row r="698"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</row>
    <row r="699"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</row>
    <row r="700"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</row>
    <row r="701"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</row>
    <row r="702"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</row>
    <row r="703"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</row>
    <row r="704"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</row>
    <row r="705"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</row>
    <row r="706"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</row>
    <row r="707"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</row>
    <row r="708"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</row>
    <row r="709"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</row>
    <row r="710"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</row>
    <row r="711"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</row>
    <row r="712"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</row>
    <row r="713"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</row>
    <row r="714"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</row>
    <row r="715"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</row>
    <row r="716"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</row>
    <row r="717"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</row>
    <row r="718"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</row>
    <row r="719"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</row>
    <row r="720"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</row>
    <row r="721"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</row>
    <row r="722"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</row>
    <row r="723"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</row>
    <row r="724"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</row>
    <row r="725"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</row>
    <row r="726"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</row>
    <row r="727"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</row>
    <row r="728"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</row>
    <row r="729"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</row>
    <row r="730"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</row>
    <row r="731"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</row>
    <row r="732"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</row>
    <row r="733"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</row>
    <row r="734"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</row>
    <row r="735"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</row>
    <row r="736"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</row>
    <row r="737"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</row>
    <row r="738"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</row>
    <row r="739"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</row>
    <row r="740"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</row>
    <row r="741"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</row>
    <row r="742"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</row>
    <row r="743"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</row>
    <row r="744"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</row>
    <row r="745"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</row>
    <row r="746"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</row>
    <row r="747"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</row>
    <row r="748"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</row>
    <row r="749"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</row>
    <row r="750"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</row>
    <row r="751"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</row>
    <row r="752"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</row>
    <row r="753"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</row>
    <row r="754"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</row>
    <row r="755"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</row>
    <row r="756"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</row>
    <row r="757"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</row>
    <row r="758"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</row>
    <row r="759"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</row>
    <row r="760"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</row>
    <row r="761"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</row>
    <row r="762"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</row>
    <row r="763"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</row>
    <row r="764"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</row>
    <row r="765"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</row>
    <row r="766"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</row>
    <row r="767"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</row>
    <row r="768"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</row>
    <row r="769"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</row>
    <row r="770"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</row>
    <row r="771"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</row>
    <row r="772"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</row>
    <row r="773"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</row>
    <row r="774"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</row>
    <row r="775"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</row>
    <row r="776"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</row>
    <row r="777"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</row>
    <row r="778"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</row>
    <row r="779"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</row>
    <row r="780"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</row>
    <row r="781"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</row>
    <row r="782"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</row>
    <row r="783"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</row>
    <row r="784"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</row>
    <row r="785"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</row>
    <row r="786"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</row>
    <row r="787"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</row>
    <row r="788"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</row>
    <row r="789"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</row>
    <row r="790"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</row>
    <row r="791"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</row>
    <row r="792"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</row>
    <row r="793"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</row>
    <row r="794"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</row>
    <row r="795"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</row>
    <row r="796"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</row>
    <row r="797"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</row>
    <row r="798"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</row>
    <row r="799"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</row>
    <row r="800"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</row>
    <row r="801"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</row>
    <row r="802"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</row>
    <row r="803"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</row>
    <row r="804"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</row>
    <row r="805"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</row>
    <row r="806"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</row>
    <row r="807"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</row>
    <row r="808"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</row>
    <row r="809"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</row>
    <row r="810"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</row>
    <row r="811"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</row>
    <row r="812"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</row>
    <row r="813"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</row>
    <row r="814"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</row>
    <row r="815"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</row>
    <row r="816"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</row>
    <row r="817"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</row>
    <row r="818"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</row>
    <row r="819"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</row>
    <row r="820"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</row>
    <row r="821"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</row>
    <row r="822"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</row>
    <row r="823"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</row>
    <row r="824"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</row>
    <row r="825"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</row>
    <row r="826"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</row>
    <row r="827"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</row>
    <row r="828"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</row>
    <row r="829"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</row>
    <row r="830"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</row>
    <row r="831"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</row>
    <row r="832"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</row>
    <row r="833"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</row>
    <row r="834"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</row>
    <row r="835"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</row>
    <row r="836"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</row>
    <row r="837"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</row>
    <row r="838"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</row>
    <row r="839"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</row>
    <row r="840"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</row>
    <row r="841"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</row>
    <row r="842"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</row>
    <row r="843"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</row>
    <row r="844"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</row>
    <row r="845"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</row>
    <row r="846"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</row>
    <row r="847"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</row>
    <row r="848"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</row>
    <row r="849"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</row>
    <row r="850"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</row>
    <row r="851"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</row>
    <row r="852"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</row>
    <row r="853"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</row>
    <row r="854"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</row>
    <row r="855"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</row>
    <row r="856"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</row>
    <row r="857"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</row>
    <row r="858"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</row>
    <row r="859"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</row>
    <row r="860"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</row>
    <row r="861"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</row>
    <row r="862"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</row>
    <row r="863"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</row>
    <row r="864"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</row>
    <row r="865"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</row>
    <row r="866"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</row>
    <row r="867"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</row>
    <row r="868"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</row>
    <row r="869"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</row>
    <row r="870"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</row>
    <row r="871"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</row>
    <row r="872"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</row>
    <row r="873"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</row>
    <row r="874"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</row>
    <row r="875"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</row>
    <row r="876"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</row>
    <row r="877"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</row>
    <row r="878"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</row>
    <row r="879"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</row>
    <row r="880"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</row>
    <row r="881"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</row>
    <row r="882"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</row>
    <row r="883"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</row>
    <row r="884"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</row>
    <row r="885"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</row>
    <row r="886"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</row>
    <row r="887"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</row>
    <row r="888"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</row>
    <row r="889"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</row>
    <row r="890"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</row>
    <row r="891"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</row>
    <row r="892"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</row>
    <row r="893"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</row>
    <row r="894"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</row>
    <row r="895"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</row>
    <row r="896"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</row>
    <row r="897"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</row>
    <row r="898"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</row>
    <row r="899"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</row>
    <row r="900"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</row>
    <row r="901"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</row>
    <row r="902"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</row>
    <row r="903"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</row>
    <row r="904"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</row>
    <row r="905"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</row>
    <row r="906"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</row>
    <row r="907"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</row>
    <row r="908"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</row>
    <row r="909"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</row>
    <row r="910"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</row>
    <row r="911"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</row>
    <row r="912"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</row>
    <row r="913"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</row>
    <row r="914"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</row>
    <row r="915"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</row>
    <row r="916"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</row>
    <row r="917"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</row>
  </sheetData>
  <mergeCells count="3">
    <mergeCell ref="F1:J1"/>
    <mergeCell ref="K1:O1"/>
    <mergeCell ref="P1:V1"/>
  </mergeCells>
  <conditionalFormatting sqref="F4:V87">
    <cfRule type="colorScale" priority="1">
      <colorScale>
        <cfvo type="min"/>
        <cfvo type="percent" val="20"/>
        <cfvo type="max"/>
        <color rgb="FF34A853"/>
        <color rgb="FFFFFFFF"/>
        <color rgb="FFCC0000"/>
      </colorScale>
    </cfRule>
  </conditionalFormatting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0.0"/>
    <col customWidth="1" min="3" max="3" width="12.0"/>
    <col customWidth="1" min="4" max="4" width="8.5"/>
    <col customWidth="1" min="5" max="6" width="15.75"/>
    <col customWidth="1" min="7" max="7" width="13.88"/>
    <col customWidth="1" min="8" max="9" width="10.13"/>
    <col customWidth="1" min="10" max="10" width="10.38"/>
    <col customWidth="1" min="11" max="11" width="10.5"/>
    <col customWidth="1" min="12" max="12" width="12.63"/>
    <col customWidth="1" min="13" max="13" width="10.88"/>
    <col customWidth="1" min="14" max="14" width="9.13"/>
    <col customWidth="1" min="15" max="15" width="10.38"/>
    <col customWidth="1" min="16" max="18" width="11.63"/>
    <col customWidth="1" min="19" max="19" width="12.5"/>
    <col customWidth="1" min="20" max="20" width="12.75"/>
  </cols>
  <sheetData>
    <row r="1">
      <c r="A1" s="69" t="s">
        <v>3</v>
      </c>
      <c r="B1" s="69" t="s">
        <v>4</v>
      </c>
      <c r="C1" s="69" t="s">
        <v>5</v>
      </c>
      <c r="D1" s="70" t="s">
        <v>8</v>
      </c>
      <c r="E1" s="71" t="s">
        <v>9</v>
      </c>
      <c r="F1" s="71" t="s">
        <v>10</v>
      </c>
      <c r="G1" s="72" t="s">
        <v>11</v>
      </c>
      <c r="H1" s="72" t="s">
        <v>12</v>
      </c>
      <c r="I1" s="73" t="s">
        <v>60</v>
      </c>
      <c r="J1" s="73" t="s">
        <v>61</v>
      </c>
      <c r="K1" s="72" t="s">
        <v>62</v>
      </c>
      <c r="L1" s="72" t="s">
        <v>63</v>
      </c>
      <c r="M1" s="71" t="s">
        <v>17</v>
      </c>
      <c r="N1" s="71" t="s">
        <v>18</v>
      </c>
      <c r="O1" s="74" t="s">
        <v>20</v>
      </c>
      <c r="P1" s="71" t="s">
        <v>47</v>
      </c>
      <c r="Q1" s="75" t="s">
        <v>19</v>
      </c>
      <c r="R1" s="71" t="s">
        <v>21</v>
      </c>
      <c r="S1" s="71" t="s">
        <v>22</v>
      </c>
      <c r="T1" s="71" t="s">
        <v>23</v>
      </c>
    </row>
    <row r="2">
      <c r="A2" s="76" t="s">
        <v>35</v>
      </c>
      <c r="B2" s="76" t="s">
        <v>25</v>
      </c>
      <c r="C2" s="77" t="s">
        <v>51</v>
      </c>
      <c r="D2" s="78">
        <f>'HYPO (corrected reads)'!C4</f>
        <v>553137</v>
      </c>
      <c r="E2" s="79">
        <f>'HYPO (corrected reads)'!D4</f>
        <v>19.15</v>
      </c>
      <c r="F2" s="79">
        <f>'HYPO (corrected reads)'!E4</f>
        <v>21.71</v>
      </c>
      <c r="G2" s="78">
        <f>'HYPO (corrected reads)'!F4</f>
        <v>216805</v>
      </c>
      <c r="H2" s="78">
        <f>'HYPO (corrected reads)'!G4</f>
        <v>372</v>
      </c>
      <c r="I2" s="79">
        <f>'HYPO (corrected reads)'!H4</f>
        <v>62.1</v>
      </c>
      <c r="J2" s="79">
        <f>'HYPO (corrected reads)'!I4</f>
        <v>18.9</v>
      </c>
      <c r="K2" s="79">
        <f>'HYPO (corrected reads)'!J4</f>
        <v>77.3</v>
      </c>
      <c r="L2" s="79">
        <f>'HYPO (corrected reads)'!K4</f>
        <v>3.9</v>
      </c>
      <c r="M2" s="79">
        <f>'HYPO (corrected reads)'!L4</f>
        <v>98.29</v>
      </c>
      <c r="N2" s="79">
        <f>'HYPO (corrected reads)'!M4</f>
        <v>84.09</v>
      </c>
      <c r="O2" s="79">
        <f>'HYPO (corrected reads)'!N4</f>
        <v>60.19621015</v>
      </c>
      <c r="P2" s="79">
        <f>'HYPO (corrected reads)'!O4</f>
        <v>72.88</v>
      </c>
      <c r="Q2" s="79">
        <f>'HYPO (corrected reads)'!P4</f>
        <v>69.89</v>
      </c>
      <c r="R2" s="79">
        <f>'HYPO (corrected reads)'!Q4</f>
        <v>84.74</v>
      </c>
      <c r="S2" s="79">
        <f>'HYPO (corrected reads)'!R4</f>
        <v>86.58</v>
      </c>
      <c r="T2" s="79">
        <f>'HYPO (corrected reads)'!S4</f>
        <v>97.87590609</v>
      </c>
      <c r="U2" s="78" t="str">
        <f>'HYPO (corrected reads)'!T4</f>
        <v/>
      </c>
      <c r="V2" s="78" t="str">
        <f>'HYPO (corrected reads)'!U4</f>
        <v/>
      </c>
    </row>
    <row r="3">
      <c r="A3" s="80" t="s">
        <v>35</v>
      </c>
      <c r="B3" s="80" t="s">
        <v>25</v>
      </c>
      <c r="C3" s="77" t="s">
        <v>49</v>
      </c>
      <c r="D3" s="78">
        <f>'HYPO (corrected reads)'!C5</f>
        <v>538253</v>
      </c>
      <c r="E3" s="79">
        <f>'HYPO (corrected reads)'!D5</f>
        <v>19.12</v>
      </c>
      <c r="F3" s="79">
        <f>'HYPO (corrected reads)'!E5</f>
        <v>21.67</v>
      </c>
      <c r="G3" s="78">
        <f>'HYPO (corrected reads)'!F5</f>
        <v>220954</v>
      </c>
      <c r="H3" s="78">
        <f>'HYPO (corrected reads)'!G5</f>
        <v>350</v>
      </c>
      <c r="I3" s="79">
        <f>'HYPO (corrected reads)'!H5</f>
        <v>61.1</v>
      </c>
      <c r="J3" s="81">
        <f>'HYPO (corrected reads)'!I5</f>
        <v>19.8</v>
      </c>
      <c r="K3" s="79">
        <f>'HYPO (corrected reads)'!J5</f>
        <v>77</v>
      </c>
      <c r="L3" s="79">
        <f>'HYPO (corrected reads)'!K5</f>
        <v>4.1</v>
      </c>
      <c r="M3" s="79">
        <f>'HYPO (corrected reads)'!L5</f>
        <v>98.24</v>
      </c>
      <c r="N3" s="79">
        <f>'HYPO (corrected reads)'!M5</f>
        <v>84.24</v>
      </c>
      <c r="O3" s="79">
        <f>'HYPO (corrected reads)'!N5</f>
        <v>60.07255373</v>
      </c>
      <c r="P3" s="79">
        <f>'HYPO (corrected reads)'!O5</f>
        <v>72.93</v>
      </c>
      <c r="Q3" s="79">
        <f>'HYPO (corrected reads)'!P5</f>
        <v>69.9</v>
      </c>
      <c r="R3" s="79">
        <f>'HYPO (corrected reads)'!Q5</f>
        <v>85.02</v>
      </c>
      <c r="S3" s="79">
        <f>'HYPO (corrected reads)'!R5</f>
        <v>86.74</v>
      </c>
      <c r="T3" s="79">
        <f>'HYPO (corrected reads)'!S5</f>
        <v>97.86249053</v>
      </c>
      <c r="U3" s="78" t="str">
        <f>'HYPO (corrected reads)'!T5</f>
        <v/>
      </c>
      <c r="V3" s="78" t="str">
        <f>'HYPO (corrected reads)'!U5</f>
        <v/>
      </c>
    </row>
    <row r="4">
      <c r="A4" s="80" t="s">
        <v>35</v>
      </c>
      <c r="B4" s="80" t="s">
        <v>25</v>
      </c>
      <c r="C4" s="77" t="s">
        <v>53</v>
      </c>
      <c r="D4" s="78">
        <f>'HYPO (corrected reads)'!C6</f>
        <v>694829</v>
      </c>
      <c r="E4" s="79">
        <f>'HYPO (corrected reads)'!D6</f>
        <v>4.65</v>
      </c>
      <c r="F4" s="79">
        <f>'HYPO (corrected reads)'!E6</f>
        <v>6.89</v>
      </c>
      <c r="G4" s="78">
        <f>'HYPO (corrected reads)'!F6</f>
        <v>304078</v>
      </c>
      <c r="H4" s="78">
        <f>'HYPO (corrected reads)'!G6</f>
        <v>261</v>
      </c>
      <c r="I4" s="79">
        <f>'HYPO (corrected reads)'!H6</f>
        <v>68</v>
      </c>
      <c r="J4" s="79">
        <f>'HYPO (corrected reads)'!I6</f>
        <v>12.4</v>
      </c>
      <c r="K4" s="79">
        <f>'HYPO (corrected reads)'!J6</f>
        <v>76.6</v>
      </c>
      <c r="L4" s="79">
        <f>'HYPO (corrected reads)'!K6</f>
        <v>2.1</v>
      </c>
      <c r="M4" s="79">
        <f>'HYPO (corrected reads)'!L6</f>
        <v>97.8</v>
      </c>
      <c r="N4" s="79">
        <f>'HYPO (corrected reads)'!M6</f>
        <v>83.73</v>
      </c>
      <c r="O4" s="79">
        <f>'HYPO (corrected reads)'!N6</f>
        <v>59.90222942</v>
      </c>
      <c r="P4" s="79">
        <f>'HYPO (corrected reads)'!O6</f>
        <v>72.42</v>
      </c>
      <c r="Q4" s="79">
        <f>'HYPO (corrected reads)'!P6</f>
        <v>69.38</v>
      </c>
      <c r="R4" s="79">
        <f>'HYPO (corrected reads)'!Q6</f>
        <v>83.17</v>
      </c>
      <c r="S4" s="79">
        <f>'HYPO (corrected reads)'!R6</f>
        <v>85.01</v>
      </c>
      <c r="T4" s="79">
        <f>'HYPO (corrected reads)'!S6</f>
        <v>97.37552743</v>
      </c>
      <c r="U4" s="78" t="str">
        <f>'HYPO (corrected reads)'!T6</f>
        <v/>
      </c>
      <c r="V4" s="78" t="str">
        <f>'HYPO (corrected reads)'!U6</f>
        <v/>
      </c>
    </row>
    <row r="5">
      <c r="A5" s="80" t="s">
        <v>35</v>
      </c>
      <c r="B5" s="80" t="s">
        <v>25</v>
      </c>
      <c r="C5" s="77" t="s">
        <v>26</v>
      </c>
      <c r="D5" s="78">
        <f>'HYPO (corrected reads)'!C7</f>
        <v>658390</v>
      </c>
      <c r="E5" s="79">
        <f>'HYPO (corrected reads)'!D7</f>
        <v>10.19</v>
      </c>
      <c r="F5" s="79">
        <f>'HYPO (corrected reads)'!E7</f>
        <v>12.55</v>
      </c>
      <c r="G5" s="78">
        <f>'HYPO (corrected reads)'!F7</f>
        <v>180320</v>
      </c>
      <c r="H5" s="78">
        <f>'HYPO (corrected reads)'!G7</f>
        <v>448</v>
      </c>
      <c r="I5" s="79">
        <f>'HYPO (corrected reads)'!H7</f>
        <v>76.7</v>
      </c>
      <c r="J5" s="79">
        <f>'HYPO (corrected reads)'!I7</f>
        <v>4.7</v>
      </c>
      <c r="K5" s="79">
        <f>'HYPO (corrected reads)'!J7</f>
        <v>71.7</v>
      </c>
      <c r="L5" s="79">
        <f>'HYPO (corrected reads)'!K7</f>
        <v>9.1</v>
      </c>
      <c r="M5" s="79">
        <f>'HYPO (corrected reads)'!L7</f>
        <v>98.99</v>
      </c>
      <c r="N5" s="79">
        <f>'HYPO (corrected reads)'!M7</f>
        <v>84.65</v>
      </c>
      <c r="O5" s="79">
        <f>'HYPO (corrected reads)'!N7</f>
        <v>60.49390454</v>
      </c>
      <c r="P5" s="79">
        <f>'HYPO (corrected reads)'!O7</f>
        <v>73.46</v>
      </c>
      <c r="Q5" s="79">
        <f>'HYPO (corrected reads)'!P7</f>
        <v>70.48</v>
      </c>
      <c r="R5" s="79">
        <f>'HYPO (corrected reads)'!Q7</f>
        <v>85.67</v>
      </c>
      <c r="S5" s="79">
        <f>'HYPO (corrected reads)'!R7</f>
        <v>87.39</v>
      </c>
      <c r="T5" s="79">
        <f>'HYPO (corrected reads)'!S7</f>
        <v>97.94498539</v>
      </c>
      <c r="U5" s="78" t="str">
        <f>'HYPO (corrected reads)'!T7</f>
        <v/>
      </c>
      <c r="V5" s="78" t="str">
        <f>'HYPO (corrected reads)'!U7</f>
        <v/>
      </c>
    </row>
    <row r="6">
      <c r="A6" s="80" t="s">
        <v>35</v>
      </c>
      <c r="B6" s="80" t="s">
        <v>25</v>
      </c>
      <c r="C6" s="77" t="s">
        <v>36</v>
      </c>
      <c r="D6" s="78">
        <f>'HYPO (corrected reads)'!C8</f>
        <v>724259</v>
      </c>
      <c r="E6" s="79">
        <f>'HYPO (corrected reads)'!D8</f>
        <v>8.79</v>
      </c>
      <c r="F6" s="79">
        <f>'HYPO (corrected reads)'!E8</f>
        <v>11.12</v>
      </c>
      <c r="G6" s="78">
        <f>'HYPO (corrected reads)'!F8</f>
        <v>193790</v>
      </c>
      <c r="H6" s="78">
        <f>'HYPO (corrected reads)'!G8</f>
        <v>424</v>
      </c>
      <c r="I6" s="79">
        <f>'HYPO (corrected reads)'!H8</f>
        <v>76.4</v>
      </c>
      <c r="J6" s="79">
        <f>'HYPO (corrected reads)'!I8</f>
        <v>5</v>
      </c>
      <c r="K6" s="79">
        <f>'HYPO (corrected reads)'!J8</f>
        <v>72.7</v>
      </c>
      <c r="L6" s="79">
        <f>'HYPO (corrected reads)'!K8</f>
        <v>7.9</v>
      </c>
      <c r="M6" s="79">
        <f>'HYPO (corrected reads)'!L8</f>
        <v>98.93</v>
      </c>
      <c r="N6" s="79">
        <f>'HYPO (corrected reads)'!M8</f>
        <v>84.63</v>
      </c>
      <c r="O6" s="79">
        <f>'HYPO (corrected reads)'!N8</f>
        <v>60.39248505</v>
      </c>
      <c r="P6" s="79">
        <f>'HYPO (corrected reads)'!O8</f>
        <v>73.3</v>
      </c>
      <c r="Q6" s="79">
        <f>'HYPO (corrected reads)'!P8</f>
        <v>70.3</v>
      </c>
      <c r="R6" s="79">
        <f>'HYPO (corrected reads)'!Q8</f>
        <v>85.44</v>
      </c>
      <c r="S6" s="79">
        <f>'HYPO (corrected reads)'!R8</f>
        <v>87.19</v>
      </c>
      <c r="T6" s="79">
        <f>'HYPO (corrected reads)'!S8</f>
        <v>97.94449854</v>
      </c>
      <c r="U6" s="78" t="str">
        <f>'HYPO (corrected reads)'!T8</f>
        <v/>
      </c>
      <c r="V6" s="78" t="str">
        <f>'HYPO (corrected reads)'!U8</f>
        <v/>
      </c>
    </row>
    <row r="7">
      <c r="A7" s="80" t="s">
        <v>35</v>
      </c>
      <c r="B7" s="80" t="s">
        <v>25</v>
      </c>
      <c r="C7" s="77" t="s">
        <v>31</v>
      </c>
      <c r="D7" s="78">
        <f>'HYPO (corrected reads)'!C9</f>
        <v>1100878</v>
      </c>
      <c r="E7" s="79">
        <f>'HYPO (corrected reads)'!D9</f>
        <v>7.91</v>
      </c>
      <c r="F7" s="79">
        <f>'HYPO (corrected reads)'!E9</f>
        <v>10.22</v>
      </c>
      <c r="G7" s="78">
        <f>'HYPO (corrected reads)'!F9</f>
        <v>239722</v>
      </c>
      <c r="H7" s="78">
        <f>'HYPO (corrected reads)'!G9</f>
        <v>370</v>
      </c>
      <c r="I7" s="79">
        <f>'HYPO (corrected reads)'!H9</f>
        <v>77.3</v>
      </c>
      <c r="J7" s="79">
        <f>'HYPO (corrected reads)'!I9</f>
        <v>4.2</v>
      </c>
      <c r="K7" s="79">
        <f>'HYPO (corrected reads)'!J9</f>
        <v>75.7</v>
      </c>
      <c r="L7" s="79">
        <f>'HYPO (corrected reads)'!K9</f>
        <v>4.3</v>
      </c>
      <c r="M7" s="79">
        <f>'HYPO (corrected reads)'!L9</f>
        <v>99.03</v>
      </c>
      <c r="N7" s="79">
        <f>'HYPO (corrected reads)'!M9</f>
        <v>84.74</v>
      </c>
      <c r="O7" s="79">
        <f>'HYPO (corrected reads)'!N9</f>
        <v>60.42692397</v>
      </c>
      <c r="P7" s="79">
        <f>'HYPO (corrected reads)'!O9</f>
        <v>73.33</v>
      </c>
      <c r="Q7" s="79">
        <f>'HYPO (corrected reads)'!P9</f>
        <v>70.36</v>
      </c>
      <c r="R7" s="79">
        <f>'HYPO (corrected reads)'!Q9</f>
        <v>85.38</v>
      </c>
      <c r="S7" s="79">
        <f>'HYPO (corrected reads)'!R9</f>
        <v>87.24</v>
      </c>
      <c r="T7" s="79">
        <f>'HYPO (corrected reads)'!S9</f>
        <v>97.93162393</v>
      </c>
      <c r="U7" s="78" t="str">
        <f>'HYPO (corrected reads)'!T9</f>
        <v/>
      </c>
      <c r="V7" s="78" t="str">
        <f>'HYPO (corrected reads)'!U9</f>
        <v/>
      </c>
    </row>
    <row r="8">
      <c r="A8" s="80" t="s">
        <v>35</v>
      </c>
      <c r="B8" s="80" t="s">
        <v>25</v>
      </c>
      <c r="C8" s="77" t="s">
        <v>50</v>
      </c>
      <c r="D8" s="78">
        <f>'HYPO (corrected reads)'!C10</f>
        <v>666165</v>
      </c>
      <c r="E8" s="79">
        <f>'HYPO (corrected reads)'!D10</f>
        <v>3.26</v>
      </c>
      <c r="F8" s="79">
        <f>'HYPO (corrected reads)'!E10</f>
        <v>5.47</v>
      </c>
      <c r="G8" s="78">
        <f>'HYPO (corrected reads)'!F10</f>
        <v>322093</v>
      </c>
      <c r="H8" s="78">
        <f>'HYPO (corrected reads)'!G10</f>
        <v>247</v>
      </c>
      <c r="I8" s="79">
        <f>'HYPO (corrected reads)'!H10</f>
        <v>70</v>
      </c>
      <c r="J8" s="79">
        <f>'HYPO (corrected reads)'!I10</f>
        <v>4.4</v>
      </c>
      <c r="K8" s="79">
        <f>'HYPO (corrected reads)'!J10</f>
        <v>53.8</v>
      </c>
      <c r="L8" s="79">
        <f>'HYPO (corrected reads)'!K10</f>
        <v>1.5</v>
      </c>
      <c r="M8" s="79">
        <f>'HYPO (corrected reads)'!L10</f>
        <v>89.11</v>
      </c>
      <c r="N8" s="79">
        <f>'HYPO (corrected reads)'!M10</f>
        <v>76.77</v>
      </c>
      <c r="O8" s="79">
        <f>'HYPO (corrected reads)'!N10</f>
        <v>56.54506369</v>
      </c>
      <c r="P8" s="79">
        <f>'HYPO (corrected reads)'!O10</f>
        <v>69.18</v>
      </c>
      <c r="Q8" s="79">
        <f>'HYPO (corrected reads)'!P10</f>
        <v>66.1</v>
      </c>
      <c r="R8" s="79">
        <f>'HYPO (corrected reads)'!Q10</f>
        <v>73.98</v>
      </c>
      <c r="S8" s="79">
        <f>'HYPO (corrected reads)'!R10</f>
        <v>78.21</v>
      </c>
      <c r="T8" s="79">
        <f>'HYPO (corrected reads)'!S10</f>
        <v>97.04549389</v>
      </c>
      <c r="U8" s="78" t="str">
        <f>'HYPO (corrected reads)'!T10</f>
        <v/>
      </c>
      <c r="V8" s="78" t="str">
        <f>'HYPO (corrected reads)'!U10</f>
        <v/>
      </c>
    </row>
    <row r="9">
      <c r="A9" s="80" t="s">
        <v>35</v>
      </c>
      <c r="B9" s="80" t="s">
        <v>25</v>
      </c>
      <c r="C9" s="77" t="s">
        <v>58</v>
      </c>
      <c r="D9" s="78">
        <f>'HYPO (corrected reads)'!C11</f>
        <v>727805</v>
      </c>
      <c r="E9" s="79">
        <f>'HYPO (corrected reads)'!D11</f>
        <v>3.8</v>
      </c>
      <c r="F9" s="79">
        <f>'HYPO (corrected reads)'!E11</f>
        <v>6.02</v>
      </c>
      <c r="G9" s="78">
        <f>'HYPO (corrected reads)'!F11</f>
        <v>375948</v>
      </c>
      <c r="H9" s="78">
        <f>'HYPO (corrected reads)'!G11</f>
        <v>197</v>
      </c>
      <c r="I9" s="79">
        <f>'HYPO (corrected reads)'!H11</f>
        <v>73.1</v>
      </c>
      <c r="J9" s="79">
        <f>'HYPO (corrected reads)'!I11</f>
        <v>3.7</v>
      </c>
      <c r="K9" s="79">
        <f>'HYPO (corrected reads)'!J11</f>
        <v>53.3</v>
      </c>
      <c r="L9" s="79">
        <f>'HYPO (corrected reads)'!K11</f>
        <v>1.3</v>
      </c>
      <c r="M9" s="79">
        <f>'HYPO (corrected reads)'!L11</f>
        <v>90.16</v>
      </c>
      <c r="N9" s="79">
        <f>'HYPO (corrected reads)'!M11</f>
        <v>77.26</v>
      </c>
      <c r="O9" s="79">
        <f>'HYPO (corrected reads)'!N11</f>
        <v>57.60062123</v>
      </c>
      <c r="P9" s="79">
        <f>'HYPO (corrected reads)'!O11</f>
        <v>69.65</v>
      </c>
      <c r="Q9" s="79">
        <f>'HYPO (corrected reads)'!P11</f>
        <v>66.54</v>
      </c>
      <c r="R9" s="79">
        <f>'HYPO (corrected reads)'!Q11</f>
        <v>74.35</v>
      </c>
      <c r="S9" s="79">
        <f>'HYPO (corrected reads)'!R11</f>
        <v>78.52</v>
      </c>
      <c r="T9" s="79">
        <f>'HYPO (corrected reads)'!S11</f>
        <v>97.22990371</v>
      </c>
      <c r="U9" s="78" t="str">
        <f>'HYPO (corrected reads)'!T11</f>
        <v/>
      </c>
      <c r="V9" s="78" t="str">
        <f>'HYPO (corrected reads)'!U11</f>
        <v/>
      </c>
    </row>
    <row r="10">
      <c r="A10" s="80" t="s">
        <v>35</v>
      </c>
      <c r="B10" s="80" t="s">
        <v>25</v>
      </c>
      <c r="C10" s="77" t="s">
        <v>57</v>
      </c>
      <c r="D10" s="78">
        <f>'HYPO (corrected reads)'!C12</f>
        <v>801909</v>
      </c>
      <c r="E10" s="79">
        <f>'HYPO (corrected reads)'!D12</f>
        <v>2.55</v>
      </c>
      <c r="F10" s="79">
        <f>'HYPO (corrected reads)'!E12</f>
        <v>0.46</v>
      </c>
      <c r="G10" s="78">
        <f>'HYPO (corrected reads)'!F12</f>
        <v>374248</v>
      </c>
      <c r="H10" s="78">
        <f>'HYPO (corrected reads)'!G12</f>
        <v>168</v>
      </c>
      <c r="I10" s="79">
        <f>'HYPO (corrected reads)'!H12</f>
        <v>73</v>
      </c>
      <c r="J10" s="79">
        <f>'HYPO (corrected reads)'!I12</f>
        <v>3.1</v>
      </c>
      <c r="K10" s="79">
        <f>'HYPO (corrected reads)'!J12</f>
        <v>55.5</v>
      </c>
      <c r="L10" s="79">
        <f>'HYPO (corrected reads)'!K12</f>
        <v>1.1</v>
      </c>
      <c r="M10" s="79">
        <f>'HYPO (corrected reads)'!L12</f>
        <v>89.55</v>
      </c>
      <c r="N10" s="79">
        <f>'HYPO (corrected reads)'!M12</f>
        <v>77.24</v>
      </c>
      <c r="O10" s="79">
        <f>'HYPO (corrected reads)'!N12</f>
        <v>57.40428339</v>
      </c>
      <c r="P10" s="79">
        <f>'HYPO (corrected reads)'!O12</f>
        <v>69.19</v>
      </c>
      <c r="Q10" s="79">
        <f>'HYPO (corrected reads)'!P12</f>
        <v>66</v>
      </c>
      <c r="R10" s="79">
        <f>'HYPO (corrected reads)'!Q12</f>
        <v>72.68</v>
      </c>
      <c r="S10" s="79">
        <f>'HYPO (corrected reads)'!R12</f>
        <v>77.1</v>
      </c>
      <c r="T10" s="79">
        <f>'HYPO (corrected reads)'!S12</f>
        <v>96.78345775</v>
      </c>
      <c r="U10" s="78" t="str">
        <f>'HYPO (corrected reads)'!T12</f>
        <v/>
      </c>
      <c r="V10" s="78" t="str">
        <f>'HYPO (corrected reads)'!U12</f>
        <v/>
      </c>
    </row>
    <row r="11">
      <c r="A11" s="80" t="s">
        <v>35</v>
      </c>
      <c r="B11" s="80" t="s">
        <v>25</v>
      </c>
      <c r="C11" s="77" t="s">
        <v>56</v>
      </c>
      <c r="D11" s="78">
        <f>'HYPO (corrected reads)'!C13</f>
        <v>398310</v>
      </c>
      <c r="E11" s="79">
        <f>'HYPO (corrected reads)'!D13</f>
        <v>6.86</v>
      </c>
      <c r="F11" s="79">
        <f>'HYPO (corrected reads)'!E13</f>
        <v>9.15</v>
      </c>
      <c r="G11" s="78">
        <f>'HYPO (corrected reads)'!F13</f>
        <v>181886</v>
      </c>
      <c r="H11" s="78">
        <f>'HYPO (corrected reads)'!G13</f>
        <v>353</v>
      </c>
      <c r="I11" s="79">
        <f>'HYPO (corrected reads)'!H13</f>
        <v>73.7</v>
      </c>
      <c r="J11" s="79">
        <f>'HYPO (corrected reads)'!I13</f>
        <v>4.6</v>
      </c>
      <c r="K11" s="79">
        <f>'HYPO (corrected reads)'!J13</f>
        <v>51.8</v>
      </c>
      <c r="L11" s="79">
        <f>'HYPO (corrected reads)'!K13</f>
        <v>1.6</v>
      </c>
      <c r="M11" s="79">
        <f>'HYPO (corrected reads)'!L13</f>
        <v>91.16</v>
      </c>
      <c r="N11" s="79">
        <f>'HYPO (corrected reads)'!M13</f>
        <v>80.44</v>
      </c>
      <c r="O11" s="79">
        <f>'HYPO (corrected reads)'!N13</f>
        <v>57.9926405</v>
      </c>
      <c r="P11" s="79">
        <f>'HYPO (corrected reads)'!O13</f>
        <v>70.19</v>
      </c>
      <c r="Q11" s="79">
        <f>'HYPO (corrected reads)'!P13</f>
        <v>67.11</v>
      </c>
      <c r="R11" s="79">
        <f>'HYPO (corrected reads)'!Q13</f>
        <v>73.69</v>
      </c>
      <c r="S11" s="79">
        <f>'HYPO (corrected reads)'!R13</f>
        <v>77.18</v>
      </c>
      <c r="T11" s="79">
        <f>'HYPO (corrected reads)'!S13</f>
        <v>96.8067186</v>
      </c>
      <c r="U11" s="78" t="str">
        <f>'HYPO (corrected reads)'!T13</f>
        <v/>
      </c>
      <c r="V11" s="78" t="str">
        <f>'HYPO (corrected reads)'!U13</f>
        <v/>
      </c>
    </row>
    <row r="12">
      <c r="A12" s="80" t="s">
        <v>35</v>
      </c>
      <c r="B12" s="80" t="s">
        <v>25</v>
      </c>
      <c r="C12" s="77" t="s">
        <v>48</v>
      </c>
      <c r="D12" s="78">
        <f>'HYPO (corrected reads)'!C14</f>
        <v>381839</v>
      </c>
      <c r="E12" s="79">
        <f>'HYPO (corrected reads)'!D14</f>
        <v>5.8</v>
      </c>
      <c r="F12" s="79">
        <f>'HYPO (corrected reads)'!E14</f>
        <v>8.07</v>
      </c>
      <c r="G12" s="78">
        <f>'HYPO (corrected reads)'!F14</f>
        <v>188907</v>
      </c>
      <c r="H12" s="78">
        <f>'HYPO (corrected reads)'!G14</f>
        <v>315</v>
      </c>
      <c r="I12" s="79">
        <f>'HYPO (corrected reads)'!H14</f>
        <v>70.3</v>
      </c>
      <c r="J12" s="79">
        <f>'HYPO (corrected reads)'!I14</f>
        <v>5.6</v>
      </c>
      <c r="K12" s="79">
        <f>'HYPO (corrected reads)'!J14</f>
        <v>51.1</v>
      </c>
      <c r="L12" s="79">
        <f>'HYPO (corrected reads)'!K14</f>
        <v>0.7</v>
      </c>
      <c r="M12" s="79">
        <f>'HYPO (corrected reads)'!L14</f>
        <v>89.88</v>
      </c>
      <c r="N12" s="79">
        <f>'HYPO (corrected reads)'!M14</f>
        <v>79.15</v>
      </c>
      <c r="O12" s="79">
        <f>'HYPO (corrected reads)'!N14</f>
        <v>56.48172485</v>
      </c>
      <c r="P12" s="79">
        <f>'HYPO (corrected reads)'!O14</f>
        <v>69.69</v>
      </c>
      <c r="Q12" s="79">
        <f>'HYPO (corrected reads)'!P14</f>
        <v>66.52</v>
      </c>
      <c r="R12" s="79">
        <f>'HYPO (corrected reads)'!Q14</f>
        <v>72.12</v>
      </c>
      <c r="S12" s="79">
        <f>'HYPO (corrected reads)'!R14</f>
        <v>75.59</v>
      </c>
      <c r="T12" s="79">
        <f>'HYPO (corrected reads)'!S14</f>
        <v>96.6231202</v>
      </c>
      <c r="U12" s="78" t="str">
        <f>'HYPO (corrected reads)'!T14</f>
        <v/>
      </c>
      <c r="V12" s="78" t="str">
        <f>'HYPO (corrected reads)'!U14</f>
        <v/>
      </c>
    </row>
    <row r="13">
      <c r="A13" s="80" t="s">
        <v>35</v>
      </c>
      <c r="B13" s="80" t="s">
        <v>25</v>
      </c>
      <c r="C13" s="77" t="s">
        <v>29</v>
      </c>
      <c r="D13" s="78">
        <f>'HYPO (corrected reads)'!C15</f>
        <v>270333</v>
      </c>
      <c r="E13" s="79">
        <f>'HYPO (corrected reads)'!D15</f>
        <v>6.98</v>
      </c>
      <c r="F13" s="79">
        <f>'HYPO (corrected reads)'!E15</f>
        <v>4.99</v>
      </c>
      <c r="G13" s="78">
        <f>'HYPO (corrected reads)'!F15</f>
        <v>133123</v>
      </c>
      <c r="H13" s="78">
        <f>'HYPO (corrected reads)'!G15</f>
        <v>374</v>
      </c>
      <c r="I13" s="79">
        <f>'HYPO (corrected reads)'!H15</f>
        <v>69.3</v>
      </c>
      <c r="J13" s="79">
        <f>'HYPO (corrected reads)'!I15</f>
        <v>4.1</v>
      </c>
      <c r="K13" s="79">
        <f>'HYPO (corrected reads)'!J15</f>
        <v>49.8</v>
      </c>
      <c r="L13" s="79">
        <f>'HYPO (corrected reads)'!K15</f>
        <v>0.8</v>
      </c>
      <c r="M13" s="79">
        <f>'HYPO (corrected reads)'!L15</f>
        <v>80.53</v>
      </c>
      <c r="N13" s="79">
        <f>'HYPO (corrected reads)'!M15</f>
        <v>77.29</v>
      </c>
      <c r="O13" s="79">
        <f>'HYPO (corrected reads)'!N15</f>
        <v>55.07358645</v>
      </c>
      <c r="P13" s="79">
        <f>'HYPO (corrected reads)'!O15</f>
        <v>65.77</v>
      </c>
      <c r="Q13" s="79">
        <f>'HYPO (corrected reads)'!P15</f>
        <v>62.73</v>
      </c>
      <c r="R13" s="79">
        <f>'HYPO (corrected reads)'!Q15</f>
        <v>65.58</v>
      </c>
      <c r="S13" s="79">
        <f>'HYPO (corrected reads)'!R15</f>
        <v>70.1</v>
      </c>
      <c r="T13" s="79">
        <f>'HYPO (corrected reads)'!S15</f>
        <v>95.46527102</v>
      </c>
      <c r="U13" s="78" t="str">
        <f>'HYPO (corrected reads)'!T15</f>
        <v/>
      </c>
      <c r="V13" s="78" t="str">
        <f>'HYPO (corrected reads)'!U15</f>
        <v/>
      </c>
    </row>
    <row r="14">
      <c r="A14" s="80" t="s">
        <v>35</v>
      </c>
      <c r="B14" s="80" t="s">
        <v>25</v>
      </c>
      <c r="C14" s="77" t="s">
        <v>55</v>
      </c>
      <c r="D14" s="78">
        <f>'HYPO (corrected reads)'!C16</f>
        <v>370112</v>
      </c>
      <c r="E14" s="79">
        <f>'HYPO (corrected reads)'!D16</f>
        <v>11.21</v>
      </c>
      <c r="F14" s="79">
        <f>'HYPO (corrected reads)'!E16</f>
        <v>9.31</v>
      </c>
      <c r="G14" s="78">
        <f>'HYPO (corrected reads)'!F16</f>
        <v>213368</v>
      </c>
      <c r="H14" s="78">
        <f>'HYPO (corrected reads)'!G16</f>
        <v>285</v>
      </c>
      <c r="I14" s="82">
        <f>'HYPO (corrected reads)'!H16</f>
        <v>75.5</v>
      </c>
      <c r="J14" s="79">
        <f>'HYPO (corrected reads)'!I16</f>
        <v>3.5</v>
      </c>
      <c r="K14" s="79">
        <f>'HYPO (corrected reads)'!J16</f>
        <v>77.9</v>
      </c>
      <c r="L14" s="79">
        <f>'HYPO (corrected reads)'!K16</f>
        <v>2.8</v>
      </c>
      <c r="M14" s="79">
        <f>'HYPO (corrected reads)'!L16</f>
        <v>89.39</v>
      </c>
      <c r="N14" s="79">
        <f>'HYPO (corrected reads)'!M16</f>
        <v>78.44</v>
      </c>
      <c r="O14" s="79">
        <f>'HYPO (corrected reads)'!N16</f>
        <v>58.16991554</v>
      </c>
      <c r="P14" s="79">
        <f>'HYPO (corrected reads)'!O16</f>
        <v>68.38</v>
      </c>
      <c r="Q14" s="79">
        <f>'HYPO (corrected reads)'!P16</f>
        <v>65.31</v>
      </c>
      <c r="R14" s="79">
        <f>'HYPO (corrected reads)'!Q16</f>
        <v>75.52</v>
      </c>
      <c r="S14" s="79">
        <f>'HYPO (corrected reads)'!R16</f>
        <v>79.21</v>
      </c>
      <c r="T14" s="79">
        <f>'HYPO (corrected reads)'!S16</f>
        <v>97.70896895</v>
      </c>
      <c r="U14" s="78" t="str">
        <f>'HYPO (corrected reads)'!T16</f>
        <v/>
      </c>
      <c r="V14" s="78" t="str">
        <f>'HYPO (corrected reads)'!U16</f>
        <v/>
      </c>
    </row>
    <row r="15">
      <c r="A15" s="80" t="s">
        <v>35</v>
      </c>
      <c r="B15" s="80" t="s">
        <v>25</v>
      </c>
      <c r="C15" s="77" t="s">
        <v>33</v>
      </c>
      <c r="D15" s="78">
        <f>'HYPO (corrected reads)'!C17</f>
        <v>388118</v>
      </c>
      <c r="E15" s="79">
        <f>'HYPO (corrected reads)'!D17</f>
        <v>13.32</v>
      </c>
      <c r="F15" s="79">
        <f>'HYPO (corrected reads)'!E17</f>
        <v>11.46</v>
      </c>
      <c r="G15" s="78">
        <f>'HYPO (corrected reads)'!F17</f>
        <v>217905</v>
      </c>
      <c r="H15" s="78">
        <f>'HYPO (corrected reads)'!G17</f>
        <v>280</v>
      </c>
      <c r="I15" s="79">
        <f>'HYPO (corrected reads)'!H17</f>
        <v>74.9</v>
      </c>
      <c r="J15" s="79">
        <f>'HYPO (corrected reads)'!I17</f>
        <v>4.1</v>
      </c>
      <c r="K15" s="83">
        <f>'HYPO (corrected reads)'!J17</f>
        <v>78.5</v>
      </c>
      <c r="L15" s="79">
        <f>'HYPO (corrected reads)'!K17</f>
        <v>2.8</v>
      </c>
      <c r="M15" s="79">
        <f>'HYPO (corrected reads)'!L17</f>
        <v>88.11</v>
      </c>
      <c r="N15" s="79">
        <f>'HYPO (corrected reads)'!M17</f>
        <v>78.12</v>
      </c>
      <c r="O15" s="79">
        <f>'HYPO (corrected reads)'!N17</f>
        <v>57.99404323</v>
      </c>
      <c r="P15" s="79">
        <f>'HYPO (corrected reads)'!O17</f>
        <v>67.41</v>
      </c>
      <c r="Q15" s="79">
        <f>'HYPO (corrected reads)'!P17</f>
        <v>64.32</v>
      </c>
      <c r="R15" s="79">
        <f>'HYPO (corrected reads)'!Q17</f>
        <v>74.66</v>
      </c>
      <c r="S15" s="79">
        <f>'HYPO (corrected reads)'!R17</f>
        <v>78.39</v>
      </c>
      <c r="T15" s="79">
        <f>'HYPO (corrected reads)'!S17</f>
        <v>97.53494536</v>
      </c>
      <c r="U15" s="78" t="str">
        <f>'HYPO (corrected reads)'!T17</f>
        <v/>
      </c>
      <c r="V15" s="78" t="str">
        <f>'HYPO (corrected reads)'!U17</f>
        <v/>
      </c>
    </row>
    <row r="16">
      <c r="A16" s="80" t="s">
        <v>35</v>
      </c>
      <c r="B16" s="80" t="s">
        <v>25</v>
      </c>
      <c r="C16" s="77" t="s">
        <v>32</v>
      </c>
      <c r="D16" s="78">
        <f>'HYPO (corrected reads)'!C18</f>
        <v>253293</v>
      </c>
      <c r="E16" s="79">
        <f>'HYPO (corrected reads)'!D18</f>
        <v>21.51</v>
      </c>
      <c r="F16" s="79">
        <f>'HYPO (corrected reads)'!E18</f>
        <v>19.83</v>
      </c>
      <c r="G16" s="78">
        <f>'HYPO (corrected reads)'!F18</f>
        <v>155800</v>
      </c>
      <c r="H16" s="78">
        <f>'HYPO (corrected reads)'!G18</f>
        <v>328</v>
      </c>
      <c r="I16" s="79">
        <f>'HYPO (corrected reads)'!H18</f>
        <v>73.1</v>
      </c>
      <c r="J16" s="79">
        <f>'HYPO (corrected reads)'!I18</f>
        <v>3.2</v>
      </c>
      <c r="K16" s="79">
        <f>'HYPO (corrected reads)'!J18</f>
        <v>77.7</v>
      </c>
      <c r="L16" s="79">
        <f>'HYPO (corrected reads)'!K18</f>
        <v>2.8</v>
      </c>
      <c r="M16" s="79">
        <f>'HYPO (corrected reads)'!L18</f>
        <v>79.38</v>
      </c>
      <c r="N16" s="79">
        <f>'HYPO (corrected reads)'!M18</f>
        <v>74.24</v>
      </c>
      <c r="O16" s="79">
        <f>'HYPO (corrected reads)'!N18</f>
        <v>54.54861315</v>
      </c>
      <c r="P16" s="79">
        <f>'HYPO (corrected reads)'!O18</f>
        <v>64.74</v>
      </c>
      <c r="Q16" s="79">
        <f>'HYPO (corrected reads)'!P18</f>
        <v>61.57</v>
      </c>
      <c r="R16" s="79">
        <f>'HYPO (corrected reads)'!Q18</f>
        <v>66.71</v>
      </c>
      <c r="S16" s="79">
        <f>'HYPO (corrected reads)'!R18</f>
        <v>71.41</v>
      </c>
      <c r="T16" s="79">
        <f>'HYPO (corrected reads)'!S18</f>
        <v>96.16769447</v>
      </c>
      <c r="U16" s="78" t="str">
        <f>'HYPO (corrected reads)'!T18</f>
        <v/>
      </c>
      <c r="V16" s="78" t="str">
        <f>'HYPO (corrected reads)'!U18</f>
        <v/>
      </c>
    </row>
    <row r="17">
      <c r="A17" s="80" t="s">
        <v>35</v>
      </c>
      <c r="B17" s="80" t="s">
        <v>25</v>
      </c>
      <c r="C17" s="77" t="s">
        <v>59</v>
      </c>
      <c r="D17" s="78">
        <f>'HYPO (corrected reads)'!C19</f>
        <v>20452</v>
      </c>
      <c r="E17" s="81">
        <f>'HYPO (corrected reads)'!D19</f>
        <v>83.21</v>
      </c>
      <c r="F17" s="81">
        <f>'HYPO (corrected reads)'!E19</f>
        <v>82.85</v>
      </c>
      <c r="G17" s="84">
        <f>'HYPO (corrected reads)'!F19</f>
        <v>9010</v>
      </c>
      <c r="H17" s="78">
        <f>'HYPO (corrected reads)'!G19</f>
        <v>1241</v>
      </c>
      <c r="I17" s="79">
        <f>'HYPO (corrected reads)'!H19</f>
        <v>8.3</v>
      </c>
      <c r="J17" s="79">
        <f>'HYPO (corrected reads)'!I19</f>
        <v>1.4</v>
      </c>
      <c r="K17" s="83">
        <f>'HYPO (corrected reads)'!J19</f>
        <v>78.5</v>
      </c>
      <c r="L17" s="79">
        <f>'HYPO (corrected reads)'!K19</f>
        <v>2.2</v>
      </c>
      <c r="M17" s="79">
        <f>'HYPO (corrected reads)'!L19</f>
        <v>8.4</v>
      </c>
      <c r="N17" s="79">
        <f>'HYPO (corrected reads)'!M19</f>
        <v>6.76</v>
      </c>
      <c r="O17" s="79">
        <f>'HYPO (corrected reads)'!N19</f>
        <v>5.887797264</v>
      </c>
      <c r="P17" s="79">
        <f>'HYPO (corrected reads)'!O19</f>
        <v>20.9</v>
      </c>
      <c r="Q17" s="79">
        <f>'HYPO (corrected reads)'!P19</f>
        <v>20.16</v>
      </c>
      <c r="R17" s="79">
        <f>'HYPO (corrected reads)'!Q19</f>
        <v>12.1</v>
      </c>
      <c r="S17" s="79">
        <f>'HYPO (corrected reads)'!R19</f>
        <v>17.81</v>
      </c>
      <c r="T17" s="79">
        <f>'HYPO (corrected reads)'!S19</f>
        <v>72.02829168</v>
      </c>
      <c r="U17" s="78" t="str">
        <f>'HYPO (corrected reads)'!T19</f>
        <v/>
      </c>
      <c r="V17" s="78" t="str">
        <f>'HYPO (corrected reads)'!U19</f>
        <v/>
      </c>
    </row>
    <row r="18">
      <c r="A18" s="80" t="s">
        <v>35</v>
      </c>
      <c r="B18" s="80" t="s">
        <v>25</v>
      </c>
      <c r="C18" s="77" t="s">
        <v>28</v>
      </c>
      <c r="D18" s="78">
        <f>'HYPO (corrected reads)'!C20</f>
        <v>116403</v>
      </c>
      <c r="E18" s="79">
        <f>'HYPO (corrected reads)'!D20</f>
        <v>31.83</v>
      </c>
      <c r="F18" s="79">
        <f>'HYPO (corrected reads)'!E20</f>
        <v>30.37</v>
      </c>
      <c r="G18" s="78">
        <f>'HYPO (corrected reads)'!F20</f>
        <v>48959</v>
      </c>
      <c r="H18" s="78">
        <f>'HYPO (corrected reads)'!G20</f>
        <v>1178</v>
      </c>
      <c r="I18" s="79">
        <f>'HYPO (corrected reads)'!H20</f>
        <v>45.9</v>
      </c>
      <c r="J18" s="79">
        <f>'HYPO (corrected reads)'!I20</f>
        <v>2.7</v>
      </c>
      <c r="K18" s="79">
        <f>'HYPO (corrected reads)'!J20</f>
        <v>77.7</v>
      </c>
      <c r="L18" s="79">
        <f>'HYPO (corrected reads)'!K20</f>
        <v>1.9</v>
      </c>
      <c r="M18" s="79">
        <f>'HYPO (corrected reads)'!L20</f>
        <v>59.65</v>
      </c>
      <c r="N18" s="79">
        <f>'HYPO (corrected reads)'!M20</f>
        <v>50.65</v>
      </c>
      <c r="O18" s="79">
        <f>'HYPO (corrected reads)'!N20</f>
        <v>38.28220082</v>
      </c>
      <c r="P18" s="79">
        <f>'HYPO (corrected reads)'!O20</f>
        <v>53.92</v>
      </c>
      <c r="Q18" s="79">
        <f>'HYPO (corrected reads)'!P20</f>
        <v>51.63</v>
      </c>
      <c r="R18" s="79">
        <f>'HYPO (corrected reads)'!Q20</f>
        <v>55.23</v>
      </c>
      <c r="S18" s="79">
        <f>'HYPO (corrected reads)'!R20</f>
        <v>59.75</v>
      </c>
      <c r="T18" s="79">
        <f>'HYPO (corrected reads)'!S20</f>
        <v>89.28659526</v>
      </c>
      <c r="U18" s="78" t="str">
        <f>'HYPO (corrected reads)'!T20</f>
        <v/>
      </c>
      <c r="V18" s="78" t="str">
        <f>'HYPO (corrected reads)'!U20</f>
        <v/>
      </c>
    </row>
    <row r="19">
      <c r="A19" s="80" t="s">
        <v>35</v>
      </c>
      <c r="B19" s="80" t="s">
        <v>25</v>
      </c>
      <c r="C19" s="77" t="s">
        <v>54</v>
      </c>
      <c r="D19" s="78">
        <f>'HYPO (corrected reads)'!C21</f>
        <v>232320</v>
      </c>
      <c r="E19" s="79">
        <f>'HYPO (corrected reads)'!D21</f>
        <v>23.64</v>
      </c>
      <c r="F19" s="79">
        <f>'HYPO (corrected reads)'!E21</f>
        <v>22</v>
      </c>
      <c r="G19" s="78">
        <f>'HYPO (corrected reads)'!F21</f>
        <v>114875</v>
      </c>
      <c r="H19" s="78">
        <f>'HYPO (corrected reads)'!G21</f>
        <v>510</v>
      </c>
      <c r="I19" s="79">
        <f>'HYPO (corrected reads)'!H21</f>
        <v>67.2</v>
      </c>
      <c r="J19" s="79">
        <f>'HYPO (corrected reads)'!I21</f>
        <v>1.7</v>
      </c>
      <c r="K19" s="79">
        <f>'HYPO (corrected reads)'!J21</f>
        <v>41.7</v>
      </c>
      <c r="L19" s="79">
        <f>'HYPO (corrected reads)'!K21</f>
        <v>1.1</v>
      </c>
      <c r="M19" s="79">
        <f>'HYPO (corrected reads)'!L21</f>
        <v>82.14</v>
      </c>
      <c r="N19" s="79">
        <f>'HYPO (corrected reads)'!M21</f>
        <v>68.79</v>
      </c>
      <c r="O19" s="79">
        <f>'HYPO (corrected reads)'!N21</f>
        <v>51.61272629</v>
      </c>
      <c r="P19" s="79">
        <f>'HYPO (corrected reads)'!O21</f>
        <v>63.44</v>
      </c>
      <c r="Q19" s="79">
        <f>'HYPO (corrected reads)'!P21</f>
        <v>60.61</v>
      </c>
      <c r="R19" s="79">
        <f>'HYPO (corrected reads)'!Q21</f>
        <v>66.62</v>
      </c>
      <c r="S19" s="79">
        <f>'HYPO (corrected reads)'!R21</f>
        <v>69.41</v>
      </c>
      <c r="T19" s="79">
        <f>'HYPO (corrected reads)'!S21</f>
        <v>92.96013199</v>
      </c>
      <c r="U19" s="78" t="str">
        <f>'HYPO (corrected reads)'!T21</f>
        <v/>
      </c>
      <c r="V19" s="78" t="str">
        <f>'HYPO (corrected reads)'!U21</f>
        <v/>
      </c>
    </row>
    <row r="20">
      <c r="A20" s="80" t="s">
        <v>35</v>
      </c>
      <c r="B20" s="80" t="s">
        <v>25</v>
      </c>
      <c r="C20" s="77" t="s">
        <v>30</v>
      </c>
      <c r="D20" s="78">
        <f>'HYPO (corrected reads)'!C22</f>
        <v>1030753</v>
      </c>
      <c r="E20" s="79">
        <f>'HYPO (corrected reads)'!D22</f>
        <v>0.9</v>
      </c>
      <c r="F20" s="79">
        <f>'HYPO (corrected reads)'!E22</f>
        <v>1.23</v>
      </c>
      <c r="G20" s="78">
        <f>'HYPO (corrected reads)'!F22</f>
        <v>216389</v>
      </c>
      <c r="H20" s="78">
        <f>'HYPO (corrected reads)'!G22</f>
        <v>330</v>
      </c>
      <c r="I20" s="79">
        <f>'HYPO (corrected reads)'!H22</f>
        <v>76.3</v>
      </c>
      <c r="J20" s="79">
        <f>'HYPO (corrected reads)'!I22</f>
        <v>3.3</v>
      </c>
      <c r="K20" s="79">
        <f>'HYPO (corrected reads)'!J22</f>
        <v>77.2</v>
      </c>
      <c r="L20" s="79">
        <f>'HYPO (corrected reads)'!K22</f>
        <v>2.7</v>
      </c>
      <c r="M20" s="79">
        <f>'HYPO (corrected reads)'!L22</f>
        <v>93.48</v>
      </c>
      <c r="N20" s="79">
        <f>'HYPO (corrected reads)'!M22</f>
        <v>81.56</v>
      </c>
      <c r="O20" s="79">
        <f>'HYPO (corrected reads)'!N22</f>
        <v>54.94811367</v>
      </c>
      <c r="P20" s="79">
        <f>'HYPO (corrected reads)'!O22</f>
        <v>71.15</v>
      </c>
      <c r="Q20" s="79">
        <f>'HYPO (corrected reads)'!P22</f>
        <v>68.09</v>
      </c>
      <c r="R20" s="79">
        <f>'HYPO (corrected reads)'!Q22</f>
        <v>79.19</v>
      </c>
      <c r="S20" s="79">
        <f>'HYPO (corrected reads)'!R22</f>
        <v>81.83</v>
      </c>
      <c r="T20" s="79">
        <f>'HYPO (corrected reads)'!S22</f>
        <v>97.60451152</v>
      </c>
      <c r="U20" s="78" t="str">
        <f>'HYPO (corrected reads)'!T22</f>
        <v/>
      </c>
      <c r="V20" s="78" t="str">
        <f>'HYPO (corrected reads)'!U22</f>
        <v/>
      </c>
    </row>
    <row r="21">
      <c r="A21" s="80" t="s">
        <v>35</v>
      </c>
      <c r="B21" s="80" t="s">
        <v>25</v>
      </c>
      <c r="C21" s="77" t="s">
        <v>52</v>
      </c>
      <c r="D21" s="78">
        <f>'HYPO (corrected reads)'!C23</f>
        <v>1613138</v>
      </c>
      <c r="E21" s="79">
        <f>'HYPO (corrected reads)'!D23</f>
        <v>1.98</v>
      </c>
      <c r="F21" s="79">
        <f>'HYPO (corrected reads)'!E23</f>
        <v>4.17</v>
      </c>
      <c r="G21" s="78">
        <f>'HYPO (corrected reads)'!F23</f>
        <v>261534</v>
      </c>
      <c r="H21" s="78">
        <f>'HYPO (corrected reads)'!G23</f>
        <v>294</v>
      </c>
      <c r="I21" s="79">
        <f>'HYPO (corrected reads)'!H23</f>
        <v>77.1</v>
      </c>
      <c r="J21" s="79">
        <f>'HYPO (corrected reads)'!I23</f>
        <v>4.2</v>
      </c>
      <c r="K21" s="79">
        <f>'HYPO (corrected reads)'!J23</f>
        <v>77.9</v>
      </c>
      <c r="L21" s="79">
        <f>'HYPO (corrected reads)'!K23</f>
        <v>2.6</v>
      </c>
      <c r="M21" s="79">
        <f>'HYPO (corrected reads)'!L23</f>
        <v>95.78</v>
      </c>
      <c r="N21" s="79">
        <f>'HYPO (corrected reads)'!M23</f>
        <v>83.24</v>
      </c>
      <c r="O21" s="79">
        <f>'HYPO (corrected reads)'!N23</f>
        <v>59.92246117</v>
      </c>
      <c r="P21" s="79">
        <f>'HYPO (corrected reads)'!O23</f>
        <v>72.05</v>
      </c>
      <c r="Q21" s="79">
        <f>'HYPO (corrected reads)'!P23</f>
        <v>69.01</v>
      </c>
      <c r="R21" s="79">
        <f>'HYPO (corrected reads)'!Q23</f>
        <v>81.34</v>
      </c>
      <c r="S21" s="79">
        <f>'HYPO (corrected reads)'!R23</f>
        <v>83.79</v>
      </c>
      <c r="T21" s="79">
        <f>'HYPO (corrected reads)'!S23</f>
        <v>97.93021746</v>
      </c>
      <c r="U21" s="78" t="str">
        <f>'HYPO (corrected reads)'!T23</f>
        <v/>
      </c>
      <c r="V21" s="78" t="str">
        <f>'HYPO (corrected reads)'!U23</f>
        <v/>
      </c>
    </row>
    <row r="22">
      <c r="A22" s="80" t="s">
        <v>35</v>
      </c>
      <c r="B22" s="80" t="s">
        <v>25</v>
      </c>
      <c r="C22" s="77" t="s">
        <v>34</v>
      </c>
      <c r="D22" s="78">
        <f>'HYPO (corrected reads)'!C24</f>
        <v>1904105</v>
      </c>
      <c r="E22" s="79">
        <f>'HYPO (corrected reads)'!D24</f>
        <v>3.26</v>
      </c>
      <c r="F22" s="79">
        <f>'HYPO (corrected reads)'!E24</f>
        <v>5.48</v>
      </c>
      <c r="G22" s="78">
        <f>'HYPO (corrected reads)'!F24</f>
        <v>318202</v>
      </c>
      <c r="H22" s="78">
        <f>'HYPO (corrected reads)'!G24</f>
        <v>267</v>
      </c>
      <c r="I22" s="79">
        <f>'HYPO (corrected reads)'!H24</f>
        <v>76.3</v>
      </c>
      <c r="J22" s="79">
        <f>'HYPO (corrected reads)'!I24</f>
        <v>4.5</v>
      </c>
      <c r="K22" s="79">
        <f>'HYPO (corrected reads)'!J24</f>
        <v>77.4</v>
      </c>
      <c r="L22" s="79">
        <f>'HYPO (corrected reads)'!K24</f>
        <v>2.4</v>
      </c>
      <c r="M22" s="79">
        <f>'HYPO (corrected reads)'!L24</f>
        <v>97.2</v>
      </c>
      <c r="N22" s="79">
        <f>'HYPO (corrected reads)'!M24</f>
        <v>84.17</v>
      </c>
      <c r="O22" s="79">
        <f>'HYPO (corrected reads)'!N24</f>
        <v>60.23853496</v>
      </c>
      <c r="P22" s="79">
        <f>'HYPO (corrected reads)'!O24</f>
        <v>72.73</v>
      </c>
      <c r="Q22" s="79">
        <f>'HYPO (corrected reads)'!P24</f>
        <v>69.69</v>
      </c>
      <c r="R22" s="79">
        <f>'HYPO (corrected reads)'!Q24</f>
        <v>82.56</v>
      </c>
      <c r="S22" s="79">
        <f>'HYPO (corrected reads)'!R24</f>
        <v>84.77</v>
      </c>
      <c r="T22" s="79">
        <f>'HYPO (corrected reads)'!S24</f>
        <v>97.88575138</v>
      </c>
      <c r="U22" s="78" t="str">
        <f>'HYPO (corrected reads)'!T24</f>
        <v/>
      </c>
      <c r="V22" s="78" t="str">
        <f>'HYPO (corrected reads)'!U24</f>
        <v/>
      </c>
    </row>
    <row r="23">
      <c r="A23" s="85" t="s">
        <v>35</v>
      </c>
      <c r="B23" s="85" t="s">
        <v>27</v>
      </c>
      <c r="C23" s="86" t="s">
        <v>51</v>
      </c>
      <c r="D23" s="78">
        <f>'HYPO (raw reads)'!C4</f>
        <v>715523</v>
      </c>
      <c r="E23" s="79">
        <f>'HYPO (raw reads)'!D4</f>
        <v>6</v>
      </c>
      <c r="F23" s="79">
        <f>'HYPO (raw reads)'!E4</f>
        <v>8.27</v>
      </c>
      <c r="G23" s="78">
        <f>'HYPO (raw reads)'!F4</f>
        <v>220130</v>
      </c>
      <c r="H23" s="78">
        <f>'HYPO (raw reads)'!G4</f>
        <v>368</v>
      </c>
      <c r="I23" s="79">
        <f>'HYPO (raw reads)'!H4</f>
        <v>60.5</v>
      </c>
      <c r="J23" s="79">
        <f>'HYPO (raw reads)'!I4</f>
        <v>17.9</v>
      </c>
      <c r="K23" s="79">
        <f>'HYPO (raw reads)'!J4</f>
        <v>75.3</v>
      </c>
      <c r="L23" s="79">
        <f>'HYPO (raw reads)'!K4</f>
        <v>2.7</v>
      </c>
      <c r="M23" s="79">
        <f>'HYPO (raw reads)'!L4</f>
        <v>97.75</v>
      </c>
      <c r="N23" s="79">
        <f>'HYPO (raw reads)'!M4</f>
        <v>83.92</v>
      </c>
      <c r="O23" s="79">
        <f>'HYPO (raw reads)'!N4</f>
        <v>61.94919638</v>
      </c>
      <c r="P23" s="79">
        <f>'HYPO (raw reads)'!O4</f>
        <v>72.84</v>
      </c>
      <c r="Q23" s="79">
        <f>'HYPO (raw reads)'!P4</f>
        <v>69.82</v>
      </c>
      <c r="R23" s="79">
        <f>'HYPO (raw reads)'!Q4</f>
        <v>82.97</v>
      </c>
      <c r="S23" s="79">
        <f>'HYPO (raw reads)'!R4</f>
        <v>85.57</v>
      </c>
      <c r="T23" s="79">
        <f>'HYPO (raw reads)'!S4</f>
        <v>97.00935843</v>
      </c>
      <c r="U23" s="78" t="str">
        <f>'HYPO (raw reads)'!T4</f>
        <v/>
      </c>
      <c r="V23" s="78" t="str">
        <f>'HYPO (raw reads)'!U4</f>
        <v/>
      </c>
    </row>
    <row r="24">
      <c r="A24" s="87" t="s">
        <v>35</v>
      </c>
      <c r="B24" s="87" t="s">
        <v>27</v>
      </c>
      <c r="C24" s="86" t="s">
        <v>49</v>
      </c>
      <c r="D24" s="78">
        <f>'HYPO (raw reads)'!C5</f>
        <v>629005</v>
      </c>
      <c r="E24" s="79">
        <f>'HYPO (raw reads)'!D5</f>
        <v>5.06</v>
      </c>
      <c r="F24" s="79">
        <f>'HYPO (raw reads)'!E5</f>
        <v>7.31</v>
      </c>
      <c r="G24" s="78">
        <f>'HYPO (raw reads)'!F5</f>
        <v>246280</v>
      </c>
      <c r="H24" s="78">
        <f>'HYPO (raw reads)'!G5</f>
        <v>326</v>
      </c>
      <c r="I24" s="79">
        <f>'HYPO (raw reads)'!H5</f>
        <v>59.5</v>
      </c>
      <c r="J24" s="79">
        <f>'HYPO (raw reads)'!I5</f>
        <v>19.3</v>
      </c>
      <c r="K24" s="79">
        <f>'HYPO (raw reads)'!J5</f>
        <v>74.8</v>
      </c>
      <c r="L24" s="79">
        <f>'HYPO (raw reads)'!K5</f>
        <v>3.1</v>
      </c>
      <c r="M24" s="79">
        <f>'HYPO (raw reads)'!L5</f>
        <v>97.51</v>
      </c>
      <c r="N24" s="79">
        <f>'HYPO (raw reads)'!M5</f>
        <v>83.86</v>
      </c>
      <c r="O24" s="79">
        <f>'HYPO (raw reads)'!N5</f>
        <v>70.92285618</v>
      </c>
      <c r="P24" s="79">
        <f>'HYPO (raw reads)'!O5</f>
        <v>72.68</v>
      </c>
      <c r="Q24" s="79">
        <f>'HYPO (raw reads)'!P5</f>
        <v>69.69</v>
      </c>
      <c r="R24" s="79">
        <f>'HYPO (raw reads)'!Q5</f>
        <v>82.78</v>
      </c>
      <c r="S24" s="79">
        <f>'HYPO (raw reads)'!R5</f>
        <v>85.24</v>
      </c>
      <c r="T24" s="79">
        <f>'HYPO (raw reads)'!S5</f>
        <v>97.06404847</v>
      </c>
      <c r="U24" s="78" t="str">
        <f>'HYPO (raw reads)'!T5</f>
        <v/>
      </c>
      <c r="V24" s="78" t="str">
        <f>'HYPO (raw reads)'!U5</f>
        <v/>
      </c>
    </row>
    <row r="25">
      <c r="A25" s="87" t="s">
        <v>35</v>
      </c>
      <c r="B25" s="87" t="s">
        <v>27</v>
      </c>
      <c r="C25" s="86" t="s">
        <v>53</v>
      </c>
      <c r="D25" s="78">
        <f>'HYPO (raw reads)'!C6</f>
        <v>402375</v>
      </c>
      <c r="E25" s="79">
        <f>'HYPO (raw reads)'!D6</f>
        <v>7.18</v>
      </c>
      <c r="F25" s="79">
        <f>'HYPO (raw reads)'!E6</f>
        <v>5.19</v>
      </c>
      <c r="G25" s="78">
        <f>'HYPO (raw reads)'!F6</f>
        <v>219621</v>
      </c>
      <c r="H25" s="78">
        <f>'HYPO (raw reads)'!G6</f>
        <v>323</v>
      </c>
      <c r="I25" s="79">
        <f>'HYPO (raw reads)'!H6</f>
        <v>67.5</v>
      </c>
      <c r="J25" s="79">
        <f>'HYPO (raw reads)'!I6</f>
        <v>10.3</v>
      </c>
      <c r="K25" s="79">
        <f>'HYPO (raw reads)'!J6</f>
        <v>73.9</v>
      </c>
      <c r="L25" s="79">
        <f>'HYPO (raw reads)'!K6</f>
        <v>1.5</v>
      </c>
      <c r="M25" s="79">
        <f>'HYPO (raw reads)'!L6</f>
        <v>94.15</v>
      </c>
      <c r="N25" s="79">
        <f>'HYPO (raw reads)'!M6</f>
        <v>80.75</v>
      </c>
      <c r="O25" s="79">
        <f>'HYPO (raw reads)'!N6</f>
        <v>60.38451824</v>
      </c>
      <c r="P25" s="79">
        <f>'HYPO (raw reads)'!O6</f>
        <v>70.33</v>
      </c>
      <c r="Q25" s="79">
        <f>'HYPO (raw reads)'!P6</f>
        <v>67.26</v>
      </c>
      <c r="R25" s="79">
        <f>'HYPO (raw reads)'!Q6</f>
        <v>77.64</v>
      </c>
      <c r="S25" s="79">
        <f>'HYPO (raw reads)'!R6</f>
        <v>79.73</v>
      </c>
      <c r="T25" s="79">
        <f>'HYPO (raw reads)'!S6</f>
        <v>95.29341123</v>
      </c>
      <c r="U25" s="78" t="str">
        <f>'HYPO (raw reads)'!T6</f>
        <v/>
      </c>
      <c r="V25" s="78" t="str">
        <f>'HYPO (raw reads)'!U6</f>
        <v/>
      </c>
    </row>
    <row r="26">
      <c r="A26" s="87" t="s">
        <v>35</v>
      </c>
      <c r="B26" s="87" t="s">
        <v>27</v>
      </c>
      <c r="C26" s="86" t="s">
        <v>26</v>
      </c>
      <c r="D26" s="78">
        <f>'HYPO (raw reads)'!C7</f>
        <v>1328041</v>
      </c>
      <c r="E26" s="79">
        <f>'HYPO (raw reads)'!D7</f>
        <v>6.11</v>
      </c>
      <c r="F26" s="79">
        <f>'HYPO (raw reads)'!E7</f>
        <v>8.38</v>
      </c>
      <c r="G26" s="78">
        <f>'HYPO (raw reads)'!F7</f>
        <v>229719</v>
      </c>
      <c r="H26" s="78">
        <f>'HYPO (raw reads)'!G7</f>
        <v>353</v>
      </c>
      <c r="I26" s="79">
        <f>'HYPO (raw reads)'!H7</f>
        <v>75.5</v>
      </c>
      <c r="J26" s="79">
        <f>'HYPO (raw reads)'!I7</f>
        <v>3.1</v>
      </c>
      <c r="K26" s="79">
        <f>'HYPO (raw reads)'!J7</f>
        <v>69.3</v>
      </c>
      <c r="L26" s="79">
        <f>'HYPO (raw reads)'!K7</f>
        <v>8.1</v>
      </c>
      <c r="M26" s="79">
        <f>'HYPO (raw reads)'!L7</f>
        <v>75.46</v>
      </c>
      <c r="N26" s="79">
        <f>'HYPO (raw reads)'!M7</f>
        <v>58.57</v>
      </c>
      <c r="O26" s="79">
        <f>'HYPO (raw reads)'!N7</f>
        <v>62.02381105</v>
      </c>
      <c r="P26" s="79">
        <f>'HYPO (raw reads)'!O7</f>
        <v>64.82</v>
      </c>
      <c r="Q26" s="79">
        <f>'HYPO (raw reads)'!P7</f>
        <v>62.21</v>
      </c>
      <c r="R26" s="79">
        <f>'HYPO (raw reads)'!Q7</f>
        <v>62.25</v>
      </c>
      <c r="S26" s="79">
        <f>'HYPO (raw reads)'!R7</f>
        <v>76.2</v>
      </c>
      <c r="T26" s="79">
        <f>'HYPO (raw reads)'!S7</f>
        <v>93.51887915</v>
      </c>
      <c r="U26" s="78" t="str">
        <f>'HYPO (raw reads)'!T7</f>
        <v/>
      </c>
      <c r="V26" s="78" t="str">
        <f>'HYPO (raw reads)'!U7</f>
        <v/>
      </c>
    </row>
    <row r="27">
      <c r="A27" s="87" t="s">
        <v>35</v>
      </c>
      <c r="B27" s="87" t="s">
        <v>27</v>
      </c>
      <c r="C27" s="86" t="s">
        <v>36</v>
      </c>
      <c r="D27" s="78">
        <f>'HYPO (raw reads)'!C8</f>
        <v>609644</v>
      </c>
      <c r="E27" s="79">
        <f>'HYPO (raw reads)'!D8</f>
        <v>18.28</v>
      </c>
      <c r="F27" s="79">
        <f>'HYPO (raw reads)'!E8</f>
        <v>16.53</v>
      </c>
      <c r="G27" s="78">
        <f>'HYPO (raw reads)'!F8</f>
        <v>127706</v>
      </c>
      <c r="H27" s="78">
        <f>'HYPO (raw reads)'!G8</f>
        <v>489</v>
      </c>
      <c r="I27" s="79">
        <f>'HYPO (raw reads)'!H8</f>
        <v>75.4</v>
      </c>
      <c r="J27" s="79">
        <f>'HYPO (raw reads)'!I8</f>
        <v>2.9</v>
      </c>
      <c r="K27" s="79">
        <f>'HYPO (raw reads)'!J8</f>
        <v>71.4</v>
      </c>
      <c r="L27" s="79">
        <f>'HYPO (raw reads)'!K8</f>
        <v>5.6</v>
      </c>
      <c r="M27" s="79">
        <f>'HYPO (raw reads)'!L8</f>
        <v>47.98</v>
      </c>
      <c r="N27" s="79">
        <f>'HYPO (raw reads)'!M8</f>
        <v>37.73</v>
      </c>
      <c r="O27" s="79">
        <f>'HYPO (raw reads)'!N8</f>
        <v>47.08603086</v>
      </c>
      <c r="P27" s="79">
        <f>'HYPO (raw reads)'!O8</f>
        <v>50.34</v>
      </c>
      <c r="Q27" s="79">
        <f>'HYPO (raw reads)'!P8</f>
        <v>48.28</v>
      </c>
      <c r="R27" s="79">
        <f>'HYPO (raw reads)'!Q8</f>
        <v>43.38</v>
      </c>
      <c r="S27" s="79">
        <f>'HYPO (raw reads)'!R8</f>
        <v>56.41</v>
      </c>
      <c r="T27" s="79">
        <f>'HYPO (raw reads)'!S8</f>
        <v>86.5669696</v>
      </c>
      <c r="U27" s="78" t="str">
        <f>'HYPO (raw reads)'!T8</f>
        <v/>
      </c>
      <c r="V27" s="78" t="str">
        <f>'HYPO (raw reads)'!U8</f>
        <v/>
      </c>
    </row>
    <row r="28">
      <c r="A28" s="87" t="s">
        <v>35</v>
      </c>
      <c r="B28" s="87" t="s">
        <v>27</v>
      </c>
      <c r="C28" s="86" t="s">
        <v>31</v>
      </c>
      <c r="D28" s="78">
        <f>'HYPO (raw reads)'!C9</f>
        <v>166449</v>
      </c>
      <c r="E28" s="79">
        <f>'HYPO (raw reads)'!D9</f>
        <v>21.24</v>
      </c>
      <c r="F28" s="79">
        <f>'HYPO (raw reads)'!E9</f>
        <v>19.55</v>
      </c>
      <c r="G28" s="78">
        <f>'HYPO (raw reads)'!F9</f>
        <v>122333</v>
      </c>
      <c r="H28" s="78">
        <f>'HYPO (raw reads)'!G9</f>
        <v>492</v>
      </c>
      <c r="I28" s="79">
        <f>'HYPO (raw reads)'!H9</f>
        <v>75.9</v>
      </c>
      <c r="J28" s="79">
        <f>'HYPO (raw reads)'!I9</f>
        <v>2.7</v>
      </c>
      <c r="K28" s="79">
        <f>'HYPO (raw reads)'!J9</f>
        <v>72.5</v>
      </c>
      <c r="L28" s="79">
        <f>'HYPO (raw reads)'!K9</f>
        <v>4</v>
      </c>
      <c r="M28" s="79">
        <f>'HYPO (raw reads)'!L9</f>
        <v>42.94</v>
      </c>
      <c r="N28" s="79">
        <f>'HYPO (raw reads)'!M9</f>
        <v>30.55</v>
      </c>
      <c r="O28" s="79">
        <f>'HYPO (raw reads)'!N9</f>
        <v>45.11480256</v>
      </c>
      <c r="P28" s="79">
        <f>'HYPO (raw reads)'!O9</f>
        <v>47.41</v>
      </c>
      <c r="Q28" s="79">
        <f>'HYPO (raw reads)'!P9</f>
        <v>45.63</v>
      </c>
      <c r="R28" s="79">
        <f>'HYPO (raw reads)'!Q9</f>
        <v>39.49</v>
      </c>
      <c r="S28" s="79">
        <f>'HYPO (raw reads)'!R9</f>
        <v>52.22</v>
      </c>
      <c r="T28" s="79">
        <f>'HYPO (raw reads)'!S9</f>
        <v>85.44466082</v>
      </c>
      <c r="U28" s="78" t="str">
        <f>'HYPO (raw reads)'!T9</f>
        <v/>
      </c>
      <c r="V28" s="78" t="str">
        <f>'HYPO (raw reads)'!U9</f>
        <v/>
      </c>
    </row>
    <row r="29">
      <c r="A29" s="87" t="s">
        <v>35</v>
      </c>
      <c r="B29" s="87" t="s">
        <v>27</v>
      </c>
      <c r="C29" s="86" t="s">
        <v>50</v>
      </c>
      <c r="D29" s="78">
        <f>'HYPO (raw reads)'!C10</f>
        <v>624193</v>
      </c>
      <c r="E29" s="79">
        <f>'HYPO (raw reads)'!D10</f>
        <v>0.54</v>
      </c>
      <c r="F29" s="79">
        <f>'HYPO (raw reads)'!E10</f>
        <v>2.69</v>
      </c>
      <c r="G29" s="78">
        <f>'HYPO (raw reads)'!F10</f>
        <v>326953</v>
      </c>
      <c r="H29" s="78">
        <f>'HYPO (raw reads)'!G10</f>
        <v>235</v>
      </c>
      <c r="I29" s="79">
        <f>'HYPO (raw reads)'!H10</f>
        <v>68.1</v>
      </c>
      <c r="J29" s="79">
        <f>'HYPO (raw reads)'!I10</f>
        <v>2.9</v>
      </c>
      <c r="K29" s="79">
        <f>'HYPO (raw reads)'!J10</f>
        <v>46.6</v>
      </c>
      <c r="L29" s="79">
        <f>'HYPO (raw reads)'!K10</f>
        <v>0.3</v>
      </c>
      <c r="M29" s="79">
        <f>'HYPO (raw reads)'!L10</f>
        <v>66.95</v>
      </c>
      <c r="N29" s="79">
        <f>'HYPO (raw reads)'!M10</f>
        <v>48.1</v>
      </c>
      <c r="O29" s="79">
        <f>'HYPO (raw reads)'!N10</f>
        <v>54.25229453</v>
      </c>
      <c r="P29" s="79">
        <f>'HYPO (raw reads)'!O10</f>
        <v>61.95</v>
      </c>
      <c r="Q29" s="79">
        <f>'HYPO (raw reads)'!P10</f>
        <v>59.21</v>
      </c>
      <c r="R29" s="79">
        <f>'HYPO (raw reads)'!Q10</f>
        <v>48.92</v>
      </c>
      <c r="S29" s="79">
        <f>'HYPO (raw reads)'!R10</f>
        <v>59.78</v>
      </c>
      <c r="T29" s="79">
        <f>'HYPO (raw reads)'!S10</f>
        <v>95.66239316</v>
      </c>
      <c r="U29" s="78" t="str">
        <f>'HYPO (raw reads)'!T10</f>
        <v/>
      </c>
      <c r="V29" s="78" t="str">
        <f>'HYPO (raw reads)'!U10</f>
        <v/>
      </c>
    </row>
    <row r="30">
      <c r="A30" s="87" t="s">
        <v>35</v>
      </c>
      <c r="B30" s="87" t="s">
        <v>27</v>
      </c>
      <c r="C30" s="86" t="s">
        <v>58</v>
      </c>
      <c r="D30" s="78">
        <f>'HYPO (raw reads)'!C11</f>
        <v>888351</v>
      </c>
      <c r="E30" s="79">
        <f>'HYPO (raw reads)'!D11</f>
        <v>8.27</v>
      </c>
      <c r="F30" s="79">
        <f>'HYPO (raw reads)'!E11</f>
        <v>10.59</v>
      </c>
      <c r="G30" s="78">
        <f>'HYPO (raw reads)'!F11</f>
        <v>415794</v>
      </c>
      <c r="H30" s="78">
        <f>'HYPO (raw reads)'!G11</f>
        <v>199</v>
      </c>
      <c r="I30" s="79">
        <f>'HYPO (raw reads)'!H11</f>
        <v>70</v>
      </c>
      <c r="J30" s="79">
        <f>'HYPO (raw reads)'!I11</f>
        <v>2.9</v>
      </c>
      <c r="K30" s="79">
        <f>'HYPO (raw reads)'!J11</f>
        <v>45.2</v>
      </c>
      <c r="L30" s="79">
        <f>'HYPO (raw reads)'!K11</f>
        <v>0.3</v>
      </c>
      <c r="M30" s="79">
        <f>'HYPO (raw reads)'!L11</f>
        <v>69.72</v>
      </c>
      <c r="N30" s="79">
        <f>'HYPO (raw reads)'!M11</f>
        <v>52.25</v>
      </c>
      <c r="O30" s="79">
        <f>'HYPO (raw reads)'!N11</f>
        <v>58.10632492</v>
      </c>
      <c r="P30" s="79">
        <f>'HYPO (raw reads)'!O11</f>
        <v>64.49</v>
      </c>
      <c r="Q30" s="79">
        <f>'HYPO (raw reads)'!P11</f>
        <v>61.65</v>
      </c>
      <c r="R30" s="79">
        <f>'HYPO (raw reads)'!Q11</f>
        <v>50.37</v>
      </c>
      <c r="S30" s="79">
        <f>'HYPO (raw reads)'!R11</f>
        <v>61.4</v>
      </c>
      <c r="T30" s="79">
        <f>'HYPO (raw reads)'!S11</f>
        <v>96.99697068</v>
      </c>
      <c r="U30" s="78" t="str">
        <f>'HYPO (raw reads)'!T11</f>
        <v/>
      </c>
      <c r="V30" s="78" t="str">
        <f>'HYPO (raw reads)'!U11</f>
        <v/>
      </c>
    </row>
    <row r="31">
      <c r="A31" s="87" t="s">
        <v>35</v>
      </c>
      <c r="B31" s="87" t="s">
        <v>27</v>
      </c>
      <c r="C31" s="86" t="s">
        <v>57</v>
      </c>
      <c r="D31" s="78">
        <f>'HYPO (raw reads)'!C12</f>
        <v>887930</v>
      </c>
      <c r="E31" s="79">
        <f>'HYPO (raw reads)'!D12</f>
        <v>3.21</v>
      </c>
      <c r="F31" s="79">
        <f>'HYPO (raw reads)'!E12</f>
        <v>1.13</v>
      </c>
      <c r="G31" s="78">
        <f>'HYPO (raw reads)'!F12</f>
        <v>440294</v>
      </c>
      <c r="H31" s="78">
        <f>'HYPO (raw reads)'!G12</f>
        <v>168</v>
      </c>
      <c r="I31" s="79">
        <f>'HYPO (raw reads)'!H12</f>
        <v>69.8</v>
      </c>
      <c r="J31" s="79">
        <f>'HYPO (raw reads)'!I12</f>
        <v>2.2</v>
      </c>
      <c r="K31" s="79">
        <f>'HYPO (raw reads)'!J12</f>
        <v>46.8</v>
      </c>
      <c r="L31" s="79">
        <f>'HYPO (raw reads)'!K12</f>
        <v>0.4</v>
      </c>
      <c r="M31" s="79">
        <f>'HYPO (raw reads)'!L12</f>
        <v>70.23</v>
      </c>
      <c r="N31" s="79">
        <f>'HYPO (raw reads)'!M12</f>
        <v>51.36</v>
      </c>
      <c r="O31" s="79">
        <f>'HYPO (raw reads)'!N12</f>
        <v>58.57400192</v>
      </c>
      <c r="P31" s="79">
        <f>'HYPO (raw reads)'!O12</f>
        <v>64.24</v>
      </c>
      <c r="Q31" s="79">
        <f>'HYPO (raw reads)'!P12</f>
        <v>61.31</v>
      </c>
      <c r="R31" s="79">
        <f>'HYPO (raw reads)'!Q12</f>
        <v>49.72</v>
      </c>
      <c r="S31" s="79">
        <f>'HYPO (raw reads)'!R12</f>
        <v>60.04</v>
      </c>
      <c r="T31" s="79">
        <f>'HYPO (raw reads)'!S12</f>
        <v>96.13626528</v>
      </c>
      <c r="U31" s="78" t="str">
        <f>'HYPO (raw reads)'!T12</f>
        <v/>
      </c>
      <c r="V31" s="78" t="str">
        <f>'HYPO (raw reads)'!U12</f>
        <v/>
      </c>
    </row>
    <row r="32">
      <c r="A32" s="87" t="s">
        <v>35</v>
      </c>
      <c r="B32" s="87" t="s">
        <v>27</v>
      </c>
      <c r="C32" s="86" t="s">
        <v>56</v>
      </c>
      <c r="D32" s="78">
        <f>'HYPO (raw reads)'!C13</f>
        <v>1192779</v>
      </c>
      <c r="E32" s="79">
        <f>'HYPO (raw reads)'!D13</f>
        <v>11</v>
      </c>
      <c r="F32" s="79">
        <f>'HYPO (raw reads)'!E13</f>
        <v>13.38</v>
      </c>
      <c r="G32" s="78">
        <f>'HYPO (raw reads)'!F13</f>
        <v>400140</v>
      </c>
      <c r="H32" s="78">
        <f>'HYPO (raw reads)'!G13</f>
        <v>212</v>
      </c>
      <c r="I32" s="79">
        <f>'HYPO (raw reads)'!H13</f>
        <v>70.2</v>
      </c>
      <c r="J32" s="79">
        <f>'HYPO (raw reads)'!I13</f>
        <v>4</v>
      </c>
      <c r="K32" s="79">
        <f>'HYPO (raw reads)'!J13</f>
        <v>46</v>
      </c>
      <c r="L32" s="79">
        <f>'HYPO (raw reads)'!K13</f>
        <v>0.6</v>
      </c>
      <c r="M32" s="79">
        <f>'HYPO (raw reads)'!L13</f>
        <v>68.13</v>
      </c>
      <c r="N32" s="79">
        <f>'HYPO (raw reads)'!M13</f>
        <v>82.7</v>
      </c>
      <c r="O32" s="79">
        <f>'HYPO (raw reads)'!N13</f>
        <v>63.18148045</v>
      </c>
      <c r="P32" s="79">
        <f>'HYPO (raw reads)'!O13</f>
        <v>63.65</v>
      </c>
      <c r="Q32" s="79">
        <f>'HYPO (raw reads)'!P13</f>
        <v>60.92</v>
      </c>
      <c r="R32" s="79">
        <f>'HYPO (raw reads)'!Q13</f>
        <v>81.88</v>
      </c>
      <c r="S32" s="79">
        <f>'HYPO (raw reads)'!R13</f>
        <v>84.14</v>
      </c>
      <c r="T32" s="79">
        <f>'HYPO (raw reads)'!S13</f>
        <v>97.56978254</v>
      </c>
      <c r="U32" s="78" t="str">
        <f>'HYPO (raw reads)'!T13</f>
        <v/>
      </c>
      <c r="V32" s="78" t="str">
        <f>'HYPO (raw reads)'!U13</f>
        <v/>
      </c>
    </row>
    <row r="33">
      <c r="A33" s="87" t="s">
        <v>35</v>
      </c>
      <c r="B33" s="87" t="s">
        <v>27</v>
      </c>
      <c r="C33" s="86" t="s">
        <v>48</v>
      </c>
      <c r="D33" s="78">
        <f>'HYPO (raw reads)'!C14</f>
        <v>1049146</v>
      </c>
      <c r="E33" s="79">
        <f>'HYPO (raw reads)'!D14</f>
        <v>8.52</v>
      </c>
      <c r="F33" s="79">
        <f>'HYPO (raw reads)'!E14</f>
        <v>10.84</v>
      </c>
      <c r="G33" s="78">
        <f>'HYPO (raw reads)'!F14</f>
        <v>484976</v>
      </c>
      <c r="H33" s="78">
        <f>'HYPO (raw reads)'!G14</f>
        <v>171</v>
      </c>
      <c r="I33" s="79">
        <f>'HYPO (raw reads)'!H14</f>
        <v>69.2</v>
      </c>
      <c r="J33" s="79">
        <f>'HYPO (raw reads)'!I14</f>
        <v>3.6</v>
      </c>
      <c r="K33" s="79">
        <f>'HYPO (raw reads)'!J14</f>
        <v>47.8</v>
      </c>
      <c r="L33" s="79">
        <f>'HYPO (raw reads)'!K14</f>
        <v>0.5</v>
      </c>
      <c r="M33" s="79">
        <f>'HYPO (raw reads)'!L14</f>
        <v>67.2</v>
      </c>
      <c r="N33" s="79">
        <f>'HYPO (raw reads)'!M14</f>
        <v>82.99</v>
      </c>
      <c r="O33" s="79">
        <f>'HYPO (raw reads)'!N14</f>
        <v>61.42236176</v>
      </c>
      <c r="P33" s="79">
        <f>'HYPO (raw reads)'!O14</f>
        <v>63.34</v>
      </c>
      <c r="Q33" s="79">
        <f>'HYPO (raw reads)'!P14</f>
        <v>60.7</v>
      </c>
      <c r="R33" s="79">
        <f>'HYPO (raw reads)'!Q14</f>
        <v>81.06</v>
      </c>
      <c r="S33" s="79">
        <f>'HYPO (raw reads)'!R14</f>
        <v>83.52</v>
      </c>
      <c r="T33" s="79">
        <f>'HYPO (raw reads)'!S14</f>
        <v>97.61522233</v>
      </c>
      <c r="U33" s="78" t="str">
        <f>'HYPO (raw reads)'!T14</f>
        <v/>
      </c>
      <c r="V33" s="78" t="str">
        <f>'HYPO (raw reads)'!U14</f>
        <v/>
      </c>
    </row>
    <row r="34">
      <c r="A34" s="87" t="s">
        <v>35</v>
      </c>
      <c r="B34" s="87" t="s">
        <v>27</v>
      </c>
      <c r="C34" s="86" t="s">
        <v>29</v>
      </c>
      <c r="D34" s="78">
        <f>'HYPO (raw reads)'!C15</f>
        <v>1029889</v>
      </c>
      <c r="E34" s="79">
        <f>'HYPO (raw reads)'!D15</f>
        <v>2.61</v>
      </c>
      <c r="F34" s="79">
        <f>'HYPO (raw reads)'!E15</f>
        <v>4.81</v>
      </c>
      <c r="G34" s="88">
        <f>'HYPO (raw reads)'!F15</f>
        <v>487051</v>
      </c>
      <c r="H34" s="88">
        <f>'HYPO (raw reads)'!G15</f>
        <v>161</v>
      </c>
      <c r="I34" s="79">
        <f>'HYPO (raw reads)'!H15</f>
        <v>66.8</v>
      </c>
      <c r="J34" s="79">
        <f>'HYPO (raw reads)'!I15</f>
        <v>3.2</v>
      </c>
      <c r="K34" s="79">
        <f>'HYPO (raw reads)'!J15</f>
        <v>44.7</v>
      </c>
      <c r="L34" s="79">
        <f>'HYPO (raw reads)'!K15</f>
        <v>0.4</v>
      </c>
      <c r="M34" s="79">
        <f>'HYPO (raw reads)'!L15</f>
        <v>66.21</v>
      </c>
      <c r="N34" s="79">
        <f>'HYPO (raw reads)'!M15</f>
        <v>82.77</v>
      </c>
      <c r="O34" s="79">
        <f>'HYPO (raw reads)'!N15</f>
        <v>61.17547154</v>
      </c>
      <c r="P34" s="79">
        <f>'HYPO (raw reads)'!O15</f>
        <v>62.66</v>
      </c>
      <c r="Q34" s="79">
        <f>'HYPO (raw reads)'!P15</f>
        <v>59.84</v>
      </c>
      <c r="R34" s="79">
        <f>'HYPO (raw reads)'!Q15</f>
        <v>79.38</v>
      </c>
      <c r="S34" s="79">
        <f>'HYPO (raw reads)'!R15</f>
        <v>82.17</v>
      </c>
      <c r="T34" s="79">
        <f>'HYPO (raw reads)'!S15</f>
        <v>97.02580331</v>
      </c>
      <c r="U34" s="78" t="str">
        <f>'HYPO (raw reads)'!T15</f>
        <v/>
      </c>
      <c r="V34" s="78" t="str">
        <f>'HYPO (raw reads)'!U15</f>
        <v/>
      </c>
    </row>
    <row r="35">
      <c r="A35" s="87" t="s">
        <v>35</v>
      </c>
      <c r="B35" s="87" t="s">
        <v>27</v>
      </c>
      <c r="C35" s="86" t="s">
        <v>55</v>
      </c>
      <c r="D35" s="78">
        <f>'HYPO (raw reads)'!C16</f>
        <v>666143</v>
      </c>
      <c r="E35" s="79">
        <f>'HYPO (raw reads)'!D16</f>
        <v>4.11</v>
      </c>
      <c r="F35" s="79">
        <f>'HYPO (raw reads)'!E16</f>
        <v>6.34</v>
      </c>
      <c r="G35" s="78">
        <f>'HYPO (raw reads)'!F16</f>
        <v>307189</v>
      </c>
      <c r="H35" s="78">
        <f>'HYPO (raw reads)'!G16</f>
        <v>259</v>
      </c>
      <c r="I35" s="79">
        <f>'HYPO (raw reads)'!H16</f>
        <v>73.1</v>
      </c>
      <c r="J35" s="79">
        <f>'HYPO (raw reads)'!I16</f>
        <v>2.4</v>
      </c>
      <c r="K35" s="79">
        <f>'HYPO (raw reads)'!J16</f>
        <v>75.7</v>
      </c>
      <c r="L35" s="79">
        <f>'HYPO (raw reads)'!K16</f>
        <v>1.7</v>
      </c>
      <c r="M35" s="79">
        <f>'HYPO (raw reads)'!L16</f>
        <v>96.53</v>
      </c>
      <c r="N35" s="79">
        <f>'HYPO (raw reads)'!M16</f>
        <v>47.92</v>
      </c>
      <c r="O35" s="79">
        <f>'HYPO (raw reads)'!N16</f>
        <v>57.28997853</v>
      </c>
      <c r="P35" s="79">
        <f>'HYPO (raw reads)'!O16</f>
        <v>71.9</v>
      </c>
      <c r="Q35" s="79">
        <f>'HYPO (raw reads)'!P16</f>
        <v>68.88</v>
      </c>
      <c r="R35" s="79">
        <f>'HYPO (raw reads)'!Q16</f>
        <v>49.62</v>
      </c>
      <c r="S35" s="79">
        <f>'HYPO (raw reads)'!R16</f>
        <v>60.35</v>
      </c>
      <c r="T35" s="79">
        <f>'HYPO (raw reads)'!S16</f>
        <v>97.35821703</v>
      </c>
      <c r="U35" s="78" t="str">
        <f>'HYPO (raw reads)'!T16</f>
        <v/>
      </c>
      <c r="V35" s="78" t="str">
        <f>'HYPO (raw reads)'!U16</f>
        <v/>
      </c>
    </row>
    <row r="36">
      <c r="A36" s="87" t="s">
        <v>35</v>
      </c>
      <c r="B36" s="87" t="s">
        <v>27</v>
      </c>
      <c r="C36" s="86" t="s">
        <v>33</v>
      </c>
      <c r="D36" s="78">
        <f>'HYPO (raw reads)'!C17</f>
        <v>905597</v>
      </c>
      <c r="E36" s="79">
        <f>'HYPO (raw reads)'!D17</f>
        <v>1.01</v>
      </c>
      <c r="F36" s="79">
        <f>'HYPO (raw reads)'!E17</f>
        <v>3.18</v>
      </c>
      <c r="G36" s="78">
        <f>'HYPO (raw reads)'!F17</f>
        <v>399986</v>
      </c>
      <c r="H36" s="78">
        <f>'HYPO (raw reads)'!G17</f>
        <v>193</v>
      </c>
      <c r="I36" s="79">
        <f>'HYPO (raw reads)'!H17</f>
        <v>73.3</v>
      </c>
      <c r="J36" s="79">
        <f>'HYPO (raw reads)'!I17</f>
        <v>2.4</v>
      </c>
      <c r="K36" s="79">
        <f>'HYPO (raw reads)'!J17</f>
        <v>76.4</v>
      </c>
      <c r="L36" s="79">
        <f>'HYPO (raw reads)'!K17</f>
        <v>1.5</v>
      </c>
      <c r="M36" s="79">
        <f>'HYPO (raw reads)'!L17</f>
        <v>96.49</v>
      </c>
      <c r="N36" s="79">
        <f>'HYPO (raw reads)'!M17</f>
        <v>48.72</v>
      </c>
      <c r="O36" s="79">
        <f>'HYPO (raw reads)'!N17</f>
        <v>55.36229794</v>
      </c>
      <c r="P36" s="79">
        <f>'HYPO (raw reads)'!O17</f>
        <v>71.71</v>
      </c>
      <c r="Q36" s="79">
        <f>'HYPO (raw reads)'!P17</f>
        <v>68.67</v>
      </c>
      <c r="R36" s="79">
        <f>'HYPO (raw reads)'!Q17</f>
        <v>48.53</v>
      </c>
      <c r="S36" s="79">
        <f>'HYPO (raw reads)'!R17</f>
        <v>59.56</v>
      </c>
      <c r="T36" s="79">
        <f>'HYPO (raw reads)'!S17</f>
        <v>97.14318944</v>
      </c>
      <c r="U36" s="78" t="str">
        <f>'HYPO (raw reads)'!T17</f>
        <v/>
      </c>
      <c r="V36" s="78" t="str">
        <f>'HYPO (raw reads)'!U17</f>
        <v/>
      </c>
    </row>
    <row r="37">
      <c r="A37" s="87" t="s">
        <v>35</v>
      </c>
      <c r="B37" s="87" t="s">
        <v>27</v>
      </c>
      <c r="C37" s="86" t="s">
        <v>32</v>
      </c>
      <c r="D37" s="78">
        <f>'HYPO (raw reads)'!C18</f>
        <v>712531</v>
      </c>
      <c r="E37" s="79">
        <f>'HYPO (raw reads)'!D18</f>
        <v>3.08</v>
      </c>
      <c r="F37" s="79">
        <f>'HYPO (raw reads)'!E18</f>
        <v>1</v>
      </c>
      <c r="G37" s="78">
        <f>'HYPO (raw reads)'!F18</f>
        <v>393971</v>
      </c>
      <c r="H37" s="78">
        <f>'HYPO (raw reads)'!G18</f>
        <v>188</v>
      </c>
      <c r="I37" s="79">
        <f>'HYPO (raw reads)'!H18</f>
        <v>70.3</v>
      </c>
      <c r="J37" s="79">
        <f>'HYPO (raw reads)'!I18</f>
        <v>1.9</v>
      </c>
      <c r="K37" s="79">
        <f>'HYPO (raw reads)'!J18</f>
        <v>76.1</v>
      </c>
      <c r="L37" s="79">
        <f>'HYPO (raw reads)'!K18</f>
        <v>1.6</v>
      </c>
      <c r="M37" s="79">
        <f>'HYPO (raw reads)'!L18</f>
        <v>95.87</v>
      </c>
      <c r="N37" s="79">
        <f>'HYPO (raw reads)'!M18</f>
        <v>48.81</v>
      </c>
      <c r="O37" s="79">
        <f>'HYPO (raw reads)'!N18</f>
        <v>56.48034009</v>
      </c>
      <c r="P37" s="79">
        <f>'HYPO (raw reads)'!O18</f>
        <v>71.02</v>
      </c>
      <c r="Q37" s="79">
        <f>'HYPO (raw reads)'!P18</f>
        <v>67.99</v>
      </c>
      <c r="R37" s="79">
        <f>'HYPO (raw reads)'!Q18</f>
        <v>47.46</v>
      </c>
      <c r="S37" s="79">
        <f>'HYPO (raw reads)'!R18</f>
        <v>58.15</v>
      </c>
      <c r="T37" s="79">
        <f>'HYPO (raw reads)'!S18</f>
        <v>96.74056042</v>
      </c>
      <c r="U37" s="78" t="str">
        <f>'HYPO (raw reads)'!T18</f>
        <v/>
      </c>
      <c r="V37" s="78" t="str">
        <f>'HYPO (raw reads)'!U18</f>
        <v/>
      </c>
    </row>
    <row r="38">
      <c r="A38" s="87" t="s">
        <v>35</v>
      </c>
      <c r="B38" s="87" t="s">
        <v>27</v>
      </c>
      <c r="C38" s="86" t="s">
        <v>59</v>
      </c>
      <c r="D38" s="78">
        <f>'HYPO (raw reads)'!C19</f>
        <v>1272365</v>
      </c>
      <c r="E38" s="79">
        <f>'HYPO (raw reads)'!D19</f>
        <v>3</v>
      </c>
      <c r="F38" s="79">
        <f>'HYPO (raw reads)'!E19</f>
        <v>0.92</v>
      </c>
      <c r="G38" s="78">
        <f>'HYPO (raw reads)'!F19</f>
        <v>174429</v>
      </c>
      <c r="H38" s="78">
        <f>'HYPO (raw reads)'!G19</f>
        <v>425</v>
      </c>
      <c r="I38" s="81">
        <f>'HYPO (raw reads)'!H19</f>
        <v>5.9</v>
      </c>
      <c r="J38" s="83">
        <f>'HYPO (raw reads)'!I19</f>
        <v>0.8</v>
      </c>
      <c r="K38" s="79">
        <f>'HYPO (raw reads)'!J19</f>
        <v>77.8</v>
      </c>
      <c r="L38" s="79">
        <f>'HYPO (raw reads)'!K19</f>
        <v>1</v>
      </c>
      <c r="M38" s="79">
        <f>'HYPO (raw reads)'!L19</f>
        <v>98.18</v>
      </c>
      <c r="N38" s="79">
        <f>'HYPO (raw reads)'!M19</f>
        <v>84.54</v>
      </c>
      <c r="O38" s="79">
        <f>'HYPO (raw reads)'!N19</f>
        <v>62.21123793</v>
      </c>
      <c r="P38" s="79">
        <f>'HYPO (raw reads)'!O19</f>
        <v>72.55</v>
      </c>
      <c r="Q38" s="79">
        <f>'HYPO (raw reads)'!P19</f>
        <v>69.48</v>
      </c>
      <c r="R38" s="79">
        <f>'HYPO (raw reads)'!Q19</f>
        <v>81.71</v>
      </c>
      <c r="S38" s="79">
        <f>'HYPO (raw reads)'!R19</f>
        <v>83.44</v>
      </c>
      <c r="T38" s="79">
        <f>'HYPO (raw reads)'!S19</f>
        <v>97.08887807</v>
      </c>
      <c r="U38" s="78" t="str">
        <f>'HYPO (raw reads)'!T19</f>
        <v/>
      </c>
      <c r="V38" s="78" t="str">
        <f>'HYPO (raw reads)'!U19</f>
        <v/>
      </c>
    </row>
    <row r="39">
      <c r="A39" s="87" t="s">
        <v>35</v>
      </c>
      <c r="B39" s="87" t="s">
        <v>27</v>
      </c>
      <c r="C39" s="86" t="s">
        <v>28</v>
      </c>
      <c r="D39" s="78">
        <f>'HYPO (raw reads)'!C20</f>
        <v>855659</v>
      </c>
      <c r="E39" s="79">
        <f>'HYPO (raw reads)'!D20</f>
        <v>7.76</v>
      </c>
      <c r="F39" s="79">
        <f>'HYPO (raw reads)'!E20</f>
        <v>5.78</v>
      </c>
      <c r="G39" s="78">
        <f>'HYPO (raw reads)'!F20</f>
        <v>251751</v>
      </c>
      <c r="H39" s="78">
        <f>'HYPO (raw reads)'!G20</f>
        <v>280</v>
      </c>
      <c r="I39" s="79">
        <f>'HYPO (raw reads)'!H20</f>
        <v>45.5</v>
      </c>
      <c r="J39" s="79">
        <f>'HYPO (raw reads)'!I20</f>
        <v>1.7</v>
      </c>
      <c r="K39" s="79">
        <f>'HYPO (raw reads)'!J20</f>
        <v>75.8</v>
      </c>
      <c r="L39" s="79">
        <f>'HYPO (raw reads)'!K20</f>
        <v>0.9</v>
      </c>
      <c r="M39" s="79">
        <f>'HYPO (raw reads)'!L20</f>
        <v>96.92</v>
      </c>
      <c r="N39" s="79">
        <f>'HYPO (raw reads)'!M20</f>
        <v>83.16</v>
      </c>
      <c r="O39" s="79">
        <f>'HYPO (raw reads)'!N20</f>
        <v>61.59825205</v>
      </c>
      <c r="P39" s="79">
        <f>'HYPO (raw reads)'!O20</f>
        <v>71.46</v>
      </c>
      <c r="Q39" s="79">
        <f>'HYPO (raw reads)'!P20</f>
        <v>68.41</v>
      </c>
      <c r="R39" s="79">
        <f>'HYPO (raw reads)'!Q20</f>
        <v>79.25</v>
      </c>
      <c r="S39" s="79">
        <f>'HYPO (raw reads)'!R20</f>
        <v>81.14</v>
      </c>
      <c r="T39" s="79">
        <f>'HYPO (raw reads)'!S20</f>
        <v>95.56388618</v>
      </c>
      <c r="U39" s="78" t="str">
        <f>'HYPO (raw reads)'!T20</f>
        <v/>
      </c>
      <c r="V39" s="78" t="str">
        <f>'HYPO (raw reads)'!U20</f>
        <v/>
      </c>
    </row>
    <row r="40">
      <c r="A40" s="87" t="s">
        <v>35</v>
      </c>
      <c r="B40" s="87" t="s">
        <v>27</v>
      </c>
      <c r="C40" s="86" t="s">
        <v>54</v>
      </c>
      <c r="D40" s="78">
        <f>'HYPO (raw reads)'!C21</f>
        <v>89349</v>
      </c>
      <c r="E40" s="79">
        <f>'HYPO (raw reads)'!D21</f>
        <v>61.24</v>
      </c>
      <c r="F40" s="79">
        <f>'HYPO (raw reads)'!E21</f>
        <v>60.41</v>
      </c>
      <c r="G40" s="78">
        <f>'HYPO (raw reads)'!F21</f>
        <v>42679</v>
      </c>
      <c r="H40" s="78">
        <f>'HYPO (raw reads)'!G21</f>
        <v>694</v>
      </c>
      <c r="I40" s="79">
        <f>'HYPO (raw reads)'!H21</f>
        <v>64.5</v>
      </c>
      <c r="J40" s="83">
        <f>'HYPO (raw reads)'!I21</f>
        <v>0.8</v>
      </c>
      <c r="K40" s="79">
        <f>'HYPO (raw reads)'!J21</f>
        <v>40</v>
      </c>
      <c r="L40" s="79">
        <f>'HYPO (raw reads)'!K21</f>
        <v>0.3</v>
      </c>
      <c r="M40" s="79">
        <f>'HYPO (raw reads)'!L21</f>
        <v>44.27</v>
      </c>
      <c r="N40" s="79">
        <f>'HYPO (raw reads)'!M21</f>
        <v>38.43</v>
      </c>
      <c r="O40" s="79">
        <f>'HYPO (raw reads)'!N21</f>
        <v>40.11397396</v>
      </c>
      <c r="P40" s="79">
        <f>'HYPO (raw reads)'!O21</f>
        <v>41.04</v>
      </c>
      <c r="Q40" s="79">
        <f>'HYPO (raw reads)'!P21</f>
        <v>39.08</v>
      </c>
      <c r="R40" s="79">
        <f>'HYPO (raw reads)'!Q21</f>
        <v>36.02</v>
      </c>
      <c r="S40" s="79">
        <f>'HYPO (raw reads)'!R21</f>
        <v>40.1</v>
      </c>
      <c r="T40" s="79">
        <f>'HYPO (raw reads)'!S21</f>
        <v>82.81618522</v>
      </c>
      <c r="U40" s="78" t="str">
        <f>'HYPO (raw reads)'!T21</f>
        <v/>
      </c>
      <c r="V40" s="78" t="str">
        <f>'HYPO (raw reads)'!U21</f>
        <v/>
      </c>
    </row>
    <row r="41">
      <c r="A41" s="87" t="s">
        <v>35</v>
      </c>
      <c r="B41" s="87" t="s">
        <v>27</v>
      </c>
      <c r="C41" s="86" t="s">
        <v>30</v>
      </c>
      <c r="D41" s="78">
        <f>'HYPO (raw reads)'!C22</f>
        <v>1578469</v>
      </c>
      <c r="E41" s="79">
        <f>'HYPO (raw reads)'!D22</f>
        <v>4.97</v>
      </c>
      <c r="F41" s="79">
        <f>'HYPO (raw reads)'!E22</f>
        <v>7.22</v>
      </c>
      <c r="G41" s="78">
        <f>'HYPO (raw reads)'!F22</f>
        <v>241618</v>
      </c>
      <c r="H41" s="78">
        <f>'HYPO (raw reads)'!G22</f>
        <v>332</v>
      </c>
      <c r="I41" s="79">
        <f>'HYPO (raw reads)'!H22</f>
        <v>74.6</v>
      </c>
      <c r="J41" s="79">
        <f>'HYPO (raw reads)'!I22</f>
        <v>2.4</v>
      </c>
      <c r="K41" s="79">
        <f>'HYPO (raw reads)'!J22</f>
        <v>76.2</v>
      </c>
      <c r="L41" s="79">
        <f>'HYPO (raw reads)'!K22</f>
        <v>1.4</v>
      </c>
      <c r="M41" s="79">
        <f>'HYPO (raw reads)'!L22</f>
        <v>96.04</v>
      </c>
      <c r="N41" s="79">
        <f>'HYPO (raw reads)'!M22</f>
        <v>83.34</v>
      </c>
      <c r="O41" s="79">
        <f>'HYPO (raw reads)'!N22</f>
        <v>61.94616612</v>
      </c>
      <c r="P41" s="79">
        <f>'HYPO (raw reads)'!O22</f>
        <v>72.25</v>
      </c>
      <c r="Q41" s="79">
        <f>'HYPO (raw reads)'!P22</f>
        <v>69.22</v>
      </c>
      <c r="R41" s="79">
        <f>'HYPO (raw reads)'!Q22</f>
        <v>81.05</v>
      </c>
      <c r="S41" s="79">
        <f>'HYPO (raw reads)'!R22</f>
        <v>83.91</v>
      </c>
      <c r="T41" s="79">
        <f>'HYPO (raw reads)'!S22</f>
        <v>97.7095099</v>
      </c>
      <c r="U41" s="78" t="str">
        <f>'HYPO (raw reads)'!T22</f>
        <v/>
      </c>
      <c r="V41" s="78" t="str">
        <f>'HYPO (raw reads)'!U22</f>
        <v/>
      </c>
    </row>
    <row r="42">
      <c r="A42" s="87" t="s">
        <v>35</v>
      </c>
      <c r="B42" s="87" t="s">
        <v>27</v>
      </c>
      <c r="C42" s="86" t="s">
        <v>52</v>
      </c>
      <c r="D42" s="78">
        <f>'HYPO (raw reads)'!C23</f>
        <v>1184789</v>
      </c>
      <c r="E42" s="79">
        <f>'HYPO (raw reads)'!D23</f>
        <v>5.23</v>
      </c>
      <c r="F42" s="79">
        <f>'HYPO (raw reads)'!E23</f>
        <v>7.48</v>
      </c>
      <c r="G42" s="78">
        <f>'HYPO (raw reads)'!F23</f>
        <v>248968</v>
      </c>
      <c r="H42" s="78">
        <f>'HYPO (raw reads)'!G23</f>
        <v>323</v>
      </c>
      <c r="I42" s="79">
        <f>'HYPO (raw reads)'!H23</f>
        <v>75.5</v>
      </c>
      <c r="J42" s="79">
        <f>'HYPO (raw reads)'!I23</f>
        <v>2.8</v>
      </c>
      <c r="K42" s="79">
        <f>'HYPO (raw reads)'!J23</f>
        <v>76.3</v>
      </c>
      <c r="L42" s="79">
        <f>'HYPO (raw reads)'!K23</f>
        <v>1.4</v>
      </c>
      <c r="M42" s="79">
        <f>'HYPO (raw reads)'!L23</f>
        <v>96.6</v>
      </c>
      <c r="N42" s="79">
        <f>'HYPO (raw reads)'!M23</f>
        <v>83.58</v>
      </c>
      <c r="O42" s="79">
        <f>'HYPO (raw reads)'!N23</f>
        <v>61.93613117</v>
      </c>
      <c r="P42" s="79">
        <f>'HYPO (raw reads)'!O23</f>
        <v>72.36</v>
      </c>
      <c r="Q42" s="79">
        <f>'HYPO (raw reads)'!P23</f>
        <v>69.3</v>
      </c>
      <c r="R42" s="79">
        <f>'HYPO (raw reads)'!Q23</f>
        <v>81.5</v>
      </c>
      <c r="S42" s="79">
        <f>'HYPO (raw reads)'!R23</f>
        <v>84.23</v>
      </c>
      <c r="T42" s="79">
        <f>'HYPO (raw reads)'!S23</f>
        <v>97.94736557</v>
      </c>
      <c r="U42" s="78" t="str">
        <f>'HYPO (raw reads)'!T23</f>
        <v/>
      </c>
      <c r="V42" s="78" t="str">
        <f>'HYPO (raw reads)'!U23</f>
        <v/>
      </c>
    </row>
    <row r="43">
      <c r="A43" s="87" t="s">
        <v>35</v>
      </c>
      <c r="B43" s="87" t="s">
        <v>27</v>
      </c>
      <c r="C43" s="86" t="s">
        <v>34</v>
      </c>
      <c r="D43" s="78">
        <f>'HYPO (raw reads)'!C24</f>
        <v>1668276</v>
      </c>
      <c r="E43" s="79">
        <f>'HYPO (raw reads)'!D24</f>
        <v>4.52</v>
      </c>
      <c r="F43" s="79">
        <f>'HYPO (raw reads)'!E24</f>
        <v>6.77</v>
      </c>
      <c r="G43" s="78">
        <f>'HYPO (raw reads)'!F24</f>
        <v>236330</v>
      </c>
      <c r="H43" s="78">
        <f>'HYPO (raw reads)'!G24</f>
        <v>338</v>
      </c>
      <c r="I43" s="79">
        <f>'HYPO (raw reads)'!H24</f>
        <v>75.8</v>
      </c>
      <c r="J43" s="79">
        <f>'HYPO (raw reads)'!I24</f>
        <v>2.7</v>
      </c>
      <c r="K43" s="79">
        <f>'HYPO (raw reads)'!J24</f>
        <v>74.6</v>
      </c>
      <c r="L43" s="79">
        <f>'HYPO (raw reads)'!K24</f>
        <v>1.6</v>
      </c>
      <c r="M43" s="79">
        <f>'HYPO (raw reads)'!L24</f>
        <v>94.81</v>
      </c>
      <c r="N43" s="79">
        <f>'HYPO (raw reads)'!M24</f>
        <v>82.4</v>
      </c>
      <c r="O43" s="79">
        <f>'HYPO (raw reads)'!N24</f>
        <v>66.59334383</v>
      </c>
      <c r="P43" s="79">
        <f>'HYPO (raw reads)'!O24</f>
        <v>71.56</v>
      </c>
      <c r="Q43" s="79">
        <f>'HYPO (raw reads)'!P24</f>
        <v>68.61</v>
      </c>
      <c r="R43" s="79">
        <f>'HYPO (raw reads)'!Q24</f>
        <v>79.51</v>
      </c>
      <c r="S43" s="79">
        <f>'HYPO (raw reads)'!R24</f>
        <v>82.65</v>
      </c>
      <c r="T43" s="79">
        <f>'HYPO (raw reads)'!S24</f>
        <v>97.47506221</v>
      </c>
      <c r="U43" s="78" t="str">
        <f>'HYPO (raw reads)'!T24</f>
        <v/>
      </c>
      <c r="V43" s="78" t="str">
        <f>'HYPO (raw reads)'!U24</f>
        <v/>
      </c>
    </row>
    <row r="44">
      <c r="A44" s="85" t="s">
        <v>24</v>
      </c>
      <c r="B44" s="85" t="s">
        <v>25</v>
      </c>
      <c r="C44" s="86" t="s">
        <v>51</v>
      </c>
      <c r="D44" s="78">
        <f>'MEDAKA (corrected reads)'!C4</f>
        <v>570802</v>
      </c>
      <c r="E44" s="79">
        <f>'MEDAKA (corrected reads)'!D4</f>
        <v>11.25</v>
      </c>
      <c r="F44" s="79">
        <f>'MEDAKA (corrected reads)'!E4</f>
        <v>13.63</v>
      </c>
      <c r="G44" s="78">
        <f>'MEDAKA (corrected reads)'!F4</f>
        <v>228539</v>
      </c>
      <c r="H44" s="78">
        <f>'MEDAKA (corrected reads)'!G4</f>
        <v>420</v>
      </c>
      <c r="I44" s="79">
        <f>'MEDAKA (corrected reads)'!H4</f>
        <v>76</v>
      </c>
      <c r="J44" s="79">
        <f>'MEDAKA (corrected reads)'!I4</f>
        <v>5</v>
      </c>
      <c r="K44" s="79">
        <f>'MEDAKA (corrected reads)'!J4</f>
        <v>73.7</v>
      </c>
      <c r="L44" s="79">
        <f>'MEDAKA (corrected reads)'!K4</f>
        <v>4.5</v>
      </c>
      <c r="M44" s="79">
        <f>'MEDAKA (corrected reads)'!L4</f>
        <v>98.58</v>
      </c>
      <c r="N44" s="79">
        <f>'MEDAKA (corrected reads)'!M4</f>
        <v>85.17</v>
      </c>
      <c r="O44" s="79">
        <f>'MEDAKA (corrected reads)'!N4</f>
        <v>61.51466347</v>
      </c>
      <c r="P44" s="79">
        <f>'MEDAKA (corrected reads)'!O4</f>
        <v>73.09</v>
      </c>
      <c r="Q44" s="79">
        <f>'MEDAKA (corrected reads)'!P4</f>
        <v>70.13</v>
      </c>
      <c r="R44" s="79">
        <f>'MEDAKA (corrected reads)'!Q4</f>
        <v>85.57</v>
      </c>
      <c r="S44" s="79">
        <f>'MEDAKA (corrected reads)'!R4</f>
        <v>87.23</v>
      </c>
      <c r="T44" s="79">
        <f>'MEDAKA (corrected reads)'!S4</f>
        <v>97.88726604</v>
      </c>
      <c r="U44" s="78" t="str">
        <f>'MEDAKA (corrected reads)'!T4</f>
        <v/>
      </c>
    </row>
    <row r="45">
      <c r="A45" s="87" t="s">
        <v>24</v>
      </c>
      <c r="B45" s="87" t="s">
        <v>25</v>
      </c>
      <c r="C45" s="86" t="s">
        <v>49</v>
      </c>
      <c r="D45" s="78">
        <f>'MEDAKA (corrected reads)'!C5</f>
        <v>571226</v>
      </c>
      <c r="E45" s="79">
        <f>'MEDAKA (corrected reads)'!D5</f>
        <v>11.92</v>
      </c>
      <c r="F45" s="79">
        <f>'MEDAKA (corrected reads)'!E5</f>
        <v>14.32</v>
      </c>
      <c r="G45" s="78">
        <f>'MEDAKA (corrected reads)'!F5</f>
        <v>244385</v>
      </c>
      <c r="H45" s="78">
        <f>'MEDAKA (corrected reads)'!G5</f>
        <v>412</v>
      </c>
      <c r="I45" s="79">
        <f>'MEDAKA (corrected reads)'!H5</f>
        <v>76.6</v>
      </c>
      <c r="J45" s="79">
        <f>'MEDAKA (corrected reads)'!I5</f>
        <v>4.3</v>
      </c>
      <c r="K45" s="79">
        <f>'MEDAKA (corrected reads)'!J5</f>
        <v>74.9</v>
      </c>
      <c r="L45" s="79">
        <f>'MEDAKA (corrected reads)'!K5</f>
        <v>3.6</v>
      </c>
      <c r="M45" s="79">
        <f>'MEDAKA (corrected reads)'!L5</f>
        <v>98.5</v>
      </c>
      <c r="N45" s="79">
        <f>'MEDAKA (corrected reads)'!M5</f>
        <v>85.32</v>
      </c>
      <c r="O45" s="79">
        <f>'MEDAKA (corrected reads)'!N5</f>
        <v>61.69183061</v>
      </c>
      <c r="P45" s="79">
        <f>'MEDAKA (corrected reads)'!O5</f>
        <v>73.09</v>
      </c>
      <c r="Q45" s="79">
        <f>'MEDAKA (corrected reads)'!P5</f>
        <v>70.11</v>
      </c>
      <c r="R45" s="79">
        <f>'MEDAKA (corrected reads)'!Q5</f>
        <v>85.58</v>
      </c>
      <c r="S45" s="79">
        <f>'MEDAKA (corrected reads)'!R5</f>
        <v>87.17</v>
      </c>
      <c r="T45" s="79">
        <f>'MEDAKA (corrected reads)'!S5</f>
        <v>97.89835551</v>
      </c>
      <c r="U45" s="78" t="str">
        <f>'MEDAKA (corrected reads)'!T5</f>
        <v/>
      </c>
    </row>
    <row r="46">
      <c r="A46" s="87" t="s">
        <v>24</v>
      </c>
      <c r="B46" s="87" t="s">
        <v>25</v>
      </c>
      <c r="C46" s="86" t="s">
        <v>53</v>
      </c>
      <c r="D46" s="78">
        <f>'MEDAKA (corrected reads)'!C6</f>
        <v>694027</v>
      </c>
      <c r="E46" s="79">
        <f>'MEDAKA (corrected reads)'!D6</f>
        <v>4.03</v>
      </c>
      <c r="F46" s="79">
        <f>'MEDAKA (corrected reads)'!E6</f>
        <v>6.26</v>
      </c>
      <c r="G46" s="78">
        <f>'MEDAKA (corrected reads)'!F6</f>
        <v>304605</v>
      </c>
      <c r="H46" s="78">
        <f>'MEDAKA (corrected reads)'!G6</f>
        <v>263</v>
      </c>
      <c r="I46" s="79">
        <f>'MEDAKA (corrected reads)'!H6</f>
        <v>77.2</v>
      </c>
      <c r="J46" s="79">
        <f>'MEDAKA (corrected reads)'!I6</f>
        <v>3.2</v>
      </c>
      <c r="K46" s="79">
        <f>'MEDAKA (corrected reads)'!J6</f>
        <v>75.4</v>
      </c>
      <c r="L46" s="79">
        <f>'MEDAKA (corrected reads)'!K6</f>
        <v>1.9</v>
      </c>
      <c r="M46" s="79">
        <f>'MEDAKA (corrected reads)'!L6</f>
        <v>97.79</v>
      </c>
      <c r="N46" s="79">
        <f>'MEDAKA (corrected reads)'!M6</f>
        <v>84.3</v>
      </c>
      <c r="O46" s="79">
        <f>'MEDAKA (corrected reads)'!N6</f>
        <v>61.13392003</v>
      </c>
      <c r="P46" s="79">
        <f>'MEDAKA (corrected reads)'!O6</f>
        <v>72.41</v>
      </c>
      <c r="Q46" s="79">
        <f>'MEDAKA (corrected reads)'!P6</f>
        <v>69.39</v>
      </c>
      <c r="R46" s="79">
        <f>'MEDAKA (corrected reads)'!Q6</f>
        <v>83.11</v>
      </c>
      <c r="S46" s="79">
        <f>'MEDAKA (corrected reads)'!R6</f>
        <v>85.03</v>
      </c>
      <c r="T46" s="79">
        <f>'MEDAKA (corrected reads)'!S6</f>
        <v>97.38948393</v>
      </c>
      <c r="U46" s="78" t="str">
        <f>'MEDAKA (corrected reads)'!T6</f>
        <v/>
      </c>
    </row>
    <row r="47">
      <c r="A47" s="87" t="s">
        <v>24</v>
      </c>
      <c r="B47" s="87" t="s">
        <v>25</v>
      </c>
      <c r="C47" s="86" t="s">
        <v>26</v>
      </c>
      <c r="D47" s="78">
        <f>'MEDAKA (corrected reads)'!C7</f>
        <v>702849</v>
      </c>
      <c r="E47" s="79">
        <f>'MEDAKA (corrected reads)'!D7</f>
        <v>9.86</v>
      </c>
      <c r="F47" s="79">
        <f>'MEDAKA (corrected reads)'!E7</f>
        <v>12.22</v>
      </c>
      <c r="G47" s="78">
        <f>'MEDAKA (corrected reads)'!F7</f>
        <v>187408</v>
      </c>
      <c r="H47" s="78">
        <f>'MEDAKA (corrected reads)'!G7</f>
        <v>467</v>
      </c>
      <c r="I47" s="79">
        <f>'MEDAKA (corrected reads)'!H7</f>
        <v>77.9</v>
      </c>
      <c r="J47" s="79">
        <f>'MEDAKA (corrected reads)'!I7</f>
        <v>3.7</v>
      </c>
      <c r="K47" s="79">
        <f>'MEDAKA (corrected reads)'!J7</f>
        <v>76.1</v>
      </c>
      <c r="L47" s="79">
        <f>'MEDAKA (corrected reads)'!K7</f>
        <v>2.2</v>
      </c>
      <c r="M47" s="79">
        <f>'MEDAKA (corrected reads)'!L7</f>
        <v>98.95</v>
      </c>
      <c r="N47" s="79">
        <f>'MEDAKA (corrected reads)'!M7</f>
        <v>85.51</v>
      </c>
      <c r="O47" s="79">
        <f>'MEDAKA (corrected reads)'!N7</f>
        <v>61.80896791</v>
      </c>
      <c r="P47" s="79">
        <f>'MEDAKA (corrected reads)'!O7</f>
        <v>73.43</v>
      </c>
      <c r="Q47" s="79">
        <f>'MEDAKA (corrected reads)'!P7</f>
        <v>70.44</v>
      </c>
      <c r="R47" s="79">
        <f>'MEDAKA (corrected reads)'!Q7</f>
        <v>85.33</v>
      </c>
      <c r="S47" s="79">
        <f>'MEDAKA (corrected reads)'!R7</f>
        <v>87.16</v>
      </c>
      <c r="T47" s="79">
        <f>'MEDAKA (corrected reads)'!S7</f>
        <v>97.99626745</v>
      </c>
      <c r="U47" s="78" t="str">
        <f>'MEDAKA (corrected reads)'!T7</f>
        <v/>
      </c>
    </row>
    <row r="48">
      <c r="A48" s="87" t="s">
        <v>24</v>
      </c>
      <c r="B48" s="87" t="s">
        <v>25</v>
      </c>
      <c r="C48" s="86" t="s">
        <v>36</v>
      </c>
      <c r="D48" s="78">
        <f>'MEDAKA (corrected reads)'!C8</f>
        <v>714919</v>
      </c>
      <c r="E48" s="79">
        <f>'MEDAKA (corrected reads)'!D8</f>
        <v>8.28</v>
      </c>
      <c r="F48" s="79">
        <f>'MEDAKA (corrected reads)'!E8</f>
        <v>10.6</v>
      </c>
      <c r="G48" s="78">
        <f>'MEDAKA (corrected reads)'!F8</f>
        <v>195161</v>
      </c>
      <c r="H48" s="78">
        <f>'MEDAKA (corrected reads)'!G8</f>
        <v>429</v>
      </c>
      <c r="I48" s="79">
        <f>'MEDAKA (corrected reads)'!H8</f>
        <v>78.1</v>
      </c>
      <c r="J48" s="79">
        <f>'MEDAKA (corrected reads)'!I8</f>
        <v>3.2</v>
      </c>
      <c r="K48" s="79">
        <f>'MEDAKA (corrected reads)'!J8</f>
        <v>76.4</v>
      </c>
      <c r="L48" s="79">
        <f>'MEDAKA (corrected reads)'!K8</f>
        <v>2</v>
      </c>
      <c r="M48" s="79">
        <f>'MEDAKA (corrected reads)'!L8</f>
        <v>98.97</v>
      </c>
      <c r="N48" s="79">
        <f>'MEDAKA (corrected reads)'!M8</f>
        <v>85.54</v>
      </c>
      <c r="O48" s="79">
        <f>'MEDAKA (corrected reads)'!N8</f>
        <v>61.59828802</v>
      </c>
      <c r="P48" s="79">
        <f>'MEDAKA (corrected reads)'!O8</f>
        <v>73.29</v>
      </c>
      <c r="Q48" s="79">
        <f>'MEDAKA (corrected reads)'!P8</f>
        <v>70.33</v>
      </c>
      <c r="R48" s="79">
        <f>'MEDAKA (corrected reads)'!Q8</f>
        <v>85.25</v>
      </c>
      <c r="S48" s="79">
        <f>'MEDAKA (corrected reads)'!R8</f>
        <v>87.03</v>
      </c>
      <c r="T48" s="79">
        <f>'MEDAKA (corrected reads)'!S8</f>
        <v>97.97538678</v>
      </c>
      <c r="U48" s="78" t="str">
        <f>'MEDAKA (corrected reads)'!T8</f>
        <v/>
      </c>
    </row>
    <row r="49">
      <c r="A49" s="87" t="s">
        <v>24</v>
      </c>
      <c r="B49" s="87" t="s">
        <v>25</v>
      </c>
      <c r="C49" s="86" t="s">
        <v>31</v>
      </c>
      <c r="D49" s="78">
        <f>'MEDAKA (corrected reads)'!C9</f>
        <v>931588</v>
      </c>
      <c r="E49" s="79">
        <f>'MEDAKA (corrected reads)'!D9</f>
        <v>8.17</v>
      </c>
      <c r="F49" s="79">
        <f>'MEDAKA (corrected reads)'!E9</f>
        <v>10.49</v>
      </c>
      <c r="G49" s="78">
        <f>'MEDAKA (corrected reads)'!F9</f>
        <v>223421</v>
      </c>
      <c r="H49" s="78">
        <f>'MEDAKA (corrected reads)'!G9</f>
        <v>344</v>
      </c>
      <c r="I49" s="79">
        <f>'MEDAKA (corrected reads)'!H9</f>
        <v>78.6</v>
      </c>
      <c r="J49" s="79">
        <f>'MEDAKA (corrected reads)'!I9</f>
        <v>2.9</v>
      </c>
      <c r="K49" s="79">
        <f>'MEDAKA (corrected reads)'!J9</f>
        <v>77.1</v>
      </c>
      <c r="L49" s="79">
        <f>'MEDAKA (corrected reads)'!K9</f>
        <v>1.6</v>
      </c>
      <c r="M49" s="79">
        <f>'MEDAKA (corrected reads)'!L9</f>
        <v>98.96</v>
      </c>
      <c r="N49" s="79">
        <f>'MEDAKA (corrected reads)'!M9</f>
        <v>85.57</v>
      </c>
      <c r="O49" s="79">
        <f>'MEDAKA (corrected reads)'!N9</f>
        <v>61.84462074</v>
      </c>
      <c r="P49" s="79">
        <f>'MEDAKA (corrected reads)'!O9</f>
        <v>73.27</v>
      </c>
      <c r="Q49" s="79">
        <f>'MEDAKA (corrected reads)'!P9</f>
        <v>70.27</v>
      </c>
      <c r="R49" s="79">
        <f>'MEDAKA (corrected reads)'!Q9</f>
        <v>84.99</v>
      </c>
      <c r="S49" s="79">
        <f>'MEDAKA (corrected reads)'!R9</f>
        <v>86.86</v>
      </c>
      <c r="T49" s="79">
        <f>'MEDAKA (corrected reads)'!S9</f>
        <v>97.94433625</v>
      </c>
      <c r="U49" s="78" t="str">
        <f>'MEDAKA (corrected reads)'!T9</f>
        <v/>
      </c>
    </row>
    <row r="50">
      <c r="A50" s="87" t="s">
        <v>24</v>
      </c>
      <c r="B50" s="87" t="s">
        <v>25</v>
      </c>
      <c r="C50" s="86" t="s">
        <v>50</v>
      </c>
      <c r="D50" s="78">
        <f>'MEDAKA (corrected reads)'!C10</f>
        <v>670720</v>
      </c>
      <c r="E50" s="79">
        <f>'MEDAKA (corrected reads)'!D10</f>
        <v>3.7</v>
      </c>
      <c r="F50" s="79">
        <f>'MEDAKA (corrected reads)'!E10</f>
        <v>5.92</v>
      </c>
      <c r="G50" s="78">
        <f>'MEDAKA (corrected reads)'!F10</f>
        <v>320851</v>
      </c>
      <c r="H50" s="78">
        <f>'MEDAKA (corrected reads)'!G10</f>
        <v>245</v>
      </c>
      <c r="I50" s="79">
        <f>'MEDAKA (corrected reads)'!H10</f>
        <v>75.7</v>
      </c>
      <c r="J50" s="79">
        <f>'MEDAKA (corrected reads)'!I10</f>
        <v>3.3</v>
      </c>
      <c r="K50" s="79">
        <f>'MEDAKA (corrected reads)'!J10</f>
        <v>74.8</v>
      </c>
      <c r="L50" s="79">
        <f>'MEDAKA (corrected reads)'!K10</f>
        <v>2.2</v>
      </c>
      <c r="M50" s="79">
        <f>'MEDAKA (corrected reads)'!L10</f>
        <v>94.85</v>
      </c>
      <c r="N50" s="79">
        <f>'MEDAKA (corrected reads)'!M10</f>
        <v>82.31</v>
      </c>
      <c r="O50" s="79">
        <f>'MEDAKA (corrected reads)'!N10</f>
        <v>59.41182093</v>
      </c>
      <c r="P50" s="79">
        <f>'MEDAKA (corrected reads)'!O10</f>
        <v>70.93</v>
      </c>
      <c r="Q50" s="79">
        <f>'MEDAKA (corrected reads)'!P10</f>
        <v>67.92</v>
      </c>
      <c r="R50" s="79">
        <f>'MEDAKA (corrected reads)'!Q10</f>
        <v>80.88</v>
      </c>
      <c r="S50" s="79">
        <f>'MEDAKA (corrected reads)'!R10</f>
        <v>83.21</v>
      </c>
      <c r="T50" s="79">
        <f>'MEDAKA (corrected reads)'!S10</f>
        <v>97.25646435</v>
      </c>
      <c r="U50" s="78" t="str">
        <f>'MEDAKA (corrected reads)'!T10</f>
        <v/>
      </c>
    </row>
    <row r="51">
      <c r="A51" s="87" t="s">
        <v>24</v>
      </c>
      <c r="B51" s="87" t="s">
        <v>25</v>
      </c>
      <c r="C51" s="86" t="s">
        <v>58</v>
      </c>
      <c r="D51" s="78">
        <f>'MEDAKA (corrected reads)'!C11</f>
        <v>778058</v>
      </c>
      <c r="E51" s="79">
        <f>'MEDAKA (corrected reads)'!D11</f>
        <v>3.22</v>
      </c>
      <c r="F51" s="79">
        <f>'MEDAKA (corrected reads)'!E11</f>
        <v>5.44</v>
      </c>
      <c r="G51" s="78">
        <f>'MEDAKA (corrected reads)'!F11</f>
        <v>400427</v>
      </c>
      <c r="H51" s="78">
        <f>'MEDAKA (corrected reads)'!G11</f>
        <v>211</v>
      </c>
      <c r="I51" s="79">
        <f>'MEDAKA (corrected reads)'!H11</f>
        <v>76.6</v>
      </c>
      <c r="J51" s="79">
        <f>'MEDAKA (corrected reads)'!I11</f>
        <v>3.2</v>
      </c>
      <c r="K51" s="79">
        <f>'MEDAKA (corrected reads)'!J11</f>
        <v>75.6</v>
      </c>
      <c r="L51" s="79">
        <f>'MEDAKA (corrected reads)'!K11</f>
        <v>2.2</v>
      </c>
      <c r="M51" s="79">
        <f>'MEDAKA (corrected reads)'!L11</f>
        <v>95.9</v>
      </c>
      <c r="N51" s="79">
        <f>'MEDAKA (corrected reads)'!M11</f>
        <v>83.25</v>
      </c>
      <c r="O51" s="79">
        <f>'MEDAKA (corrected reads)'!N11</f>
        <v>60.26128444</v>
      </c>
      <c r="P51" s="79">
        <f>'MEDAKA (corrected reads)'!O11</f>
        <v>71.31</v>
      </c>
      <c r="Q51" s="79">
        <f>'MEDAKA (corrected reads)'!P11</f>
        <v>68.33</v>
      </c>
      <c r="R51" s="79">
        <f>'MEDAKA (corrected reads)'!Q11</f>
        <v>81.47</v>
      </c>
      <c r="S51" s="79">
        <f>'MEDAKA (corrected reads)'!R11</f>
        <v>83.65</v>
      </c>
      <c r="T51" s="79">
        <f>'MEDAKA (corrected reads)'!S11</f>
        <v>97.43546468</v>
      </c>
      <c r="U51" s="78" t="str">
        <f>'MEDAKA (corrected reads)'!T11</f>
        <v/>
      </c>
    </row>
    <row r="52">
      <c r="A52" s="87" t="s">
        <v>24</v>
      </c>
      <c r="B52" s="87" t="s">
        <v>25</v>
      </c>
      <c r="C52" s="86" t="s">
        <v>57</v>
      </c>
      <c r="D52" s="78">
        <f>'MEDAKA (corrected reads)'!C12</f>
        <v>789528</v>
      </c>
      <c r="E52" s="79">
        <f>'MEDAKA (corrected reads)'!D12</f>
        <v>3.91</v>
      </c>
      <c r="F52" s="79">
        <f>'MEDAKA (corrected reads)'!E12</f>
        <v>1.85</v>
      </c>
      <c r="G52" s="78">
        <f>'MEDAKA (corrected reads)'!F12</f>
        <v>437113</v>
      </c>
      <c r="H52" s="78">
        <f>'MEDAKA (corrected reads)'!G12</f>
        <v>199</v>
      </c>
      <c r="I52" s="79">
        <f>'MEDAKA (corrected reads)'!H12</f>
        <v>76.6</v>
      </c>
      <c r="J52" s="79">
        <f>'MEDAKA (corrected reads)'!I12</f>
        <v>3</v>
      </c>
      <c r="K52" s="79">
        <f>'MEDAKA (corrected reads)'!J12</f>
        <v>74.9</v>
      </c>
      <c r="L52" s="79">
        <f>'MEDAKA (corrected reads)'!K12</f>
        <v>1.8</v>
      </c>
      <c r="M52" s="79">
        <f>'MEDAKA (corrected reads)'!L12</f>
        <v>95.19</v>
      </c>
      <c r="N52" s="79">
        <f>'MEDAKA (corrected reads)'!M12</f>
        <v>83.43</v>
      </c>
      <c r="O52" s="79">
        <f>'MEDAKA (corrected reads)'!N12</f>
        <v>60.21529993</v>
      </c>
      <c r="P52" s="79">
        <f>'MEDAKA (corrected reads)'!O12</f>
        <v>70.96</v>
      </c>
      <c r="Q52" s="79">
        <f>'MEDAKA (corrected reads)'!P12</f>
        <v>67.92</v>
      </c>
      <c r="R52" s="79">
        <f>'MEDAKA (corrected reads)'!Q12</f>
        <v>79.75</v>
      </c>
      <c r="S52" s="79">
        <f>'MEDAKA (corrected reads)'!R12</f>
        <v>82.22</v>
      </c>
      <c r="T52" s="79">
        <f>'MEDAKA (corrected reads)'!S12</f>
        <v>96.91063508</v>
      </c>
      <c r="U52" s="78" t="str">
        <f>'MEDAKA (corrected reads)'!T12</f>
        <v/>
      </c>
    </row>
    <row r="53">
      <c r="A53" s="87" t="s">
        <v>24</v>
      </c>
      <c r="B53" s="87" t="s">
        <v>25</v>
      </c>
      <c r="C53" s="86" t="s">
        <v>56</v>
      </c>
      <c r="D53" s="78">
        <f>'MEDAKA (corrected reads)'!C13</f>
        <v>399470</v>
      </c>
      <c r="E53" s="79">
        <f>'MEDAKA (corrected reads)'!D13</f>
        <v>8.59</v>
      </c>
      <c r="F53" s="79">
        <f>'MEDAKA (corrected reads)'!E13</f>
        <v>10.92</v>
      </c>
      <c r="G53" s="78">
        <f>'MEDAKA (corrected reads)'!F13</f>
        <v>235093</v>
      </c>
      <c r="H53" s="78">
        <f>'MEDAKA (corrected reads)'!G13</f>
        <v>449</v>
      </c>
      <c r="I53" s="79">
        <f>'MEDAKA (corrected reads)'!H13</f>
        <v>76.2</v>
      </c>
      <c r="J53" s="79">
        <f>'MEDAKA (corrected reads)'!I13</f>
        <v>4.5</v>
      </c>
      <c r="K53" s="79">
        <f>'MEDAKA (corrected reads)'!J13</f>
        <v>74.7</v>
      </c>
      <c r="L53" s="79">
        <f>'MEDAKA (corrected reads)'!K13</f>
        <v>3.2</v>
      </c>
      <c r="M53" s="79">
        <f>'MEDAKA (corrected reads)'!L13</f>
        <v>96.12</v>
      </c>
      <c r="N53" s="79">
        <f>'MEDAKA (corrected reads)'!M13</f>
        <v>81.29</v>
      </c>
      <c r="O53" s="79">
        <f>'MEDAKA (corrected reads)'!N13</f>
        <v>59.45521578</v>
      </c>
      <c r="P53" s="79">
        <f>'MEDAKA (corrected reads)'!O13</f>
        <v>71.82</v>
      </c>
      <c r="Q53" s="79">
        <f>'MEDAKA (corrected reads)'!P13</f>
        <v>68.75</v>
      </c>
      <c r="R53" s="79">
        <f>'MEDAKA (corrected reads)'!Q13</f>
        <v>73.35</v>
      </c>
      <c r="S53" s="79">
        <f>'MEDAKA (corrected reads)'!R13</f>
        <v>76.96</v>
      </c>
      <c r="T53" s="79">
        <f>'MEDAKA (corrected reads)'!S13</f>
        <v>96.79773883</v>
      </c>
      <c r="U53" s="78" t="str">
        <f>'MEDAKA (corrected reads)'!T13</f>
        <v/>
      </c>
    </row>
    <row r="54">
      <c r="A54" s="87" t="s">
        <v>24</v>
      </c>
      <c r="B54" s="87" t="s">
        <v>25</v>
      </c>
      <c r="C54" s="86" t="s">
        <v>48</v>
      </c>
      <c r="D54" s="78">
        <f>'MEDAKA (corrected reads)'!C14</f>
        <v>417083</v>
      </c>
      <c r="E54" s="79">
        <f>'MEDAKA (corrected reads)'!D14</f>
        <v>9.37</v>
      </c>
      <c r="F54" s="79">
        <f>'MEDAKA (corrected reads)'!E14</f>
        <v>11.71</v>
      </c>
      <c r="G54" s="78">
        <f>'MEDAKA (corrected reads)'!F14</f>
        <v>265330</v>
      </c>
      <c r="H54" s="78">
        <f>'MEDAKA (corrected reads)'!G14</f>
        <v>428</v>
      </c>
      <c r="I54" s="79">
        <f>'MEDAKA (corrected reads)'!H14</f>
        <v>76.7</v>
      </c>
      <c r="J54" s="79">
        <f>'MEDAKA (corrected reads)'!I14</f>
        <v>4.2</v>
      </c>
      <c r="K54" s="79">
        <f>'MEDAKA (corrected reads)'!J14</f>
        <v>74.7</v>
      </c>
      <c r="L54" s="79">
        <f>'MEDAKA (corrected reads)'!K14</f>
        <v>2.7</v>
      </c>
      <c r="M54" s="79">
        <f>'MEDAKA (corrected reads)'!L14</f>
        <v>95.53</v>
      </c>
      <c r="N54" s="79">
        <f>'MEDAKA (corrected reads)'!M14</f>
        <v>80.2</v>
      </c>
      <c r="O54" s="79">
        <f>'MEDAKA (corrected reads)'!N14</f>
        <v>57.81031202</v>
      </c>
      <c r="P54" s="79">
        <f>'MEDAKA (corrected reads)'!O14</f>
        <v>71.62</v>
      </c>
      <c r="Q54" s="79">
        <f>'MEDAKA (corrected reads)'!P14</f>
        <v>68.48</v>
      </c>
      <c r="R54" s="79">
        <f>'MEDAKA (corrected reads)'!Q14</f>
        <v>71.97</v>
      </c>
      <c r="S54" s="79">
        <f>'MEDAKA (corrected reads)'!R14</f>
        <v>75.61</v>
      </c>
      <c r="T54" s="79">
        <f>'MEDAKA (corrected reads)'!S14</f>
        <v>96.64535324</v>
      </c>
      <c r="U54" s="78" t="str">
        <f>'MEDAKA (corrected reads)'!T14</f>
        <v/>
      </c>
    </row>
    <row r="55">
      <c r="A55" s="87" t="s">
        <v>24</v>
      </c>
      <c r="B55" s="87" t="s">
        <v>25</v>
      </c>
      <c r="C55" s="86" t="s">
        <v>29</v>
      </c>
      <c r="D55" s="78">
        <f>'MEDAKA (corrected reads)'!C15</f>
        <v>275321</v>
      </c>
      <c r="E55" s="79">
        <f>'MEDAKA (corrected reads)'!D15</f>
        <v>3.12</v>
      </c>
      <c r="F55" s="79">
        <f>'MEDAKA (corrected reads)'!E15</f>
        <v>1.04</v>
      </c>
      <c r="G55" s="78">
        <f>'MEDAKA (corrected reads)'!F15</f>
        <v>197961</v>
      </c>
      <c r="H55" s="78">
        <f>'MEDAKA (corrected reads)'!G15</f>
        <v>534</v>
      </c>
      <c r="I55" s="79">
        <f>'MEDAKA (corrected reads)'!H15</f>
        <v>74.8</v>
      </c>
      <c r="J55" s="79">
        <f>'MEDAKA (corrected reads)'!I15</f>
        <v>3.3</v>
      </c>
      <c r="K55" s="79">
        <f>'MEDAKA (corrected reads)'!J15</f>
        <v>71.5</v>
      </c>
      <c r="L55" s="79">
        <f>'MEDAKA (corrected reads)'!K15</f>
        <v>2.5</v>
      </c>
      <c r="M55" s="79">
        <f>'MEDAKA (corrected reads)'!L15</f>
        <v>86.53</v>
      </c>
      <c r="N55" s="79">
        <f>'MEDAKA (corrected reads)'!M15</f>
        <v>78.27</v>
      </c>
      <c r="O55" s="79">
        <f>'MEDAKA (corrected reads)'!N15</f>
        <v>56.54368793</v>
      </c>
      <c r="P55" s="79">
        <f>'MEDAKA (corrected reads)'!O15</f>
        <v>67.92</v>
      </c>
      <c r="Q55" s="79">
        <f>'MEDAKA (corrected reads)'!P15</f>
        <v>64.92</v>
      </c>
      <c r="R55" s="79">
        <f>'MEDAKA (corrected reads)'!Q15</f>
        <v>65.6</v>
      </c>
      <c r="S55" s="79">
        <f>'MEDAKA (corrected reads)'!R15</f>
        <v>70.26</v>
      </c>
      <c r="T55" s="79">
        <f>'MEDAKA (corrected reads)'!S15</f>
        <v>95.5270475</v>
      </c>
      <c r="U55" s="78" t="str">
        <f>'MEDAKA (corrected reads)'!T15</f>
        <v/>
      </c>
    </row>
    <row r="56">
      <c r="A56" s="87" t="s">
        <v>24</v>
      </c>
      <c r="B56" s="87" t="s">
        <v>25</v>
      </c>
      <c r="C56" s="86" t="s">
        <v>55</v>
      </c>
      <c r="D56" s="78">
        <f>'MEDAKA (corrected reads)'!C16</f>
        <v>394010</v>
      </c>
      <c r="E56" s="79">
        <f>'MEDAKA (corrected reads)'!D16</f>
        <v>10.88</v>
      </c>
      <c r="F56" s="79">
        <f>'MEDAKA (corrected reads)'!E16</f>
        <v>8.97</v>
      </c>
      <c r="G56" s="78">
        <f>'MEDAKA (corrected reads)'!F16</f>
        <v>238977</v>
      </c>
      <c r="H56" s="78">
        <f>'MEDAKA (corrected reads)'!G16</f>
        <v>318</v>
      </c>
      <c r="I56" s="79">
        <f>'MEDAKA (corrected reads)'!H16</f>
        <v>75.8</v>
      </c>
      <c r="J56" s="79">
        <f>'MEDAKA (corrected reads)'!I16</f>
        <v>3</v>
      </c>
      <c r="K56" s="79">
        <f>'MEDAKA (corrected reads)'!J16</f>
        <v>73.8</v>
      </c>
      <c r="L56" s="79">
        <f>'MEDAKA (corrected reads)'!K16</f>
        <v>1.6</v>
      </c>
      <c r="M56" s="79">
        <f>'MEDAKA (corrected reads)'!L16</f>
        <v>89.12</v>
      </c>
      <c r="N56" s="79">
        <f>'MEDAKA (corrected reads)'!M16</f>
        <v>84.24</v>
      </c>
      <c r="O56" s="79">
        <f>'MEDAKA (corrected reads)'!N16</f>
        <v>61.4142331</v>
      </c>
      <c r="P56" s="79">
        <f>'MEDAKA (corrected reads)'!O16</f>
        <v>68.34</v>
      </c>
      <c r="Q56" s="79">
        <f>'MEDAKA (corrected reads)'!P16</f>
        <v>65.22</v>
      </c>
      <c r="R56" s="79">
        <f>'MEDAKA (corrected reads)'!Q16</f>
        <v>81.68</v>
      </c>
      <c r="S56" s="79">
        <f>'MEDAKA (corrected reads)'!R16</f>
        <v>83.91</v>
      </c>
      <c r="T56" s="79">
        <f>'MEDAKA (corrected reads)'!S16</f>
        <v>97.77940063</v>
      </c>
      <c r="U56" s="78" t="str">
        <f>'MEDAKA (corrected reads)'!T16</f>
        <v/>
      </c>
    </row>
    <row r="57">
      <c r="A57" s="87" t="s">
        <v>24</v>
      </c>
      <c r="B57" s="87" t="s">
        <v>25</v>
      </c>
      <c r="C57" s="86" t="s">
        <v>33</v>
      </c>
      <c r="D57" s="78">
        <f>'MEDAKA (corrected reads)'!C17</f>
        <v>389855</v>
      </c>
      <c r="E57" s="79">
        <f>'MEDAKA (corrected reads)'!D17</f>
        <v>13.01</v>
      </c>
      <c r="F57" s="79">
        <f>'MEDAKA (corrected reads)'!E17</f>
        <v>11.15</v>
      </c>
      <c r="G57" s="78">
        <f>'MEDAKA (corrected reads)'!F17</f>
        <v>237416</v>
      </c>
      <c r="H57" s="78">
        <f>'MEDAKA (corrected reads)'!G17</f>
        <v>304</v>
      </c>
      <c r="I57" s="79">
        <f>'MEDAKA (corrected reads)'!H17</f>
        <v>76.1</v>
      </c>
      <c r="J57" s="79">
        <f>'MEDAKA (corrected reads)'!I17</f>
        <v>3</v>
      </c>
      <c r="K57" s="79">
        <f>'MEDAKA (corrected reads)'!J17</f>
        <v>73.8</v>
      </c>
      <c r="L57" s="79">
        <f>'MEDAKA (corrected reads)'!K17</f>
        <v>1.7</v>
      </c>
      <c r="M57" s="79">
        <f>'MEDAKA (corrected reads)'!L17</f>
        <v>87.9</v>
      </c>
      <c r="N57" s="79">
        <f>'MEDAKA (corrected reads)'!M17</f>
        <v>84.39</v>
      </c>
      <c r="O57" s="79">
        <f>'MEDAKA (corrected reads)'!N17</f>
        <v>61.04390226</v>
      </c>
      <c r="P57" s="79">
        <f>'MEDAKA (corrected reads)'!O17</f>
        <v>67.39</v>
      </c>
      <c r="Q57" s="79">
        <f>'MEDAKA (corrected reads)'!P17</f>
        <v>64.31</v>
      </c>
      <c r="R57" s="79">
        <f>'MEDAKA (corrected reads)'!Q17</f>
        <v>81.02</v>
      </c>
      <c r="S57" s="79">
        <f>'MEDAKA (corrected reads)'!R17</f>
        <v>83.34</v>
      </c>
      <c r="T57" s="79">
        <f>'MEDAKA (corrected reads)'!S17</f>
        <v>97.6965812</v>
      </c>
      <c r="U57" s="78" t="str">
        <f>'MEDAKA (corrected reads)'!T17</f>
        <v/>
      </c>
    </row>
    <row r="58">
      <c r="A58" s="87" t="s">
        <v>24</v>
      </c>
      <c r="B58" s="87" t="s">
        <v>25</v>
      </c>
      <c r="C58" s="86" t="s">
        <v>32</v>
      </c>
      <c r="D58" s="78">
        <f>'MEDAKA (corrected reads)'!C18</f>
        <v>270396</v>
      </c>
      <c r="E58" s="79">
        <f>'MEDAKA (corrected reads)'!D18</f>
        <v>21.04</v>
      </c>
      <c r="F58" s="79">
        <f>'MEDAKA (corrected reads)'!E18</f>
        <v>19.35</v>
      </c>
      <c r="G58" s="78">
        <f>'MEDAKA (corrected reads)'!F18</f>
        <v>183972</v>
      </c>
      <c r="H58" s="78">
        <f>'MEDAKA (corrected reads)'!G18</f>
        <v>385</v>
      </c>
      <c r="I58" s="79">
        <f>'MEDAKA (corrected reads)'!H18</f>
        <v>73.5</v>
      </c>
      <c r="J58" s="79">
        <f>'MEDAKA (corrected reads)'!I18</f>
        <v>2.7</v>
      </c>
      <c r="K58" s="79">
        <f>'MEDAKA (corrected reads)'!J18</f>
        <v>71.5</v>
      </c>
      <c r="L58" s="79">
        <f>'MEDAKA (corrected reads)'!K18</f>
        <v>1.4</v>
      </c>
      <c r="M58" s="79">
        <f>'MEDAKA (corrected reads)'!L18</f>
        <v>79.35</v>
      </c>
      <c r="N58" s="79">
        <f>'MEDAKA (corrected reads)'!M18</f>
        <v>80.32</v>
      </c>
      <c r="O58" s="79">
        <f>'MEDAKA (corrected reads)'!N18</f>
        <v>59.32118272</v>
      </c>
      <c r="P58" s="79">
        <f>'MEDAKA (corrected reads)'!O18</f>
        <v>64.85</v>
      </c>
      <c r="Q58" s="79">
        <f>'MEDAKA (corrected reads)'!P18</f>
        <v>61.71</v>
      </c>
      <c r="R58" s="79">
        <f>'MEDAKA (corrected reads)'!Q18</f>
        <v>73.36</v>
      </c>
      <c r="S58" s="79">
        <f>'MEDAKA (corrected reads)'!R18</f>
        <v>76.5</v>
      </c>
      <c r="T58" s="79">
        <f>'MEDAKA (corrected reads)'!S18</f>
        <v>96.41701828</v>
      </c>
      <c r="U58" s="78" t="str">
        <f>'MEDAKA (corrected reads)'!T18</f>
        <v/>
      </c>
    </row>
    <row r="59">
      <c r="A59" s="87" t="s">
        <v>24</v>
      </c>
      <c r="B59" s="87" t="s">
        <v>25</v>
      </c>
      <c r="C59" s="86" t="s">
        <v>59</v>
      </c>
      <c r="D59" s="78">
        <f>'MEDAKA (corrected reads)'!C19</f>
        <v>25546</v>
      </c>
      <c r="E59" s="79">
        <f>'MEDAKA (corrected reads)'!D19</f>
        <v>81.57</v>
      </c>
      <c r="F59" s="79">
        <f>'MEDAKA (corrected reads)'!E19</f>
        <v>81.18</v>
      </c>
      <c r="G59" s="78">
        <f>'MEDAKA (corrected reads)'!F19</f>
        <v>11346</v>
      </c>
      <c r="H59" s="84">
        <f>'MEDAKA (corrected reads)'!G19</f>
        <v>1424</v>
      </c>
      <c r="I59" s="79">
        <f>'MEDAKA (corrected reads)'!H19</f>
        <v>9</v>
      </c>
      <c r="J59" s="79">
        <f>'MEDAKA (corrected reads)'!I19</f>
        <v>0.9</v>
      </c>
      <c r="K59" s="81">
        <f>'MEDAKA (corrected reads)'!J19</f>
        <v>6.3</v>
      </c>
      <c r="L59" s="79">
        <f>'MEDAKA (corrected reads)'!K19</f>
        <v>0.9</v>
      </c>
      <c r="M59" s="79">
        <f>'MEDAKA (corrected reads)'!L19</f>
        <v>8.62</v>
      </c>
      <c r="N59" s="79">
        <f>'MEDAKA (corrected reads)'!M19</f>
        <v>7.03</v>
      </c>
      <c r="O59" s="79">
        <f>'MEDAKA (corrected reads)'!N19</f>
        <v>6.168505972</v>
      </c>
      <c r="P59" s="79">
        <f>'MEDAKA (corrected reads)'!O19</f>
        <v>20.75</v>
      </c>
      <c r="Q59" s="79">
        <f>'MEDAKA (corrected reads)'!P19</f>
        <v>20.11</v>
      </c>
      <c r="R59" s="79">
        <f>'MEDAKA (corrected reads)'!Q19</f>
        <v>12.03</v>
      </c>
      <c r="S59" s="79">
        <f>'MEDAKA (corrected reads)'!R19</f>
        <v>18.44</v>
      </c>
      <c r="T59" s="79">
        <f>'MEDAKA (corrected reads)'!S19</f>
        <v>72.98885643</v>
      </c>
      <c r="U59" s="78" t="str">
        <f>'MEDAKA (corrected reads)'!T19</f>
        <v/>
      </c>
    </row>
    <row r="60">
      <c r="A60" s="87" t="s">
        <v>24</v>
      </c>
      <c r="B60" s="87" t="s">
        <v>25</v>
      </c>
      <c r="C60" s="86" t="s">
        <v>28</v>
      </c>
      <c r="D60" s="78">
        <f>'MEDAKA (corrected reads)'!C20</f>
        <v>103765</v>
      </c>
      <c r="E60" s="79">
        <f>'MEDAKA (corrected reads)'!D20</f>
        <v>31.28</v>
      </c>
      <c r="F60" s="79">
        <f>'MEDAKA (corrected reads)'!E20</f>
        <v>29.81</v>
      </c>
      <c r="G60" s="78">
        <f>'MEDAKA (corrected reads)'!F20</f>
        <v>44582</v>
      </c>
      <c r="H60" s="78">
        <f>'MEDAKA (corrected reads)'!G20</f>
        <v>1064</v>
      </c>
      <c r="I60" s="79">
        <f>'MEDAKA (corrected reads)'!H20</f>
        <v>46.6</v>
      </c>
      <c r="J60" s="79">
        <f>'MEDAKA (corrected reads)'!I20</f>
        <v>2.4</v>
      </c>
      <c r="K60" s="79">
        <f>'MEDAKA (corrected reads)'!J20</f>
        <v>45.9</v>
      </c>
      <c r="L60" s="79">
        <f>'MEDAKA (corrected reads)'!K20</f>
        <v>1.3</v>
      </c>
      <c r="M60" s="79">
        <f>'MEDAKA (corrected reads)'!L20</f>
        <v>59.46</v>
      </c>
      <c r="N60" s="79">
        <f>'MEDAKA (corrected reads)'!M20</f>
        <v>50.37</v>
      </c>
      <c r="O60" s="79">
        <f>'MEDAKA (corrected reads)'!N20</f>
        <v>38.77885867</v>
      </c>
      <c r="P60" s="79">
        <f>'MEDAKA (corrected reads)'!O20</f>
        <v>53.83</v>
      </c>
      <c r="Q60" s="79">
        <f>'MEDAKA (corrected reads)'!P20</f>
        <v>51.6</v>
      </c>
      <c r="R60" s="79">
        <f>'MEDAKA (corrected reads)'!Q20</f>
        <v>54.83</v>
      </c>
      <c r="S60" s="79">
        <f>'MEDAKA (corrected reads)'!R20</f>
        <v>59.87</v>
      </c>
      <c r="T60" s="79">
        <f>'MEDAKA (corrected reads)'!S20</f>
        <v>89.34404414</v>
      </c>
      <c r="U60" s="78" t="str">
        <f>'MEDAKA (corrected reads)'!T20</f>
        <v/>
      </c>
    </row>
    <row r="61">
      <c r="A61" s="87" t="s">
        <v>24</v>
      </c>
      <c r="B61" s="87" t="s">
        <v>25</v>
      </c>
      <c r="C61" s="86" t="s">
        <v>54</v>
      </c>
      <c r="D61" s="78">
        <f>'MEDAKA (corrected reads)'!C21</f>
        <v>235893</v>
      </c>
      <c r="E61" s="79">
        <f>'MEDAKA (corrected reads)'!D21</f>
        <v>23.84</v>
      </c>
      <c r="F61" s="79">
        <f>'MEDAKA (corrected reads)'!E21</f>
        <v>22.21</v>
      </c>
      <c r="G61" s="78">
        <f>'MEDAKA (corrected reads)'!F21</f>
        <v>114125</v>
      </c>
      <c r="H61" s="78">
        <f>'MEDAKA (corrected reads)'!G21</f>
        <v>508</v>
      </c>
      <c r="I61" s="79">
        <f>'MEDAKA (corrected reads)'!H21</f>
        <v>67.4</v>
      </c>
      <c r="J61" s="79">
        <f>'MEDAKA (corrected reads)'!I21</f>
        <v>1.7</v>
      </c>
      <c r="K61" s="79">
        <f>'MEDAKA (corrected reads)'!J21</f>
        <v>64.3</v>
      </c>
      <c r="L61" s="79">
        <f>'MEDAKA (corrected reads)'!K21</f>
        <v>0.8</v>
      </c>
      <c r="M61" s="79">
        <f>'MEDAKA (corrected reads)'!L21</f>
        <v>81.8</v>
      </c>
      <c r="N61" s="79">
        <f>'MEDAKA (corrected reads)'!M21</f>
        <v>69.61</v>
      </c>
      <c r="O61" s="79">
        <f>'MEDAKA (corrected reads)'!N21</f>
        <v>52.88363051</v>
      </c>
      <c r="P61" s="79">
        <f>'MEDAKA (corrected reads)'!O21</f>
        <v>63.41</v>
      </c>
      <c r="Q61" s="79">
        <f>'MEDAKA (corrected reads)'!P21</f>
        <v>60.68</v>
      </c>
      <c r="R61" s="79">
        <f>'MEDAKA (corrected reads)'!Q21</f>
        <v>66.58</v>
      </c>
      <c r="S61" s="79">
        <f>'MEDAKA (corrected reads)'!R21</f>
        <v>70.27</v>
      </c>
      <c r="T61" s="79">
        <f>'MEDAKA (corrected reads)'!S21</f>
        <v>93.28491832</v>
      </c>
      <c r="U61" s="78" t="str">
        <f>'MEDAKA (corrected reads)'!T21</f>
        <v/>
      </c>
    </row>
    <row r="62">
      <c r="A62" s="87" t="s">
        <v>24</v>
      </c>
      <c r="B62" s="87" t="s">
        <v>25</v>
      </c>
      <c r="C62" s="86" t="s">
        <v>30</v>
      </c>
      <c r="D62" s="78">
        <f>'MEDAKA (corrected reads)'!C22</f>
        <v>1021732</v>
      </c>
      <c r="E62" s="83">
        <f>'MEDAKA (corrected reads)'!D22</f>
        <v>0.1</v>
      </c>
      <c r="F62" s="79">
        <f>'MEDAKA (corrected reads)'!E22</f>
        <v>2.04</v>
      </c>
      <c r="G62" s="78">
        <f>'MEDAKA (corrected reads)'!F22</f>
        <v>231345</v>
      </c>
      <c r="H62" s="78">
        <f>'MEDAKA (corrected reads)'!G22</f>
        <v>350</v>
      </c>
      <c r="I62" s="79">
        <f>'MEDAKA (corrected reads)'!H22</f>
        <v>77</v>
      </c>
      <c r="J62" s="79">
        <f>'MEDAKA (corrected reads)'!I22</f>
        <v>2.8</v>
      </c>
      <c r="K62" s="79">
        <f>'MEDAKA (corrected reads)'!J22</f>
        <v>76</v>
      </c>
      <c r="L62" s="79">
        <f>'MEDAKA (corrected reads)'!K22</f>
        <v>1.5</v>
      </c>
      <c r="M62" s="79">
        <f>'MEDAKA (corrected reads)'!L22</f>
        <v>93.64</v>
      </c>
      <c r="N62" s="79">
        <f>'MEDAKA (corrected reads)'!M22</f>
        <v>82</v>
      </c>
      <c r="O62" s="79">
        <f>'MEDAKA (corrected reads)'!N22</f>
        <v>55.54856486</v>
      </c>
      <c r="P62" s="79">
        <f>'MEDAKA (corrected reads)'!O22</f>
        <v>71.11</v>
      </c>
      <c r="Q62" s="79">
        <f>'MEDAKA (corrected reads)'!P22</f>
        <v>68.04</v>
      </c>
      <c r="R62" s="79">
        <f>'MEDAKA (corrected reads)'!Q22</f>
        <v>79.25</v>
      </c>
      <c r="S62" s="79">
        <f>'MEDAKA (corrected reads)'!R22</f>
        <v>82.11</v>
      </c>
      <c r="T62" s="79">
        <f>'MEDAKA (corrected reads)'!S22</f>
        <v>97.58866169</v>
      </c>
      <c r="U62" s="78" t="str">
        <f>'MEDAKA (corrected reads)'!T22</f>
        <v/>
      </c>
    </row>
    <row r="63">
      <c r="A63" s="87" t="s">
        <v>24</v>
      </c>
      <c r="B63" s="87" t="s">
        <v>25</v>
      </c>
      <c r="C63" s="86" t="s">
        <v>52</v>
      </c>
      <c r="D63" s="78">
        <f>'MEDAKA (corrected reads)'!C23</f>
        <v>1607507</v>
      </c>
      <c r="E63" s="79">
        <f>'MEDAKA (corrected reads)'!D23</f>
        <v>2.22</v>
      </c>
      <c r="F63" s="79">
        <f>'MEDAKA (corrected reads)'!E23</f>
        <v>4.41</v>
      </c>
      <c r="G63" s="78">
        <f>'MEDAKA (corrected reads)'!F23</f>
        <v>265701</v>
      </c>
      <c r="H63" s="78">
        <f>'MEDAKA (corrected reads)'!G23</f>
        <v>298</v>
      </c>
      <c r="I63" s="79">
        <f>'MEDAKA (corrected reads)'!H23</f>
        <v>78</v>
      </c>
      <c r="J63" s="79">
        <f>'MEDAKA (corrected reads)'!I23</f>
        <v>3</v>
      </c>
      <c r="K63" s="79">
        <f>'MEDAKA (corrected reads)'!J23</f>
        <v>76.2</v>
      </c>
      <c r="L63" s="79">
        <f>'MEDAKA (corrected reads)'!K23</f>
        <v>1.9</v>
      </c>
      <c r="M63" s="79">
        <f>'MEDAKA (corrected reads)'!L23</f>
        <v>95.93</v>
      </c>
      <c r="N63" s="79">
        <f>'MEDAKA (corrected reads)'!M23</f>
        <v>83.76</v>
      </c>
      <c r="O63" s="79">
        <f>'MEDAKA (corrected reads)'!N23</f>
        <v>61.37049656</v>
      </c>
      <c r="P63" s="79">
        <f>'MEDAKA (corrected reads)'!O23</f>
        <v>72.02</v>
      </c>
      <c r="Q63" s="79">
        <f>'MEDAKA (corrected reads)'!P23</f>
        <v>68.95</v>
      </c>
      <c r="R63" s="79">
        <f>'MEDAKA (corrected reads)'!Q23</f>
        <v>81.39</v>
      </c>
      <c r="S63" s="79">
        <f>'MEDAKA (corrected reads)'!R23</f>
        <v>84.02</v>
      </c>
      <c r="T63" s="79">
        <f>'MEDAKA (corrected reads)'!S23</f>
        <v>97.89354106</v>
      </c>
      <c r="U63" s="78" t="str">
        <f>'MEDAKA (corrected reads)'!T23</f>
        <v/>
      </c>
    </row>
    <row r="64">
      <c r="A64" s="87" t="s">
        <v>24</v>
      </c>
      <c r="B64" s="87" t="s">
        <v>25</v>
      </c>
      <c r="C64" s="86" t="s">
        <v>34</v>
      </c>
      <c r="D64" s="78">
        <f>'MEDAKA (corrected reads)'!C24</f>
        <v>1817667</v>
      </c>
      <c r="E64" s="79">
        <f>'MEDAKA (corrected reads)'!D24</f>
        <v>3.82</v>
      </c>
      <c r="F64" s="79">
        <f>'MEDAKA (corrected reads)'!E24</f>
        <v>6.05</v>
      </c>
      <c r="G64" s="78">
        <f>'MEDAKA (corrected reads)'!F24</f>
        <v>297164</v>
      </c>
      <c r="H64" s="78">
        <f>'MEDAKA (corrected reads)'!G24</f>
        <v>248</v>
      </c>
      <c r="I64" s="79">
        <f>'MEDAKA (corrected reads)'!H24</f>
        <v>77.9</v>
      </c>
      <c r="J64" s="79">
        <f>'MEDAKA (corrected reads)'!I24</f>
        <v>3.2</v>
      </c>
      <c r="K64" s="79">
        <f>'MEDAKA (corrected reads)'!J24</f>
        <v>76.7</v>
      </c>
      <c r="L64" s="79">
        <f>'MEDAKA (corrected reads)'!K24</f>
        <v>1.8</v>
      </c>
      <c r="M64" s="79">
        <f>'MEDAKA (corrected reads)'!L24</f>
        <v>97.35</v>
      </c>
      <c r="N64" s="79">
        <f>'MEDAKA (corrected reads)'!M24</f>
        <v>85.12</v>
      </c>
      <c r="O64" s="79">
        <f>'MEDAKA (corrected reads)'!N24</f>
        <v>61.60512185</v>
      </c>
      <c r="P64" s="79">
        <f>'MEDAKA (corrected reads)'!O24</f>
        <v>72.69</v>
      </c>
      <c r="Q64" s="79">
        <f>'MEDAKA (corrected reads)'!P24</f>
        <v>69.67</v>
      </c>
      <c r="R64" s="79">
        <f>'MEDAKA (corrected reads)'!Q24</f>
        <v>82.72</v>
      </c>
      <c r="S64" s="79">
        <f>'MEDAKA (corrected reads)'!R24</f>
        <v>84.99</v>
      </c>
      <c r="T64" s="79">
        <f>'MEDAKA (corrected reads)'!S24</f>
        <v>97.83295467</v>
      </c>
      <c r="U64" s="78" t="str">
        <f>'MEDAKA (corrected reads)'!T24</f>
        <v/>
      </c>
    </row>
    <row r="65">
      <c r="A65" s="76" t="s">
        <v>24</v>
      </c>
      <c r="B65" s="76" t="s">
        <v>27</v>
      </c>
      <c r="C65" s="77" t="s">
        <v>51</v>
      </c>
      <c r="D65" s="78">
        <f>'MEDAKA (raw reads)'!C4</f>
        <v>705937</v>
      </c>
      <c r="E65" s="79">
        <f>'MEDAKA (raw reads)'!D4</f>
        <v>6.08</v>
      </c>
      <c r="F65" s="79">
        <f>'MEDAKA (raw reads)'!E4</f>
        <v>8.35</v>
      </c>
      <c r="G65" s="78">
        <f>'MEDAKA (raw reads)'!F4</f>
        <v>214459</v>
      </c>
      <c r="H65" s="78">
        <f>'MEDAKA (raw reads)'!G4</f>
        <v>378</v>
      </c>
      <c r="I65" s="79">
        <f>'MEDAKA (raw reads)'!H4</f>
        <v>78</v>
      </c>
      <c r="J65" s="79">
        <f>'MEDAKA (raw reads)'!I4</f>
        <v>3.1</v>
      </c>
      <c r="K65" s="79">
        <f>'MEDAKA (raw reads)'!J4</f>
        <v>76.1</v>
      </c>
      <c r="L65" s="79">
        <f>'MEDAKA (raw reads)'!K4</f>
        <v>2.1</v>
      </c>
      <c r="M65" s="79">
        <f>'MEDAKA (raw reads)'!L4</f>
        <v>98.14</v>
      </c>
      <c r="N65" s="79">
        <f>'MEDAKA (raw reads)'!M4</f>
        <v>84.26</v>
      </c>
      <c r="O65" s="79">
        <f>'MEDAKA (raw reads)'!N4</f>
        <v>60.16775083</v>
      </c>
      <c r="P65" s="79">
        <f>'MEDAKA (raw reads)'!O4</f>
        <v>72.87</v>
      </c>
      <c r="Q65" s="79">
        <f>'MEDAKA (raw reads)'!P4</f>
        <v>69.9</v>
      </c>
      <c r="R65" s="79">
        <f>'MEDAKA (raw reads)'!Q4</f>
        <v>83.52</v>
      </c>
      <c r="S65" s="79">
        <f>'MEDAKA (raw reads)'!R4</f>
        <v>85.59</v>
      </c>
      <c r="T65" s="79">
        <f>'MEDAKA (raw reads)'!S4</f>
        <v>97.1803527</v>
      </c>
      <c r="U65" s="78" t="str">
        <f>'MEDAKA (raw reads)'!T4</f>
        <v/>
      </c>
      <c r="V65" s="78" t="str">
        <f>'MEDAKA (raw reads)'!U4</f>
        <v/>
      </c>
    </row>
    <row r="66">
      <c r="A66" s="80" t="s">
        <v>24</v>
      </c>
      <c r="B66" s="80" t="s">
        <v>27</v>
      </c>
      <c r="C66" s="77" t="s">
        <v>49</v>
      </c>
      <c r="D66" s="78">
        <f>'MEDAKA (raw reads)'!C5</f>
        <v>629721</v>
      </c>
      <c r="E66" s="79">
        <f>'MEDAKA (raw reads)'!D5</f>
        <v>5.45</v>
      </c>
      <c r="F66" s="79">
        <f>'MEDAKA (raw reads)'!E5</f>
        <v>7.71</v>
      </c>
      <c r="G66" s="78">
        <f>'MEDAKA (raw reads)'!F5</f>
        <v>225104</v>
      </c>
      <c r="H66" s="78">
        <f>'MEDAKA (raw reads)'!G5</f>
        <v>358</v>
      </c>
      <c r="I66" s="79">
        <f>'MEDAKA (raw reads)'!H5</f>
        <v>77.9</v>
      </c>
      <c r="J66" s="79">
        <f>'MEDAKA (raw reads)'!I5</f>
        <v>2.9</v>
      </c>
      <c r="K66" s="79">
        <f>'MEDAKA (raw reads)'!J5</f>
        <v>76.1</v>
      </c>
      <c r="L66" s="79">
        <f>'MEDAKA (raw reads)'!K5</f>
        <v>2.2</v>
      </c>
      <c r="M66" s="79">
        <f>'MEDAKA (raw reads)'!L5</f>
        <v>97.98</v>
      </c>
      <c r="N66" s="79">
        <f>'MEDAKA (raw reads)'!M5</f>
        <v>84.25</v>
      </c>
      <c r="O66" s="79">
        <f>'MEDAKA (raw reads)'!N5</f>
        <v>59.8966005</v>
      </c>
      <c r="P66" s="79">
        <f>'MEDAKA (raw reads)'!O5</f>
        <v>72.68</v>
      </c>
      <c r="Q66" s="79">
        <f>'MEDAKA (raw reads)'!P5</f>
        <v>69.72</v>
      </c>
      <c r="R66" s="79">
        <f>'MEDAKA (raw reads)'!Q5</f>
        <v>82.88</v>
      </c>
      <c r="S66" s="79">
        <f>'MEDAKA (raw reads)'!R5</f>
        <v>84.9</v>
      </c>
      <c r="T66" s="79">
        <f>'MEDAKA (raw reads)'!S5</f>
        <v>96.863897</v>
      </c>
      <c r="U66" s="78" t="str">
        <f>'MEDAKA (raw reads)'!T5</f>
        <v/>
      </c>
      <c r="V66" s="78" t="str">
        <f>'MEDAKA (raw reads)'!U5</f>
        <v/>
      </c>
    </row>
    <row r="67">
      <c r="A67" s="80" t="s">
        <v>24</v>
      </c>
      <c r="B67" s="80" t="s">
        <v>27</v>
      </c>
      <c r="C67" s="77" t="s">
        <v>53</v>
      </c>
      <c r="D67" s="78">
        <f>'MEDAKA (raw reads)'!C6</f>
        <v>406642</v>
      </c>
      <c r="E67" s="79">
        <f>'MEDAKA (raw reads)'!D6</f>
        <v>6.08</v>
      </c>
      <c r="F67" s="79">
        <f>'MEDAKA (raw reads)'!E6</f>
        <v>4.07</v>
      </c>
      <c r="G67" s="78">
        <f>'MEDAKA (raw reads)'!F6</f>
        <v>208041</v>
      </c>
      <c r="H67" s="78">
        <f>'MEDAKA (raw reads)'!G6</f>
        <v>345</v>
      </c>
      <c r="I67" s="79">
        <f>'MEDAKA (raw reads)'!H6</f>
        <v>76.4</v>
      </c>
      <c r="J67" s="79">
        <f>'MEDAKA (raw reads)'!I6</f>
        <v>1.8</v>
      </c>
      <c r="K67" s="79">
        <f>'MEDAKA (raw reads)'!J6</f>
        <v>74.7</v>
      </c>
      <c r="L67" s="79">
        <f>'MEDAKA (raw reads)'!K6</f>
        <v>0.9</v>
      </c>
      <c r="M67" s="79">
        <f>'MEDAKA (raw reads)'!L6</f>
        <v>94.48</v>
      </c>
      <c r="N67" s="79">
        <f>'MEDAKA (raw reads)'!M6</f>
        <v>80.99</v>
      </c>
      <c r="O67" s="79">
        <f>'MEDAKA (raw reads)'!N6</f>
        <v>58.70388972</v>
      </c>
      <c r="P67" s="79">
        <f>'MEDAKA (raw reads)'!O6</f>
        <v>70.38</v>
      </c>
      <c r="Q67" s="79">
        <f>'MEDAKA (raw reads)'!P6</f>
        <v>67.39</v>
      </c>
      <c r="R67" s="79">
        <f>'MEDAKA (raw reads)'!Q6</f>
        <v>78.32</v>
      </c>
      <c r="S67" s="79">
        <f>'MEDAKA (raw reads)'!R6</f>
        <v>80.55</v>
      </c>
      <c r="T67" s="79">
        <f>'MEDAKA (raw reads)'!S6</f>
        <v>95.45234231</v>
      </c>
      <c r="U67" s="78" t="str">
        <f>'MEDAKA (raw reads)'!T6</f>
        <v/>
      </c>
      <c r="V67" s="78" t="str">
        <f>'MEDAKA (raw reads)'!U6</f>
        <v/>
      </c>
    </row>
    <row r="68">
      <c r="A68" s="80" t="s">
        <v>24</v>
      </c>
      <c r="B68" s="80" t="s">
        <v>27</v>
      </c>
      <c r="C68" s="77" t="s">
        <v>26</v>
      </c>
      <c r="D68" s="78">
        <f>'MEDAKA (raw reads)'!C7</f>
        <v>1415708</v>
      </c>
      <c r="E68" s="79">
        <f>'MEDAKA (raw reads)'!D7</f>
        <v>16.73</v>
      </c>
      <c r="F68" s="79">
        <f>'MEDAKA (raw reads)'!E7</f>
        <v>19.23</v>
      </c>
      <c r="G68" s="78">
        <f>'MEDAKA (raw reads)'!F7</f>
        <v>306555</v>
      </c>
      <c r="H68" s="78">
        <f>'MEDAKA (raw reads)'!G7</f>
        <v>291</v>
      </c>
      <c r="I68" s="79">
        <f>'MEDAKA (raw reads)'!H7</f>
        <v>76.3</v>
      </c>
      <c r="J68" s="79">
        <f>'MEDAKA (raw reads)'!I7</f>
        <v>4.9</v>
      </c>
      <c r="K68" s="79">
        <f>'MEDAKA (raw reads)'!J7</f>
        <v>74.1</v>
      </c>
      <c r="L68" s="79">
        <f>'MEDAKA (raw reads)'!K7</f>
        <v>4</v>
      </c>
      <c r="M68" s="79">
        <f>'MEDAKA (raw reads)'!L7</f>
        <v>98.7</v>
      </c>
      <c r="N68" s="79">
        <f>'MEDAKA (raw reads)'!M7</f>
        <v>84.48</v>
      </c>
      <c r="O68" s="79">
        <f>'MEDAKA (raw reads)'!N7</f>
        <v>69.96604754</v>
      </c>
      <c r="P68" s="79">
        <f>'MEDAKA (raw reads)'!O7</f>
        <v>73.25</v>
      </c>
      <c r="Q68" s="79">
        <f>'MEDAKA (raw reads)'!P7</f>
        <v>70.28</v>
      </c>
      <c r="R68" s="79">
        <f>'MEDAKA (raw reads)'!Q7</f>
        <v>85.27</v>
      </c>
      <c r="S68" s="79">
        <f>'MEDAKA (raw reads)'!R7</f>
        <v>87.18</v>
      </c>
      <c r="T68" s="79">
        <f>'MEDAKA (raw reads)'!S7</f>
        <v>97.90576653</v>
      </c>
      <c r="U68" s="78" t="str">
        <f>'MEDAKA (raw reads)'!T7</f>
        <v/>
      </c>
      <c r="V68" s="78" t="str">
        <f>'MEDAKA (raw reads)'!U7</f>
        <v/>
      </c>
    </row>
    <row r="69">
      <c r="A69" s="80" t="s">
        <v>24</v>
      </c>
      <c r="B69" s="80" t="s">
        <v>27</v>
      </c>
      <c r="C69" s="77" t="s">
        <v>36</v>
      </c>
      <c r="D69" s="78">
        <f>'MEDAKA (raw reads)'!C8</f>
        <v>1450171</v>
      </c>
      <c r="E69" s="79">
        <f>'MEDAKA (raw reads)'!D8</f>
        <v>14.95</v>
      </c>
      <c r="F69" s="79">
        <f>'MEDAKA (raw reads)'!E8</f>
        <v>17.42</v>
      </c>
      <c r="G69" s="78">
        <f>'MEDAKA (raw reads)'!F8</f>
        <v>314873</v>
      </c>
      <c r="H69" s="78">
        <f>'MEDAKA (raw reads)'!G8</f>
        <v>279</v>
      </c>
      <c r="I69" s="79">
        <f>'MEDAKA (raw reads)'!H8</f>
        <v>76.2</v>
      </c>
      <c r="J69" s="79">
        <f>'MEDAKA (raw reads)'!I8</f>
        <v>5</v>
      </c>
      <c r="K69" s="79">
        <f>'MEDAKA (raw reads)'!J8</f>
        <v>74.9</v>
      </c>
      <c r="L69" s="79">
        <f>'MEDAKA (raw reads)'!K8</f>
        <v>3.6</v>
      </c>
      <c r="M69" s="79">
        <f>'MEDAKA (raw reads)'!L8</f>
        <v>98.63</v>
      </c>
      <c r="N69" s="79">
        <f>'MEDAKA (raw reads)'!M8</f>
        <v>84.49</v>
      </c>
      <c r="O69" s="79">
        <f>'MEDAKA (raw reads)'!N8</f>
        <v>69.96644318</v>
      </c>
      <c r="P69" s="79">
        <f>'MEDAKA (raw reads)'!O8</f>
        <v>73.16</v>
      </c>
      <c r="Q69" s="79">
        <f>'MEDAKA (raw reads)'!P8</f>
        <v>70.15</v>
      </c>
      <c r="R69" s="79">
        <f>'MEDAKA (raw reads)'!Q8</f>
        <v>85.11</v>
      </c>
      <c r="S69" s="79">
        <f>'MEDAKA (raw reads)'!R8</f>
        <v>86.94</v>
      </c>
      <c r="T69" s="79">
        <f>'MEDAKA (raw reads)'!S8</f>
        <v>98.15422482</v>
      </c>
      <c r="U69" s="78" t="str">
        <f>'MEDAKA (raw reads)'!T8</f>
        <v/>
      </c>
      <c r="V69" s="78" t="str">
        <f>'MEDAKA (raw reads)'!U8</f>
        <v/>
      </c>
    </row>
    <row r="70">
      <c r="A70" s="80" t="s">
        <v>24</v>
      </c>
      <c r="B70" s="80" t="s">
        <v>27</v>
      </c>
      <c r="C70" s="77" t="s">
        <v>31</v>
      </c>
      <c r="D70" s="78">
        <f>'MEDAKA (raw reads)'!C9</f>
        <v>698170</v>
      </c>
      <c r="E70" s="79">
        <f>'MEDAKA (raw reads)'!D9</f>
        <v>11</v>
      </c>
      <c r="F70" s="79">
        <f>'MEDAKA (raw reads)'!E9</f>
        <v>13.38</v>
      </c>
      <c r="G70" s="78">
        <f>'MEDAKA (raw reads)'!F9</f>
        <v>254744</v>
      </c>
      <c r="H70" s="78">
        <f>'MEDAKA (raw reads)'!G9</f>
        <v>333</v>
      </c>
      <c r="I70" s="79">
        <f>'MEDAKA (raw reads)'!H9</f>
        <v>77.5</v>
      </c>
      <c r="J70" s="79">
        <f>'MEDAKA (raw reads)'!I9</f>
        <v>3.8</v>
      </c>
      <c r="K70" s="79">
        <f>'MEDAKA (raw reads)'!J9</f>
        <v>76.3</v>
      </c>
      <c r="L70" s="79">
        <f>'MEDAKA (raw reads)'!K9</f>
        <v>2.2</v>
      </c>
      <c r="M70" s="79">
        <f>'MEDAKA (raw reads)'!L9</f>
        <v>98.39</v>
      </c>
      <c r="N70" s="79">
        <f>'MEDAKA (raw reads)'!M9</f>
        <v>84.43</v>
      </c>
      <c r="O70" s="79">
        <f>'MEDAKA (raw reads)'!N9</f>
        <v>60.63456461</v>
      </c>
      <c r="P70" s="79">
        <f>'MEDAKA (raw reads)'!O9</f>
        <v>72.97</v>
      </c>
      <c r="Q70" s="79">
        <f>'MEDAKA (raw reads)'!P9</f>
        <v>69.97</v>
      </c>
      <c r="R70" s="79">
        <f>'MEDAKA (raw reads)'!Q9</f>
        <v>83.94</v>
      </c>
      <c r="S70" s="79">
        <f>'MEDAKA (raw reads)'!R9</f>
        <v>86.16</v>
      </c>
      <c r="T70" s="79">
        <f>'MEDAKA (raw reads)'!S9</f>
        <v>97.68592448</v>
      </c>
      <c r="U70" s="78" t="str">
        <f>'MEDAKA (raw reads)'!T9</f>
        <v/>
      </c>
      <c r="V70" s="78" t="str">
        <f>'MEDAKA (raw reads)'!U9</f>
        <v/>
      </c>
    </row>
    <row r="71">
      <c r="A71" s="80" t="s">
        <v>24</v>
      </c>
      <c r="B71" s="80" t="s">
        <v>27</v>
      </c>
      <c r="C71" s="77" t="s">
        <v>50</v>
      </c>
      <c r="D71" s="78">
        <f>'MEDAKA (raw reads)'!C10</f>
        <v>581781</v>
      </c>
      <c r="E71" s="79">
        <f>'MEDAKA (raw reads)'!D10</f>
        <v>2.37</v>
      </c>
      <c r="F71" s="83">
        <f>'MEDAKA (raw reads)'!E10</f>
        <v>0.27</v>
      </c>
      <c r="G71" s="78">
        <f>'MEDAKA (raw reads)'!F10</f>
        <v>288081</v>
      </c>
      <c r="H71" s="78">
        <f>'MEDAKA (raw reads)'!G10</f>
        <v>259</v>
      </c>
      <c r="I71" s="79">
        <f>'MEDAKA (raw reads)'!H10</f>
        <v>73.6</v>
      </c>
      <c r="J71" s="79">
        <f>'MEDAKA (raw reads)'!I10</f>
        <v>3</v>
      </c>
      <c r="K71" s="79">
        <f>'MEDAKA (raw reads)'!J10</f>
        <v>70.2</v>
      </c>
      <c r="L71" s="79">
        <f>'MEDAKA (raw reads)'!K10</f>
        <v>2</v>
      </c>
      <c r="M71" s="79">
        <f>'MEDAKA (raw reads)'!L10</f>
        <v>90.64</v>
      </c>
      <c r="N71" s="79">
        <f>'MEDAKA (raw reads)'!M10</f>
        <v>76.24</v>
      </c>
      <c r="O71" s="79">
        <f>'MEDAKA (raw reads)'!N10</f>
        <v>55.4327134</v>
      </c>
      <c r="P71" s="79">
        <f>'MEDAKA (raw reads)'!O10</f>
        <v>68.29</v>
      </c>
      <c r="Q71" s="79">
        <f>'MEDAKA (raw reads)'!P10</f>
        <v>65.45</v>
      </c>
      <c r="R71" s="79">
        <f>'MEDAKA (raw reads)'!Q10</f>
        <v>77.51</v>
      </c>
      <c r="S71" s="79">
        <f>'MEDAKA (raw reads)'!R10</f>
        <v>80.23</v>
      </c>
      <c r="T71" s="79">
        <f>'MEDAKA (raw reads)'!S10</f>
        <v>96.22768582</v>
      </c>
      <c r="U71" s="78" t="str">
        <f>'MEDAKA (raw reads)'!T10</f>
        <v/>
      </c>
      <c r="V71" s="78" t="str">
        <f>'MEDAKA (raw reads)'!U10</f>
        <v/>
      </c>
    </row>
    <row r="72">
      <c r="A72" s="80" t="s">
        <v>24</v>
      </c>
      <c r="B72" s="80" t="s">
        <v>27</v>
      </c>
      <c r="C72" s="77" t="s">
        <v>58</v>
      </c>
      <c r="D72" s="78">
        <f>'MEDAKA (raw reads)'!C11</f>
        <v>735265</v>
      </c>
      <c r="E72" s="79">
        <f>'MEDAKA (raw reads)'!D11</f>
        <v>3.58</v>
      </c>
      <c r="F72" s="79">
        <f>'MEDAKA (raw reads)'!E11</f>
        <v>5.8</v>
      </c>
      <c r="G72" s="78">
        <f>'MEDAKA (raw reads)'!F11</f>
        <v>369905</v>
      </c>
      <c r="H72" s="78">
        <f>'MEDAKA (raw reads)'!G11</f>
        <v>214</v>
      </c>
      <c r="I72" s="79">
        <f>'MEDAKA (raw reads)'!H11</f>
        <v>76.3</v>
      </c>
      <c r="J72" s="79">
        <f>'MEDAKA (raw reads)'!I11</f>
        <v>3.3</v>
      </c>
      <c r="K72" s="79">
        <f>'MEDAKA (raw reads)'!J11</f>
        <v>74.6</v>
      </c>
      <c r="L72" s="79">
        <f>'MEDAKA (raw reads)'!K11</f>
        <v>2.2</v>
      </c>
      <c r="M72" s="79">
        <f>'MEDAKA (raw reads)'!L11</f>
        <v>96.59</v>
      </c>
      <c r="N72" s="79">
        <f>'MEDAKA (raw reads)'!M11</f>
        <v>83.72</v>
      </c>
      <c r="O72" s="79">
        <f>'MEDAKA (raw reads)'!N11</f>
        <v>59.88010938</v>
      </c>
      <c r="P72" s="79">
        <f>'MEDAKA (raw reads)'!O11</f>
        <v>71.72</v>
      </c>
      <c r="Q72" s="79">
        <f>'MEDAKA (raw reads)'!P11</f>
        <v>68.76</v>
      </c>
      <c r="R72" s="79">
        <f>'MEDAKA (raw reads)'!Q11</f>
        <v>82.15</v>
      </c>
      <c r="S72" s="79">
        <f>'MEDAKA (raw reads)'!R11</f>
        <v>84.33</v>
      </c>
      <c r="T72" s="79">
        <f>'MEDAKA (raw reads)'!S11</f>
        <v>97.43773667</v>
      </c>
      <c r="U72" s="78" t="str">
        <f>'MEDAKA (raw reads)'!T11</f>
        <v/>
      </c>
      <c r="V72" s="78" t="str">
        <f>'MEDAKA (raw reads)'!U11</f>
        <v/>
      </c>
    </row>
    <row r="73">
      <c r="A73" s="80" t="s">
        <v>24</v>
      </c>
      <c r="B73" s="80" t="s">
        <v>27</v>
      </c>
      <c r="C73" s="77" t="s">
        <v>57</v>
      </c>
      <c r="D73" s="78">
        <f>'MEDAKA (raw reads)'!C12</f>
        <v>837540</v>
      </c>
      <c r="E73" s="79">
        <f>'MEDAKA (raw reads)'!D12</f>
        <v>2.46</v>
      </c>
      <c r="F73" s="79">
        <f>'MEDAKA (raw reads)'!E12</f>
        <v>0.37</v>
      </c>
      <c r="G73" s="78">
        <f>'MEDAKA (raw reads)'!F12</f>
        <v>384226</v>
      </c>
      <c r="H73" s="78">
        <f>'MEDAKA (raw reads)'!G12</f>
        <v>194</v>
      </c>
      <c r="I73" s="79">
        <f>'MEDAKA (raw reads)'!H12</f>
        <v>78</v>
      </c>
      <c r="J73" s="79">
        <f>'MEDAKA (raw reads)'!I12</f>
        <v>2.6</v>
      </c>
      <c r="K73" s="79">
        <f>'MEDAKA (raw reads)'!J12</f>
        <v>76</v>
      </c>
      <c r="L73" s="79">
        <f>'MEDAKA (raw reads)'!K12</f>
        <v>1.4</v>
      </c>
      <c r="M73" s="79">
        <f>'MEDAKA (raw reads)'!L12</f>
        <v>96.4</v>
      </c>
      <c r="N73" s="79">
        <f>'MEDAKA (raw reads)'!M12</f>
        <v>84.16</v>
      </c>
      <c r="O73" s="79">
        <f>'MEDAKA (raw reads)'!N12</f>
        <v>60.2791693</v>
      </c>
      <c r="P73" s="79">
        <f>'MEDAKA (raw reads)'!O12</f>
        <v>71.4</v>
      </c>
      <c r="Q73" s="79">
        <f>'MEDAKA (raw reads)'!P12</f>
        <v>68.45</v>
      </c>
      <c r="R73" s="79">
        <f>'MEDAKA (raw reads)'!Q12</f>
        <v>80.42</v>
      </c>
      <c r="S73" s="79">
        <f>'MEDAKA (raw reads)'!R12</f>
        <v>82.62</v>
      </c>
      <c r="T73" s="79">
        <f>'MEDAKA (raw reads)'!S12</f>
        <v>96.72644163</v>
      </c>
      <c r="U73" s="78" t="str">
        <f>'MEDAKA (raw reads)'!T12</f>
        <v/>
      </c>
      <c r="V73" s="78" t="str">
        <f>'MEDAKA (raw reads)'!U12</f>
        <v/>
      </c>
    </row>
    <row r="74">
      <c r="A74" s="80" t="s">
        <v>24</v>
      </c>
      <c r="B74" s="80" t="s">
        <v>27</v>
      </c>
      <c r="C74" s="77" t="s">
        <v>56</v>
      </c>
      <c r="D74" s="78">
        <f>'MEDAKA (raw reads)'!C13</f>
        <v>937344</v>
      </c>
      <c r="E74" s="79">
        <f>'MEDAKA (raw reads)'!D13</f>
        <v>9.15</v>
      </c>
      <c r="F74" s="79">
        <f>'MEDAKA (raw reads)'!E13</f>
        <v>11.49</v>
      </c>
      <c r="G74" s="78">
        <f>'MEDAKA (raw reads)'!F13</f>
        <v>337722</v>
      </c>
      <c r="H74" s="78">
        <f>'MEDAKA (raw reads)'!G13</f>
        <v>247</v>
      </c>
      <c r="I74" s="79">
        <f>'MEDAKA (raw reads)'!H13</f>
        <v>78</v>
      </c>
      <c r="J74" s="79">
        <f>'MEDAKA (raw reads)'!I13</f>
        <v>3.1</v>
      </c>
      <c r="K74" s="79">
        <f>'MEDAKA (raw reads)'!J13</f>
        <v>76.4</v>
      </c>
      <c r="L74" s="79">
        <f>'MEDAKA (raw reads)'!K13</f>
        <v>1.9</v>
      </c>
      <c r="M74" s="79">
        <f>'MEDAKA (raw reads)'!L13</f>
        <v>98.43</v>
      </c>
      <c r="N74" s="79">
        <f>'MEDAKA (raw reads)'!M13</f>
        <v>82.72</v>
      </c>
      <c r="O74" s="79">
        <f>'MEDAKA (raw reads)'!N13</f>
        <v>59.52654841</v>
      </c>
      <c r="P74" s="79">
        <f>'MEDAKA (raw reads)'!O13</f>
        <v>72.9</v>
      </c>
      <c r="Q74" s="79">
        <f>'MEDAKA (raw reads)'!P13</f>
        <v>69.9</v>
      </c>
      <c r="R74" s="79">
        <f>'MEDAKA (raw reads)'!Q13</f>
        <v>82.05</v>
      </c>
      <c r="S74" s="79">
        <f>'MEDAKA (raw reads)'!R13</f>
        <v>84.33</v>
      </c>
      <c r="T74" s="79">
        <f>'MEDAKA (raw reads)'!S13</f>
        <v>97.74526669</v>
      </c>
      <c r="U74" s="78" t="str">
        <f>'MEDAKA (raw reads)'!T13</f>
        <v/>
      </c>
      <c r="V74" s="78" t="str">
        <f>'MEDAKA (raw reads)'!U13</f>
        <v/>
      </c>
    </row>
    <row r="75">
      <c r="A75" s="80" t="s">
        <v>24</v>
      </c>
      <c r="B75" s="80" t="s">
        <v>27</v>
      </c>
      <c r="C75" s="77" t="s">
        <v>48</v>
      </c>
      <c r="D75" s="78">
        <f>'MEDAKA (raw reads)'!C14</f>
        <v>858881</v>
      </c>
      <c r="E75" s="79">
        <f>'MEDAKA (raw reads)'!D14</f>
        <v>7.27</v>
      </c>
      <c r="F75" s="79">
        <f>'MEDAKA (raw reads)'!E14</f>
        <v>9.57</v>
      </c>
      <c r="G75" s="78">
        <f>'MEDAKA (raw reads)'!F14</f>
        <v>384876</v>
      </c>
      <c r="H75" s="78">
        <f>'MEDAKA (raw reads)'!G14</f>
        <v>213</v>
      </c>
      <c r="I75" s="79">
        <f>'MEDAKA (raw reads)'!H14</f>
        <v>78.4</v>
      </c>
      <c r="J75" s="79">
        <f>'MEDAKA (raw reads)'!I14</f>
        <v>3</v>
      </c>
      <c r="K75" s="79">
        <f>'MEDAKA (raw reads)'!J14</f>
        <v>76.6</v>
      </c>
      <c r="L75" s="79">
        <f>'MEDAKA (raw reads)'!K14</f>
        <v>1.6</v>
      </c>
      <c r="M75" s="79">
        <f>'MEDAKA (raw reads)'!L14</f>
        <v>98.26</v>
      </c>
      <c r="N75" s="79">
        <f>'MEDAKA (raw reads)'!M14</f>
        <v>83.14</v>
      </c>
      <c r="O75" s="79">
        <f>'MEDAKA (raw reads)'!N14</f>
        <v>59.86458939</v>
      </c>
      <c r="P75" s="79">
        <f>'MEDAKA (raw reads)'!O14</f>
        <v>72.72</v>
      </c>
      <c r="Q75" s="79">
        <f>'MEDAKA (raw reads)'!P14</f>
        <v>69.68</v>
      </c>
      <c r="R75" s="79">
        <f>'MEDAKA (raw reads)'!Q14</f>
        <v>81.22</v>
      </c>
      <c r="S75" s="79">
        <f>'MEDAKA (raw reads)'!R14</f>
        <v>83.67</v>
      </c>
      <c r="T75" s="79">
        <f>'MEDAKA (raw reads)'!S14</f>
        <v>97.75278589</v>
      </c>
      <c r="U75" s="78" t="str">
        <f>'MEDAKA (raw reads)'!T14</f>
        <v/>
      </c>
      <c r="V75" s="78" t="str">
        <f>'MEDAKA (raw reads)'!U14</f>
        <v/>
      </c>
    </row>
    <row r="76">
      <c r="A76" s="80" t="s">
        <v>24</v>
      </c>
      <c r="B76" s="80" t="s">
        <v>27</v>
      </c>
      <c r="C76" s="77" t="s">
        <v>29</v>
      </c>
      <c r="D76" s="78">
        <f>'MEDAKA (raw reads)'!C15</f>
        <v>665048</v>
      </c>
      <c r="E76" s="79">
        <f>'MEDAKA (raw reads)'!D15</f>
        <v>1.9</v>
      </c>
      <c r="F76" s="79">
        <f>'MEDAKA (raw reads)'!E15</f>
        <v>4.08</v>
      </c>
      <c r="G76" s="78">
        <f>'MEDAKA (raw reads)'!F15</f>
        <v>353963</v>
      </c>
      <c r="H76" s="78">
        <f>'MEDAKA (raw reads)'!G15</f>
        <v>220</v>
      </c>
      <c r="I76" s="79">
        <f>'MEDAKA (raw reads)'!H15</f>
        <v>77.4</v>
      </c>
      <c r="J76" s="79">
        <f>'MEDAKA (raw reads)'!I15</f>
        <v>3.4</v>
      </c>
      <c r="K76" s="79">
        <f>'MEDAKA (raw reads)'!J15</f>
        <v>75.9</v>
      </c>
      <c r="L76" s="79">
        <f>'MEDAKA (raw reads)'!K15</f>
        <v>1.9</v>
      </c>
      <c r="M76" s="79">
        <f>'MEDAKA (raw reads)'!L15</f>
        <v>97.31</v>
      </c>
      <c r="N76" s="79">
        <f>'MEDAKA (raw reads)'!M15</f>
        <v>82.92</v>
      </c>
      <c r="O76" s="79">
        <f>'MEDAKA (raw reads)'!N15</f>
        <v>59.62427223</v>
      </c>
      <c r="P76" s="79">
        <f>'MEDAKA (raw reads)'!O15</f>
        <v>72.01</v>
      </c>
      <c r="Q76" s="79">
        <f>'MEDAKA (raw reads)'!P15</f>
        <v>69</v>
      </c>
      <c r="R76" s="79">
        <f>'MEDAKA (raw reads)'!Q15</f>
        <v>79.88</v>
      </c>
      <c r="S76" s="79">
        <f>'MEDAKA (raw reads)'!R15</f>
        <v>82.44</v>
      </c>
      <c r="T76" s="79">
        <f>'MEDAKA (raw reads)'!S15</f>
        <v>97.16363735</v>
      </c>
      <c r="U76" s="78" t="str">
        <f>'MEDAKA (raw reads)'!T15</f>
        <v/>
      </c>
      <c r="V76" s="78" t="str">
        <f>'MEDAKA (raw reads)'!U15</f>
        <v/>
      </c>
    </row>
    <row r="77">
      <c r="A77" s="80" t="s">
        <v>24</v>
      </c>
      <c r="B77" s="80" t="s">
        <v>27</v>
      </c>
      <c r="C77" s="77" t="s">
        <v>55</v>
      </c>
      <c r="D77" s="78">
        <f>'MEDAKA (raw reads)'!C16</f>
        <v>776550</v>
      </c>
      <c r="E77" s="79">
        <f>'MEDAKA (raw reads)'!D16</f>
        <v>3.84</v>
      </c>
      <c r="F77" s="79">
        <f>'MEDAKA (raw reads)'!E16</f>
        <v>6.07</v>
      </c>
      <c r="G77" s="78">
        <f>'MEDAKA (raw reads)'!F16</f>
        <v>318710</v>
      </c>
      <c r="H77" s="78">
        <f>'MEDAKA (raw reads)'!G16</f>
        <v>249</v>
      </c>
      <c r="I77" s="79">
        <f>'MEDAKA (raw reads)'!H16</f>
        <v>77.6</v>
      </c>
      <c r="J77" s="79">
        <f>'MEDAKA (raw reads)'!I16</f>
        <v>3.1</v>
      </c>
      <c r="K77" s="79">
        <f>'MEDAKA (raw reads)'!J16</f>
        <v>76</v>
      </c>
      <c r="L77" s="79">
        <f>'MEDAKA (raw reads)'!K16</f>
        <v>1.6</v>
      </c>
      <c r="M77" s="79">
        <f>'MEDAKA (raw reads)'!L16</f>
        <v>96.64</v>
      </c>
      <c r="N77" s="79">
        <f>'MEDAKA (raw reads)'!M16</f>
        <v>83.95</v>
      </c>
      <c r="O77" s="79">
        <f>'MEDAKA (raw reads)'!N16</f>
        <v>60.23899355</v>
      </c>
      <c r="P77" s="79">
        <f>'MEDAKA (raw reads)'!O16</f>
        <v>71.89</v>
      </c>
      <c r="Q77" s="79">
        <f>'MEDAKA (raw reads)'!P16</f>
        <v>68.88</v>
      </c>
      <c r="R77" s="79">
        <f>'MEDAKA (raw reads)'!Q16</f>
        <v>84.58</v>
      </c>
      <c r="S77" s="79">
        <f>'MEDAKA (raw reads)'!R16</f>
        <v>86.4</v>
      </c>
      <c r="T77" s="79">
        <f>'MEDAKA (raw reads)'!S16</f>
        <v>97.91815428</v>
      </c>
      <c r="U77" s="78" t="str">
        <f>'MEDAKA (raw reads)'!T16</f>
        <v/>
      </c>
      <c r="V77" s="78" t="str">
        <f>'MEDAKA (raw reads)'!U16</f>
        <v/>
      </c>
    </row>
    <row r="78">
      <c r="A78" s="80" t="s">
        <v>24</v>
      </c>
      <c r="B78" s="80" t="s">
        <v>27</v>
      </c>
      <c r="C78" s="77" t="s">
        <v>33</v>
      </c>
      <c r="D78" s="78">
        <f>'MEDAKA (raw reads)'!C17</f>
        <v>937611</v>
      </c>
      <c r="E78" s="79">
        <f>'MEDAKA (raw reads)'!D17</f>
        <v>0.27</v>
      </c>
      <c r="F78" s="79">
        <f>'MEDAKA (raw reads)'!E17</f>
        <v>2.42</v>
      </c>
      <c r="G78" s="78">
        <f>'MEDAKA (raw reads)'!F17</f>
        <v>414216</v>
      </c>
      <c r="H78" s="78">
        <f>'MEDAKA (raw reads)'!G17</f>
        <v>185</v>
      </c>
      <c r="I78" s="79">
        <f>'MEDAKA (raw reads)'!H17</f>
        <v>78.2</v>
      </c>
      <c r="J78" s="79">
        <f>'MEDAKA (raw reads)'!I17</f>
        <v>2.8</v>
      </c>
      <c r="K78" s="79">
        <f>'MEDAKA (raw reads)'!J17</f>
        <v>76.6</v>
      </c>
      <c r="L78" s="79">
        <f>'MEDAKA (raw reads)'!K17</f>
        <v>1.6</v>
      </c>
      <c r="M78" s="79">
        <f>'MEDAKA (raw reads)'!L17</f>
        <v>96.62</v>
      </c>
      <c r="N78" s="79">
        <f>'MEDAKA (raw reads)'!M17</f>
        <v>84.9</v>
      </c>
      <c r="O78" s="79">
        <f>'MEDAKA (raw reads)'!N17</f>
        <v>60.61798357</v>
      </c>
      <c r="P78" s="79">
        <f>'MEDAKA (raw reads)'!O17</f>
        <v>71.71</v>
      </c>
      <c r="Q78" s="79">
        <f>'MEDAKA (raw reads)'!P17</f>
        <v>68.69</v>
      </c>
      <c r="R78" s="79">
        <f>'MEDAKA (raw reads)'!Q17</f>
        <v>84.04</v>
      </c>
      <c r="S78" s="79">
        <f>'MEDAKA (raw reads)'!R17</f>
        <v>85.8</v>
      </c>
      <c r="T78" s="79">
        <f>'MEDAKA (raw reads)'!S17</f>
        <v>97.8088824</v>
      </c>
      <c r="U78" s="78" t="str">
        <f>'MEDAKA (raw reads)'!T17</f>
        <v/>
      </c>
      <c r="V78" s="78" t="str">
        <f>'MEDAKA (raw reads)'!U17</f>
        <v/>
      </c>
    </row>
    <row r="79">
      <c r="A79" s="80" t="s">
        <v>24</v>
      </c>
      <c r="B79" s="80" t="s">
        <v>27</v>
      </c>
      <c r="C79" s="77" t="s">
        <v>32</v>
      </c>
      <c r="D79" s="78">
        <f>'MEDAKA (raw reads)'!C18</f>
        <v>669186</v>
      </c>
      <c r="E79" s="79">
        <f>'MEDAKA (raw reads)'!D18</f>
        <v>3.32</v>
      </c>
      <c r="F79" s="79">
        <f>'MEDAKA (raw reads)'!E18</f>
        <v>1.24</v>
      </c>
      <c r="G79" s="78">
        <f>'MEDAKA (raw reads)'!F18</f>
        <v>362198</v>
      </c>
      <c r="H79" s="78">
        <f>'MEDAKA (raw reads)'!G18</f>
        <v>204</v>
      </c>
      <c r="I79" s="79">
        <f>'MEDAKA (raw reads)'!H18</f>
        <v>77.3</v>
      </c>
      <c r="J79" s="79">
        <f>'MEDAKA (raw reads)'!I18</f>
        <v>3.3</v>
      </c>
      <c r="K79" s="79">
        <f>'MEDAKA (raw reads)'!J18</f>
        <v>75.9</v>
      </c>
      <c r="L79" s="79">
        <f>'MEDAKA (raw reads)'!K18</f>
        <v>1.9</v>
      </c>
      <c r="M79" s="79">
        <f>'MEDAKA (raw reads)'!L18</f>
        <v>96.05</v>
      </c>
      <c r="N79" s="79">
        <f>'MEDAKA (raw reads)'!M18</f>
        <v>84.31</v>
      </c>
      <c r="O79" s="79">
        <f>'MEDAKA (raw reads)'!N18</f>
        <v>60.26525885</v>
      </c>
      <c r="P79" s="79">
        <f>'MEDAKA (raw reads)'!O18</f>
        <v>71.07</v>
      </c>
      <c r="Q79" s="79">
        <f>'MEDAKA (raw reads)'!P18</f>
        <v>68.07</v>
      </c>
      <c r="R79" s="79">
        <f>'MEDAKA (raw reads)'!Q18</f>
        <v>82.23</v>
      </c>
      <c r="S79" s="79">
        <f>'MEDAKA (raw reads)'!R18</f>
        <v>84.4</v>
      </c>
      <c r="T79" s="79">
        <f>'MEDAKA (raw reads)'!S18</f>
        <v>97.4211836</v>
      </c>
      <c r="U79" s="78" t="str">
        <f>'MEDAKA (raw reads)'!T18</f>
        <v/>
      </c>
      <c r="V79" s="78" t="str">
        <f>'MEDAKA (raw reads)'!U18</f>
        <v/>
      </c>
    </row>
    <row r="80">
      <c r="A80" s="80" t="s">
        <v>24</v>
      </c>
      <c r="B80" s="80" t="s">
        <v>27</v>
      </c>
      <c r="C80" s="77" t="s">
        <v>59</v>
      </c>
      <c r="D80" s="78">
        <f>'MEDAKA (raw reads)'!C19</f>
        <v>1322779</v>
      </c>
      <c r="E80" s="79">
        <f>'MEDAKA (raw reads)'!D19</f>
        <v>2.77</v>
      </c>
      <c r="F80" s="79">
        <f>'MEDAKA (raw reads)'!E19</f>
        <v>0.69</v>
      </c>
      <c r="G80" s="78">
        <f>'MEDAKA (raw reads)'!F19</f>
        <v>249340</v>
      </c>
      <c r="H80" s="78">
        <f>'MEDAKA (raw reads)'!G19</f>
        <v>298</v>
      </c>
      <c r="I80" s="89">
        <f>'MEDAKA (raw reads)'!H19</f>
        <v>78.7</v>
      </c>
      <c r="J80" s="79">
        <f>'MEDAKA (raw reads)'!I19</f>
        <v>2.4</v>
      </c>
      <c r="K80" s="79">
        <f>'MEDAKA (raw reads)'!J19</f>
        <v>77.1</v>
      </c>
      <c r="L80" s="79">
        <f>'MEDAKA (raw reads)'!K19</f>
        <v>1.4</v>
      </c>
      <c r="M80" s="79">
        <f>'MEDAKA (raw reads)'!L19</f>
        <v>98.11</v>
      </c>
      <c r="N80" s="79">
        <f>'MEDAKA (raw reads)'!M19</f>
        <v>84.74</v>
      </c>
      <c r="O80" s="79">
        <f>'MEDAKA (raw reads)'!N19</f>
        <v>60.62960109</v>
      </c>
      <c r="P80" s="79">
        <f>'MEDAKA (raw reads)'!O19</f>
        <v>72.47</v>
      </c>
      <c r="Q80" s="79">
        <f>'MEDAKA (raw reads)'!P19</f>
        <v>69.44</v>
      </c>
      <c r="R80" s="79">
        <f>'MEDAKA (raw reads)'!Q19</f>
        <v>81.71</v>
      </c>
      <c r="S80" s="79">
        <f>'MEDAKA (raw reads)'!R19</f>
        <v>83.92</v>
      </c>
      <c r="T80" s="79">
        <f>'MEDAKA (raw reads)'!S19</f>
        <v>97.11105702</v>
      </c>
      <c r="U80" s="78" t="str">
        <f>'MEDAKA (raw reads)'!T19</f>
        <v/>
      </c>
      <c r="V80" s="78" t="str">
        <f>'MEDAKA (raw reads)'!U19</f>
        <v/>
      </c>
    </row>
    <row r="81">
      <c r="A81" s="80" t="s">
        <v>24</v>
      </c>
      <c r="B81" s="80" t="s">
        <v>27</v>
      </c>
      <c r="C81" s="77" t="s">
        <v>28</v>
      </c>
      <c r="D81" s="78">
        <f>'MEDAKA (raw reads)'!C20</f>
        <v>938855</v>
      </c>
      <c r="E81" s="79">
        <f>'MEDAKA (raw reads)'!D20</f>
        <v>7.61</v>
      </c>
      <c r="F81" s="79">
        <f>'MEDAKA (raw reads)'!E20</f>
        <v>5.63</v>
      </c>
      <c r="G81" s="78">
        <f>'MEDAKA (raw reads)'!F20</f>
        <v>326891</v>
      </c>
      <c r="H81" s="78">
        <f>'MEDAKA (raw reads)'!G20</f>
        <v>216</v>
      </c>
      <c r="I81" s="79">
        <f>'MEDAKA (raw reads)'!H20</f>
        <v>77.4</v>
      </c>
      <c r="J81" s="79">
        <f>'MEDAKA (raw reads)'!I20</f>
        <v>1.9</v>
      </c>
      <c r="K81" s="79">
        <f>'MEDAKA (raw reads)'!J20</f>
        <v>75.1</v>
      </c>
      <c r="L81" s="79">
        <f>'MEDAKA (raw reads)'!K20</f>
        <v>1</v>
      </c>
      <c r="M81" s="79">
        <f>'MEDAKA (raw reads)'!L20</f>
        <v>96.79</v>
      </c>
      <c r="N81" s="79">
        <f>'MEDAKA (raw reads)'!M20</f>
        <v>84.62</v>
      </c>
      <c r="O81" s="79">
        <f>'MEDAKA (raw reads)'!N20</f>
        <v>60.16393827</v>
      </c>
      <c r="P81" s="79">
        <f>'MEDAKA (raw reads)'!O20</f>
        <v>71.4</v>
      </c>
      <c r="Q81" s="79">
        <f>'MEDAKA (raw reads)'!P20</f>
        <v>68.36</v>
      </c>
      <c r="R81" s="79">
        <f>'MEDAKA (raw reads)'!Q20</f>
        <v>79.32</v>
      </c>
      <c r="S81" s="79">
        <f>'MEDAKA (raw reads)'!R20</f>
        <v>81.48</v>
      </c>
      <c r="T81" s="79">
        <f>'MEDAKA (raw reads)'!S20</f>
        <v>95.74364384</v>
      </c>
      <c r="U81" s="78" t="str">
        <f>'MEDAKA (raw reads)'!T20</f>
        <v/>
      </c>
      <c r="V81" s="78" t="str">
        <f>'MEDAKA (raw reads)'!U20</f>
        <v/>
      </c>
    </row>
    <row r="82">
      <c r="A82" s="80" t="s">
        <v>24</v>
      </c>
      <c r="B82" s="80" t="s">
        <v>27</v>
      </c>
      <c r="C82" s="77" t="s">
        <v>54</v>
      </c>
      <c r="D82" s="78">
        <f>'MEDAKA (raw reads)'!C21</f>
        <v>97619</v>
      </c>
      <c r="E82" s="79">
        <f>'MEDAKA (raw reads)'!D21</f>
        <v>61.27</v>
      </c>
      <c r="F82" s="79">
        <f>'MEDAKA (raw reads)'!E21</f>
        <v>60.43</v>
      </c>
      <c r="G82" s="78">
        <f>'MEDAKA (raw reads)'!F21</f>
        <v>47899</v>
      </c>
      <c r="H82" s="78">
        <f>'MEDAKA (raw reads)'!G21</f>
        <v>618</v>
      </c>
      <c r="I82" s="79">
        <f>'MEDAKA (raw reads)'!H21</f>
        <v>41.9</v>
      </c>
      <c r="J82" s="79">
        <f>'MEDAKA (raw reads)'!I21</f>
        <v>0.9</v>
      </c>
      <c r="K82" s="79">
        <f>'MEDAKA (raw reads)'!J21</f>
        <v>40.1</v>
      </c>
      <c r="L82" s="79">
        <f>'MEDAKA (raw reads)'!K21</f>
        <v>0.3</v>
      </c>
      <c r="M82" s="79">
        <f>'MEDAKA (raw reads)'!L21</f>
        <v>43.58</v>
      </c>
      <c r="N82" s="79">
        <f>'MEDAKA (raw reads)'!M21</f>
        <v>39.03</v>
      </c>
      <c r="O82" s="79">
        <f>'MEDAKA (raw reads)'!N21</f>
        <v>38.5751295</v>
      </c>
      <c r="P82" s="79">
        <f>'MEDAKA (raw reads)'!O21</f>
        <v>41.25</v>
      </c>
      <c r="Q82" s="79">
        <f>'MEDAKA (raw reads)'!P21</f>
        <v>39.49</v>
      </c>
      <c r="R82" s="79">
        <f>'MEDAKA (raw reads)'!Q21</f>
        <v>35.99</v>
      </c>
      <c r="S82" s="79">
        <f>'MEDAKA (raw reads)'!R21</f>
        <v>41.52</v>
      </c>
      <c r="T82" s="79">
        <f>'MEDAKA (raw reads)'!S21</f>
        <v>83.50194742</v>
      </c>
      <c r="U82" s="78" t="str">
        <f>'MEDAKA (raw reads)'!T21</f>
        <v/>
      </c>
      <c r="V82" s="78" t="str">
        <f>'MEDAKA (raw reads)'!U21</f>
        <v/>
      </c>
    </row>
    <row r="83">
      <c r="A83" s="80" t="s">
        <v>24</v>
      </c>
      <c r="B83" s="80" t="s">
        <v>27</v>
      </c>
      <c r="C83" s="77" t="s">
        <v>30</v>
      </c>
      <c r="D83" s="78">
        <f>'MEDAKA (raw reads)'!C22</f>
        <v>1526675</v>
      </c>
      <c r="E83" s="79">
        <f>'MEDAKA (raw reads)'!D22</f>
        <v>4.12</v>
      </c>
      <c r="F83" s="79">
        <f>'MEDAKA (raw reads)'!E22</f>
        <v>6.35</v>
      </c>
      <c r="G83" s="78">
        <f>'MEDAKA (raw reads)'!F22</f>
        <v>278206</v>
      </c>
      <c r="H83" s="78">
        <f>'MEDAKA (raw reads)'!G22</f>
        <v>286</v>
      </c>
      <c r="I83" s="79">
        <f>'MEDAKA (raw reads)'!H22</f>
        <v>77.2</v>
      </c>
      <c r="J83" s="79">
        <f>'MEDAKA (raw reads)'!I22</f>
        <v>2.9</v>
      </c>
      <c r="K83" s="79">
        <f>'MEDAKA (raw reads)'!J22</f>
        <v>75.6</v>
      </c>
      <c r="L83" s="79">
        <f>'MEDAKA (raw reads)'!K22</f>
        <v>1.9</v>
      </c>
      <c r="M83" s="79">
        <f>'MEDAKA (raw reads)'!L22</f>
        <v>96.43</v>
      </c>
      <c r="N83" s="79">
        <f>'MEDAKA (raw reads)'!M22</f>
        <v>84.48</v>
      </c>
      <c r="O83" s="79">
        <f>'MEDAKA (raw reads)'!N22</f>
        <v>60.42896513</v>
      </c>
      <c r="P83" s="79">
        <f>'MEDAKA (raw reads)'!O22</f>
        <v>72.31</v>
      </c>
      <c r="Q83" s="79">
        <f>'MEDAKA (raw reads)'!P22</f>
        <v>69.31</v>
      </c>
      <c r="R83" s="79">
        <f>'MEDAKA (raw reads)'!Q22</f>
        <v>82.33</v>
      </c>
      <c r="S83" s="79">
        <f>'MEDAKA (raw reads)'!R22</f>
        <v>84.67</v>
      </c>
      <c r="T83" s="79">
        <f>'MEDAKA (raw reads)'!S22</f>
        <v>97.83890512</v>
      </c>
      <c r="U83" s="78" t="str">
        <f>'MEDAKA (raw reads)'!T22</f>
        <v/>
      </c>
      <c r="V83" s="78" t="str">
        <f>'MEDAKA (raw reads)'!U22</f>
        <v/>
      </c>
    </row>
    <row r="84">
      <c r="A84" s="80" t="s">
        <v>24</v>
      </c>
      <c r="B84" s="80" t="s">
        <v>27</v>
      </c>
      <c r="C84" s="77" t="s">
        <v>52</v>
      </c>
      <c r="D84" s="78">
        <f>'MEDAKA (raw reads)'!C23</f>
        <v>1284631</v>
      </c>
      <c r="E84" s="79">
        <f>'MEDAKA (raw reads)'!D23</f>
        <v>4.22</v>
      </c>
      <c r="F84" s="79">
        <f>'MEDAKA (raw reads)'!E23</f>
        <v>6.46</v>
      </c>
      <c r="G84" s="78">
        <f>'MEDAKA (raw reads)'!F23</f>
        <v>292830</v>
      </c>
      <c r="H84" s="78">
        <f>'MEDAKA (raw reads)'!G23</f>
        <v>272</v>
      </c>
      <c r="I84" s="79">
        <f>'MEDAKA (raw reads)'!H23</f>
        <v>77.8</v>
      </c>
      <c r="J84" s="79">
        <f>'MEDAKA (raw reads)'!I23</f>
        <v>2.7</v>
      </c>
      <c r="K84" s="79">
        <f>'MEDAKA (raw reads)'!J23</f>
        <v>76.4</v>
      </c>
      <c r="L84" s="79">
        <f>'MEDAKA (raw reads)'!K23</f>
        <v>1.6</v>
      </c>
      <c r="M84" s="79">
        <f>'MEDAKA (raw reads)'!L23</f>
        <v>96.88</v>
      </c>
      <c r="N84" s="79">
        <f>'MEDAKA (raw reads)'!M23</f>
        <v>84.25</v>
      </c>
      <c r="O84" s="79">
        <f>'MEDAKA (raw reads)'!N23</f>
        <v>60.25144731</v>
      </c>
      <c r="P84" s="79">
        <f>'MEDAKA (raw reads)'!O23</f>
        <v>72.45</v>
      </c>
      <c r="Q84" s="79">
        <f>'MEDAKA (raw reads)'!P23</f>
        <v>69.4</v>
      </c>
      <c r="R84" s="79">
        <f>'MEDAKA (raw reads)'!Q23</f>
        <v>82.42</v>
      </c>
      <c r="S84" s="79">
        <f>'MEDAKA (raw reads)'!R23</f>
        <v>84.79</v>
      </c>
      <c r="T84" s="79">
        <f>'MEDAKA (raw reads)'!S23</f>
        <v>97.8919723</v>
      </c>
      <c r="U84" s="78" t="str">
        <f>'MEDAKA (raw reads)'!T23</f>
        <v/>
      </c>
      <c r="V84" s="78" t="str">
        <f>'MEDAKA (raw reads)'!U23</f>
        <v/>
      </c>
    </row>
    <row r="85">
      <c r="A85" s="80" t="s">
        <v>24</v>
      </c>
      <c r="B85" s="80" t="s">
        <v>27</v>
      </c>
      <c r="C85" s="77" t="s">
        <v>34</v>
      </c>
      <c r="D85" s="78">
        <f>'MEDAKA (raw reads)'!C24</f>
        <v>1465217</v>
      </c>
      <c r="E85" s="79">
        <f>'MEDAKA (raw reads)'!D24</f>
        <v>2.47</v>
      </c>
      <c r="F85" s="79">
        <f>'MEDAKA (raw reads)'!E24</f>
        <v>4.67</v>
      </c>
      <c r="G85" s="78">
        <f>'MEDAKA (raw reads)'!F24</f>
        <v>324948</v>
      </c>
      <c r="H85" s="78">
        <f>'MEDAKA (raw reads)'!G24</f>
        <v>241</v>
      </c>
      <c r="I85" s="79">
        <f>'MEDAKA (raw reads)'!H24</f>
        <v>77.1</v>
      </c>
      <c r="J85" s="79">
        <f>'MEDAKA (raw reads)'!I24</f>
        <v>2.8</v>
      </c>
      <c r="K85" s="79">
        <f>'MEDAKA (raw reads)'!J24</f>
        <v>74.8</v>
      </c>
      <c r="L85" s="79">
        <f>'MEDAKA (raw reads)'!K24</f>
        <v>1.7</v>
      </c>
      <c r="M85" s="79">
        <f>'MEDAKA (raw reads)'!L24</f>
        <v>95.75</v>
      </c>
      <c r="N85" s="79">
        <f>'MEDAKA (raw reads)'!M24</f>
        <v>84.34</v>
      </c>
      <c r="O85" s="79">
        <f>'MEDAKA (raw reads)'!N24</f>
        <v>59.48210152</v>
      </c>
      <c r="P85" s="79">
        <f>'MEDAKA (raw reads)'!O24</f>
        <v>71.84</v>
      </c>
      <c r="Q85" s="79">
        <f>'MEDAKA (raw reads)'!P24</f>
        <v>68.88</v>
      </c>
      <c r="R85" s="79">
        <f>'MEDAKA (raw reads)'!Q24</f>
        <v>81.7</v>
      </c>
      <c r="S85" s="79">
        <f>'MEDAKA (raw reads)'!R24</f>
        <v>84.05</v>
      </c>
      <c r="T85" s="79">
        <f>'MEDAKA (raw reads)'!S24</f>
        <v>97.45185546</v>
      </c>
      <c r="U85" s="78" t="str">
        <f>'MEDAKA (raw reads)'!T24</f>
        <v/>
      </c>
      <c r="V85" s="78" t="str">
        <f>'MEDAKA (raw reads)'!U24</f>
        <v/>
      </c>
    </row>
    <row r="87">
      <c r="C87" s="1" t="s">
        <v>64</v>
      </c>
      <c r="D87" s="84">
        <f t="shared" ref="D87:O87" si="1">min(D2:D85)</f>
        <v>20452</v>
      </c>
      <c r="E87" s="83">
        <f t="shared" si="1"/>
        <v>0.1</v>
      </c>
      <c r="F87" s="83">
        <f t="shared" si="1"/>
        <v>0.27</v>
      </c>
      <c r="G87" s="84">
        <f t="shared" si="1"/>
        <v>9010</v>
      </c>
      <c r="H87" s="84">
        <f t="shared" si="1"/>
        <v>161</v>
      </c>
      <c r="I87" s="81">
        <f t="shared" si="1"/>
        <v>5.9</v>
      </c>
      <c r="J87" s="83">
        <f t="shared" si="1"/>
        <v>0.8</v>
      </c>
      <c r="K87" s="81">
        <f t="shared" si="1"/>
        <v>6.3</v>
      </c>
      <c r="L87" s="83">
        <f t="shared" si="1"/>
        <v>0.3</v>
      </c>
      <c r="M87" s="81">
        <f t="shared" si="1"/>
        <v>8.4</v>
      </c>
      <c r="N87" s="81">
        <f t="shared" si="1"/>
        <v>6.76</v>
      </c>
      <c r="O87" s="81">
        <f t="shared" si="1"/>
        <v>5.887797264</v>
      </c>
      <c r="P87" s="90"/>
      <c r="Q87" s="90"/>
      <c r="R87" s="81">
        <f t="shared" ref="R87:T87" si="2">min(R2:R85)</f>
        <v>12.03</v>
      </c>
      <c r="S87" s="81">
        <f t="shared" si="2"/>
        <v>17.81</v>
      </c>
      <c r="T87" s="81">
        <f t="shared" si="2"/>
        <v>72.02829168</v>
      </c>
    </row>
    <row r="88">
      <c r="C88" s="1" t="s">
        <v>65</v>
      </c>
      <c r="D88" s="88">
        <f t="shared" ref="D88:O88" si="3">MAX(D2:D85)</f>
        <v>1904105</v>
      </c>
      <c r="E88" s="81">
        <f t="shared" si="3"/>
        <v>83.21</v>
      </c>
      <c r="F88" s="81">
        <f t="shared" si="3"/>
        <v>82.85</v>
      </c>
      <c r="G88" s="88">
        <f t="shared" si="3"/>
        <v>487051</v>
      </c>
      <c r="H88" s="88">
        <f t="shared" si="3"/>
        <v>1424</v>
      </c>
      <c r="I88" s="83">
        <f t="shared" si="3"/>
        <v>78.7</v>
      </c>
      <c r="J88" s="81">
        <f t="shared" si="3"/>
        <v>19.8</v>
      </c>
      <c r="K88" s="83">
        <f t="shared" si="3"/>
        <v>78.5</v>
      </c>
      <c r="L88" s="81">
        <f t="shared" si="3"/>
        <v>9.1</v>
      </c>
      <c r="M88" s="83">
        <f t="shared" si="3"/>
        <v>99.03</v>
      </c>
      <c r="N88" s="83">
        <f t="shared" si="3"/>
        <v>85.57</v>
      </c>
      <c r="O88" s="83">
        <f t="shared" si="3"/>
        <v>70.92285618</v>
      </c>
      <c r="P88" s="91"/>
      <c r="Q88" s="91"/>
      <c r="R88" s="83">
        <f t="shared" ref="R88:T88" si="4">MAX(R2:R85)</f>
        <v>85.67</v>
      </c>
      <c r="S88" s="83">
        <f t="shared" si="4"/>
        <v>87.39</v>
      </c>
      <c r="T88" s="83">
        <f t="shared" si="4"/>
        <v>98.15422482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1.88"/>
    <col customWidth="1" min="3" max="3" width="8.25"/>
    <col customWidth="1" min="4" max="4" width="17.63"/>
    <col customWidth="1" min="5" max="6" width="13.88"/>
    <col customWidth="1" min="7" max="7" width="10.13"/>
    <col customWidth="1" min="8" max="8" width="10.38"/>
    <col customWidth="1" min="9" max="9" width="10.5"/>
    <col customWidth="1" min="10" max="12" width="10.88"/>
    <col customWidth="1" min="13" max="13" width="12.63"/>
  </cols>
  <sheetData>
    <row r="1">
      <c r="A1" s="1"/>
      <c r="B1" s="92"/>
      <c r="C1" s="93"/>
      <c r="D1" s="92"/>
      <c r="E1" s="92"/>
      <c r="F1" s="92"/>
      <c r="G1" s="92"/>
      <c r="H1" s="94"/>
      <c r="I1" s="94"/>
      <c r="J1" s="95"/>
      <c r="K1" s="95"/>
      <c r="L1" s="95"/>
      <c r="M1" s="96" t="s">
        <v>66</v>
      </c>
      <c r="N1" s="97"/>
      <c r="O1" s="97"/>
      <c r="P1" s="97"/>
      <c r="Q1" s="97"/>
      <c r="R1" s="97"/>
      <c r="S1" s="98"/>
    </row>
    <row r="2">
      <c r="A2" s="1"/>
      <c r="B2" s="92"/>
      <c r="C2" s="93"/>
      <c r="D2" s="92"/>
      <c r="E2" s="92"/>
      <c r="F2" s="92"/>
      <c r="G2" s="92"/>
      <c r="H2" s="94"/>
      <c r="I2" s="94"/>
      <c r="J2" s="95"/>
      <c r="K2" s="95"/>
      <c r="L2" s="95"/>
      <c r="M2" s="96" t="s">
        <v>67</v>
      </c>
      <c r="N2" s="97"/>
      <c r="O2" s="99"/>
      <c r="P2" s="100"/>
      <c r="Q2" s="96" t="s">
        <v>68</v>
      </c>
      <c r="R2" s="97"/>
      <c r="S2" s="98"/>
    </row>
    <row r="3">
      <c r="A3" s="1" t="s">
        <v>69</v>
      </c>
      <c r="B3" s="92" t="s">
        <v>70</v>
      </c>
      <c r="C3" s="93" t="s">
        <v>8</v>
      </c>
      <c r="D3" s="95" t="s">
        <v>71</v>
      </c>
      <c r="E3" s="95" t="s">
        <v>72</v>
      </c>
      <c r="F3" s="92" t="s">
        <v>11</v>
      </c>
      <c r="G3" s="92" t="s">
        <v>12</v>
      </c>
      <c r="H3" s="94" t="s">
        <v>60</v>
      </c>
      <c r="I3" s="94" t="s">
        <v>61</v>
      </c>
      <c r="J3" s="92" t="s">
        <v>62</v>
      </c>
      <c r="K3" s="92" t="s">
        <v>63</v>
      </c>
      <c r="L3" s="95" t="s">
        <v>17</v>
      </c>
      <c r="M3" s="101" t="s">
        <v>73</v>
      </c>
      <c r="N3" s="102" t="s">
        <v>20</v>
      </c>
      <c r="O3" s="95" t="s">
        <v>47</v>
      </c>
      <c r="P3" s="103" t="s">
        <v>19</v>
      </c>
      <c r="Q3" s="101" t="s">
        <v>21</v>
      </c>
      <c r="R3" s="95" t="s">
        <v>74</v>
      </c>
      <c r="S3" s="103" t="s">
        <v>23</v>
      </c>
    </row>
    <row r="4">
      <c r="A4" s="104" t="s">
        <v>51</v>
      </c>
      <c r="B4" s="105">
        <v>9.1058404E7</v>
      </c>
      <c r="C4" s="105">
        <v>553137.0</v>
      </c>
      <c r="D4" s="106">
        <v>19.15</v>
      </c>
      <c r="E4" s="106">
        <v>21.71</v>
      </c>
      <c r="F4" s="105">
        <v>216805.0</v>
      </c>
      <c r="G4" s="107">
        <v>372.0</v>
      </c>
      <c r="H4" s="108">
        <v>62.1</v>
      </c>
      <c r="I4" s="108">
        <v>18.9</v>
      </c>
      <c r="J4" s="109">
        <v>77.3</v>
      </c>
      <c r="K4" s="109">
        <v>3.9</v>
      </c>
      <c r="L4" s="109">
        <v>98.29</v>
      </c>
      <c r="M4" s="110">
        <v>84.09</v>
      </c>
      <c r="N4" s="111">
        <v>60.19621015369202</v>
      </c>
      <c r="O4" s="112">
        <v>72.88</v>
      </c>
      <c r="P4" s="113">
        <v>69.89</v>
      </c>
      <c r="Q4" s="114">
        <v>84.74</v>
      </c>
      <c r="R4" s="106">
        <v>86.58</v>
      </c>
      <c r="S4" s="115">
        <v>97.87590609109597</v>
      </c>
      <c r="T4" s="116"/>
    </row>
    <row r="5">
      <c r="A5" s="104" t="s">
        <v>49</v>
      </c>
      <c r="B5" s="105">
        <v>9.103306E7</v>
      </c>
      <c r="C5" s="105">
        <v>538253.0</v>
      </c>
      <c r="D5" s="106">
        <v>19.12</v>
      </c>
      <c r="E5" s="106">
        <v>21.67</v>
      </c>
      <c r="F5" s="105">
        <v>220954.0</v>
      </c>
      <c r="G5" s="107">
        <v>350.0</v>
      </c>
      <c r="H5" s="108">
        <v>61.1</v>
      </c>
      <c r="I5" s="108">
        <v>19.8</v>
      </c>
      <c r="J5" s="109">
        <v>77.0</v>
      </c>
      <c r="K5" s="109">
        <v>4.1</v>
      </c>
      <c r="L5" s="109">
        <v>98.24</v>
      </c>
      <c r="M5" s="110">
        <v>84.24</v>
      </c>
      <c r="N5" s="111">
        <v>60.07255373259047</v>
      </c>
      <c r="O5" s="112">
        <v>72.93</v>
      </c>
      <c r="P5" s="113">
        <v>69.9</v>
      </c>
      <c r="Q5" s="114">
        <v>85.02</v>
      </c>
      <c r="R5" s="106">
        <v>86.74</v>
      </c>
      <c r="S5" s="115">
        <v>97.86249053337662</v>
      </c>
      <c r="T5" s="116"/>
    </row>
    <row r="6">
      <c r="A6" s="104" t="s">
        <v>53</v>
      </c>
      <c r="B6" s="105">
        <v>7.997253E7</v>
      </c>
      <c r="C6" s="105">
        <v>694829.0</v>
      </c>
      <c r="D6" s="106">
        <v>4.65</v>
      </c>
      <c r="E6" s="106">
        <v>6.89</v>
      </c>
      <c r="F6" s="105">
        <v>304078.0</v>
      </c>
      <c r="G6" s="107">
        <v>261.0</v>
      </c>
      <c r="H6" s="108">
        <v>68.0</v>
      </c>
      <c r="I6" s="108">
        <v>12.4</v>
      </c>
      <c r="J6" s="109">
        <v>76.6</v>
      </c>
      <c r="K6" s="109">
        <v>2.1</v>
      </c>
      <c r="L6" s="109">
        <v>97.8</v>
      </c>
      <c r="M6" s="110">
        <v>83.73</v>
      </c>
      <c r="N6" s="111">
        <v>59.90222942132626</v>
      </c>
      <c r="O6" s="112">
        <v>72.42</v>
      </c>
      <c r="P6" s="113">
        <v>69.38</v>
      </c>
      <c r="Q6" s="114">
        <v>83.17</v>
      </c>
      <c r="R6" s="106">
        <v>85.01</v>
      </c>
      <c r="S6" s="115">
        <v>97.37552742616033</v>
      </c>
      <c r="T6" s="116"/>
    </row>
    <row r="7">
      <c r="A7" s="77" t="s">
        <v>26</v>
      </c>
      <c r="B7" s="117">
        <v>8.4209466E7</v>
      </c>
      <c r="C7" s="117">
        <v>658390.0</v>
      </c>
      <c r="D7" s="118">
        <v>10.19</v>
      </c>
      <c r="E7" s="118">
        <v>12.55</v>
      </c>
      <c r="F7" s="117">
        <v>180320.0</v>
      </c>
      <c r="G7" s="119">
        <v>448.0</v>
      </c>
      <c r="H7" s="120">
        <v>76.7</v>
      </c>
      <c r="I7" s="120">
        <v>4.7</v>
      </c>
      <c r="J7" s="121">
        <v>71.7</v>
      </c>
      <c r="K7" s="121">
        <v>9.1</v>
      </c>
      <c r="L7" s="121">
        <v>98.99</v>
      </c>
      <c r="M7" s="122">
        <v>84.65</v>
      </c>
      <c r="N7" s="123">
        <v>60.493904535120826</v>
      </c>
      <c r="O7" s="124">
        <v>73.46</v>
      </c>
      <c r="P7" s="125">
        <v>70.48</v>
      </c>
      <c r="Q7" s="126">
        <v>85.67</v>
      </c>
      <c r="R7" s="127">
        <v>87.39</v>
      </c>
      <c r="S7" s="128">
        <v>97.94498539435249</v>
      </c>
      <c r="T7" s="116"/>
    </row>
    <row r="8">
      <c r="A8" s="77" t="s">
        <v>36</v>
      </c>
      <c r="B8" s="117">
        <v>8.3136287E7</v>
      </c>
      <c r="C8" s="117">
        <v>724259.0</v>
      </c>
      <c r="D8" s="118">
        <v>8.79</v>
      </c>
      <c r="E8" s="118">
        <v>11.12</v>
      </c>
      <c r="F8" s="117">
        <v>193790.0</v>
      </c>
      <c r="G8" s="119">
        <v>424.0</v>
      </c>
      <c r="H8" s="120">
        <v>76.4</v>
      </c>
      <c r="I8" s="120">
        <v>5.0</v>
      </c>
      <c r="J8" s="121">
        <v>72.7</v>
      </c>
      <c r="K8" s="121">
        <v>7.9</v>
      </c>
      <c r="L8" s="121">
        <v>98.93</v>
      </c>
      <c r="M8" s="122">
        <v>84.63</v>
      </c>
      <c r="N8" s="123">
        <v>60.392485048965774</v>
      </c>
      <c r="O8" s="129">
        <v>73.3</v>
      </c>
      <c r="P8" s="130">
        <v>70.3</v>
      </c>
      <c r="Q8" s="131">
        <v>85.44</v>
      </c>
      <c r="R8" s="118">
        <v>87.19</v>
      </c>
      <c r="S8" s="132">
        <v>97.94449853943524</v>
      </c>
      <c r="T8" s="116"/>
    </row>
    <row r="9">
      <c r="A9" s="133" t="s">
        <v>31</v>
      </c>
      <c r="B9" s="117">
        <v>8.2464547E7</v>
      </c>
      <c r="C9" s="117">
        <v>1100878.0</v>
      </c>
      <c r="D9" s="118">
        <v>7.91</v>
      </c>
      <c r="E9" s="118">
        <v>10.22</v>
      </c>
      <c r="F9" s="117">
        <v>239722.0</v>
      </c>
      <c r="G9" s="119">
        <v>370.0</v>
      </c>
      <c r="H9" s="134">
        <v>77.3</v>
      </c>
      <c r="I9" s="120">
        <v>4.2</v>
      </c>
      <c r="J9" s="135">
        <v>75.7</v>
      </c>
      <c r="K9" s="121">
        <v>4.3</v>
      </c>
      <c r="L9" s="135">
        <v>99.03</v>
      </c>
      <c r="M9" s="136">
        <v>84.74</v>
      </c>
      <c r="N9" s="123">
        <v>60.42692397369082</v>
      </c>
      <c r="O9" s="129">
        <v>73.33</v>
      </c>
      <c r="P9" s="130">
        <v>70.36</v>
      </c>
      <c r="Q9" s="131">
        <v>85.38</v>
      </c>
      <c r="R9" s="118">
        <v>87.24</v>
      </c>
      <c r="S9" s="132">
        <v>97.93162393162393</v>
      </c>
      <c r="T9" s="116"/>
    </row>
    <row r="10">
      <c r="A10" s="137" t="s">
        <v>50</v>
      </c>
      <c r="B10" s="138">
        <v>7.8912803E7</v>
      </c>
      <c r="C10" s="138">
        <v>666165.0</v>
      </c>
      <c r="D10" s="139">
        <v>3.26</v>
      </c>
      <c r="E10" s="139">
        <v>5.47</v>
      </c>
      <c r="F10" s="138">
        <v>322093.0</v>
      </c>
      <c r="G10" s="140">
        <v>247.0</v>
      </c>
      <c r="H10" s="141">
        <v>70.0</v>
      </c>
      <c r="I10" s="141">
        <v>4.4</v>
      </c>
      <c r="J10" s="142">
        <v>53.8</v>
      </c>
      <c r="K10" s="142">
        <v>1.5</v>
      </c>
      <c r="L10" s="142">
        <v>89.11</v>
      </c>
      <c r="M10" s="143">
        <v>76.77</v>
      </c>
      <c r="N10" s="111">
        <v>56.54506369267819</v>
      </c>
      <c r="O10" s="144">
        <v>69.18</v>
      </c>
      <c r="P10" s="145">
        <v>66.1</v>
      </c>
      <c r="Q10" s="146">
        <v>73.98</v>
      </c>
      <c r="R10" s="139">
        <v>78.21</v>
      </c>
      <c r="S10" s="147">
        <v>97.04549388726605</v>
      </c>
      <c r="T10" s="148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</row>
    <row r="11">
      <c r="A11" s="137" t="s">
        <v>58</v>
      </c>
      <c r="B11" s="138">
        <v>7.9325191E7</v>
      </c>
      <c r="C11" s="138">
        <v>727805.0</v>
      </c>
      <c r="D11" s="139">
        <v>3.8</v>
      </c>
      <c r="E11" s="150">
        <v>6.02</v>
      </c>
      <c r="F11" s="151">
        <v>375948.0</v>
      </c>
      <c r="G11" s="152">
        <v>197.0</v>
      </c>
      <c r="H11" s="153">
        <v>73.1</v>
      </c>
      <c r="I11" s="153">
        <v>3.7</v>
      </c>
      <c r="J11" s="142">
        <v>53.3</v>
      </c>
      <c r="K11" s="142">
        <v>1.3</v>
      </c>
      <c r="L11" s="142">
        <v>90.16</v>
      </c>
      <c r="M11" s="143">
        <v>77.26</v>
      </c>
      <c r="N11" s="111">
        <v>57.60062123144423</v>
      </c>
      <c r="O11" s="144">
        <v>69.65</v>
      </c>
      <c r="P11" s="145">
        <v>66.54</v>
      </c>
      <c r="Q11" s="146">
        <v>74.35</v>
      </c>
      <c r="R11" s="139">
        <v>78.52</v>
      </c>
      <c r="S11" s="147">
        <v>97.22990371091636</v>
      </c>
      <c r="T11" s="148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</row>
    <row r="12">
      <c r="A12" s="137" t="s">
        <v>57</v>
      </c>
      <c r="B12" s="138">
        <v>7.4475442E7</v>
      </c>
      <c r="C12" s="138">
        <v>801909.0</v>
      </c>
      <c r="D12" s="139">
        <v>2.55</v>
      </c>
      <c r="E12" s="150">
        <v>0.46</v>
      </c>
      <c r="F12" s="151">
        <v>374248.0</v>
      </c>
      <c r="G12" s="152">
        <v>168.0</v>
      </c>
      <c r="H12" s="153">
        <v>73.0</v>
      </c>
      <c r="I12" s="153">
        <v>3.1</v>
      </c>
      <c r="J12" s="142">
        <v>55.5</v>
      </c>
      <c r="K12" s="142">
        <v>1.1</v>
      </c>
      <c r="L12" s="142">
        <v>89.55</v>
      </c>
      <c r="M12" s="143">
        <v>77.24</v>
      </c>
      <c r="N12" s="111">
        <v>57.40428339296603</v>
      </c>
      <c r="O12" s="144">
        <v>69.19</v>
      </c>
      <c r="P12" s="145">
        <v>66.0</v>
      </c>
      <c r="Q12" s="146">
        <v>72.68</v>
      </c>
      <c r="R12" s="139">
        <v>77.1</v>
      </c>
      <c r="S12" s="147">
        <v>96.78345775181218</v>
      </c>
      <c r="T12" s="148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</row>
    <row r="13">
      <c r="A13" s="154" t="s">
        <v>56</v>
      </c>
      <c r="B13" s="155">
        <v>8.1667234E7</v>
      </c>
      <c r="C13" s="155">
        <v>398310.0</v>
      </c>
      <c r="D13" s="156">
        <v>6.86</v>
      </c>
      <c r="E13" s="156">
        <v>9.15</v>
      </c>
      <c r="F13" s="155">
        <v>181886.0</v>
      </c>
      <c r="G13" s="157">
        <v>353.0</v>
      </c>
      <c r="H13" s="158">
        <v>73.7</v>
      </c>
      <c r="I13" s="158">
        <v>4.6</v>
      </c>
      <c r="J13" s="159">
        <v>51.8</v>
      </c>
      <c r="K13" s="159">
        <v>1.6</v>
      </c>
      <c r="L13" s="159">
        <v>91.16</v>
      </c>
      <c r="M13" s="160">
        <v>80.44</v>
      </c>
      <c r="N13" s="123">
        <v>57.992640500697</v>
      </c>
      <c r="O13" s="161">
        <v>70.19</v>
      </c>
      <c r="P13" s="162">
        <v>67.11</v>
      </c>
      <c r="Q13" s="163">
        <v>73.69</v>
      </c>
      <c r="R13" s="156">
        <v>77.18</v>
      </c>
      <c r="S13" s="164">
        <v>96.80671859785784</v>
      </c>
      <c r="T13" s="148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</row>
    <row r="14">
      <c r="A14" s="154" t="s">
        <v>48</v>
      </c>
      <c r="B14" s="155">
        <v>8.085231E7</v>
      </c>
      <c r="C14" s="155">
        <v>381839.0</v>
      </c>
      <c r="D14" s="156">
        <v>5.8</v>
      </c>
      <c r="E14" s="156">
        <v>8.07</v>
      </c>
      <c r="F14" s="155">
        <v>188907.0</v>
      </c>
      <c r="G14" s="157">
        <v>315.0</v>
      </c>
      <c r="H14" s="158">
        <v>70.3</v>
      </c>
      <c r="I14" s="158">
        <v>5.6</v>
      </c>
      <c r="J14" s="159">
        <v>51.1</v>
      </c>
      <c r="K14" s="159">
        <v>0.7</v>
      </c>
      <c r="L14" s="159">
        <v>89.88</v>
      </c>
      <c r="M14" s="160">
        <v>79.15</v>
      </c>
      <c r="N14" s="123">
        <v>56.48172484522041</v>
      </c>
      <c r="O14" s="161">
        <v>69.69</v>
      </c>
      <c r="P14" s="162">
        <v>66.52</v>
      </c>
      <c r="Q14" s="163">
        <v>72.12</v>
      </c>
      <c r="R14" s="156">
        <v>75.59</v>
      </c>
      <c r="S14" s="164">
        <v>96.62312019906956</v>
      </c>
      <c r="T14" s="148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</row>
    <row r="15">
      <c r="A15" s="154" t="s">
        <v>29</v>
      </c>
      <c r="B15" s="155">
        <v>7.1087905E7</v>
      </c>
      <c r="C15" s="155">
        <v>270333.0</v>
      </c>
      <c r="D15" s="156">
        <v>6.98</v>
      </c>
      <c r="E15" s="156">
        <v>4.99</v>
      </c>
      <c r="F15" s="155">
        <v>133123.0</v>
      </c>
      <c r="G15" s="157">
        <v>374.0</v>
      </c>
      <c r="H15" s="158">
        <v>69.3</v>
      </c>
      <c r="I15" s="158">
        <v>4.1</v>
      </c>
      <c r="J15" s="159">
        <v>49.8</v>
      </c>
      <c r="K15" s="159">
        <v>0.8</v>
      </c>
      <c r="L15" s="159">
        <v>80.53</v>
      </c>
      <c r="M15" s="160">
        <v>77.29</v>
      </c>
      <c r="N15" s="123">
        <v>55.07358645073791</v>
      </c>
      <c r="O15" s="161">
        <v>65.77</v>
      </c>
      <c r="P15" s="162">
        <v>62.73</v>
      </c>
      <c r="Q15" s="163">
        <v>65.58</v>
      </c>
      <c r="R15" s="156">
        <v>70.1</v>
      </c>
      <c r="S15" s="164">
        <v>95.46527101590392</v>
      </c>
      <c r="T15" s="148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</row>
    <row r="16">
      <c r="A16" s="137" t="s">
        <v>55</v>
      </c>
      <c r="B16" s="138">
        <v>6.7851338E7</v>
      </c>
      <c r="C16" s="138">
        <v>370112.0</v>
      </c>
      <c r="D16" s="139">
        <v>11.21</v>
      </c>
      <c r="E16" s="139">
        <v>9.31</v>
      </c>
      <c r="F16" s="138">
        <v>213368.0</v>
      </c>
      <c r="G16" s="140">
        <v>285.0</v>
      </c>
      <c r="H16" s="141">
        <v>75.5</v>
      </c>
      <c r="I16" s="141">
        <v>3.5</v>
      </c>
      <c r="J16" s="142">
        <v>77.9</v>
      </c>
      <c r="K16" s="142">
        <v>2.8</v>
      </c>
      <c r="L16" s="142">
        <v>89.39</v>
      </c>
      <c r="M16" s="143">
        <v>78.44</v>
      </c>
      <c r="N16" s="111">
        <v>58.16991554011069</v>
      </c>
      <c r="O16" s="144">
        <v>68.38</v>
      </c>
      <c r="P16" s="145">
        <v>65.31</v>
      </c>
      <c r="Q16" s="146">
        <v>75.52</v>
      </c>
      <c r="R16" s="139">
        <v>79.21</v>
      </c>
      <c r="S16" s="147">
        <v>97.70896894947528</v>
      </c>
      <c r="T16" s="148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</row>
    <row r="17">
      <c r="A17" s="137" t="s">
        <v>33</v>
      </c>
      <c r="B17" s="138">
        <v>6.6243349E7</v>
      </c>
      <c r="C17" s="138">
        <v>388118.0</v>
      </c>
      <c r="D17" s="139">
        <v>13.32</v>
      </c>
      <c r="E17" s="139">
        <v>11.46</v>
      </c>
      <c r="F17" s="138">
        <v>217905.0</v>
      </c>
      <c r="G17" s="140">
        <v>280.0</v>
      </c>
      <c r="H17" s="141">
        <v>74.9</v>
      </c>
      <c r="I17" s="141">
        <v>4.1</v>
      </c>
      <c r="J17" s="142">
        <v>78.5</v>
      </c>
      <c r="K17" s="142">
        <v>2.8</v>
      </c>
      <c r="L17" s="142">
        <v>88.11</v>
      </c>
      <c r="M17" s="143">
        <v>78.12</v>
      </c>
      <c r="N17" s="111">
        <v>57.9940432349678</v>
      </c>
      <c r="O17" s="144">
        <v>67.41</v>
      </c>
      <c r="P17" s="145">
        <v>64.32</v>
      </c>
      <c r="Q17" s="146">
        <v>74.66</v>
      </c>
      <c r="R17" s="139">
        <v>78.39</v>
      </c>
      <c r="S17" s="147">
        <v>97.53494536405928</v>
      </c>
      <c r="T17" s="148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</row>
    <row r="18">
      <c r="A18" s="137" t="s">
        <v>32</v>
      </c>
      <c r="B18" s="138">
        <v>5.9983209E7</v>
      </c>
      <c r="C18" s="138">
        <v>253293.0</v>
      </c>
      <c r="D18" s="139">
        <v>21.51</v>
      </c>
      <c r="E18" s="139">
        <v>19.83</v>
      </c>
      <c r="F18" s="138">
        <v>155800.0</v>
      </c>
      <c r="G18" s="140">
        <v>328.0</v>
      </c>
      <c r="H18" s="141">
        <v>73.1</v>
      </c>
      <c r="I18" s="141">
        <v>3.2</v>
      </c>
      <c r="J18" s="142">
        <v>77.7</v>
      </c>
      <c r="K18" s="142">
        <v>2.8</v>
      </c>
      <c r="L18" s="142">
        <v>79.38</v>
      </c>
      <c r="M18" s="143">
        <v>74.24</v>
      </c>
      <c r="N18" s="111">
        <v>54.548613149896454</v>
      </c>
      <c r="O18" s="144">
        <v>64.74</v>
      </c>
      <c r="P18" s="145">
        <v>61.57</v>
      </c>
      <c r="Q18" s="146">
        <v>66.71</v>
      </c>
      <c r="R18" s="139">
        <v>71.41</v>
      </c>
      <c r="S18" s="147">
        <v>96.16769447149194</v>
      </c>
      <c r="T18" s="148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</row>
    <row r="19">
      <c r="A19" s="165" t="s">
        <v>59</v>
      </c>
      <c r="B19" s="155">
        <v>1.2831523E7</v>
      </c>
      <c r="C19" s="155">
        <v>20452.0</v>
      </c>
      <c r="D19" s="156">
        <v>83.21</v>
      </c>
      <c r="E19" s="156">
        <v>82.85</v>
      </c>
      <c r="F19" s="155">
        <v>9010.0</v>
      </c>
      <c r="G19" s="157">
        <v>1241.0</v>
      </c>
      <c r="H19" s="166">
        <v>8.3</v>
      </c>
      <c r="I19" s="158">
        <v>1.4</v>
      </c>
      <c r="J19" s="167">
        <v>78.5</v>
      </c>
      <c r="K19" s="167">
        <v>2.2</v>
      </c>
      <c r="L19" s="167">
        <v>8.4</v>
      </c>
      <c r="M19" s="168">
        <v>6.76</v>
      </c>
      <c r="N19" s="123">
        <v>5.88779726389487</v>
      </c>
      <c r="O19" s="161">
        <v>20.9</v>
      </c>
      <c r="P19" s="162">
        <v>20.16</v>
      </c>
      <c r="Q19" s="163">
        <v>12.1</v>
      </c>
      <c r="R19" s="156">
        <v>17.81</v>
      </c>
      <c r="S19" s="164">
        <v>72.02829168019042</v>
      </c>
      <c r="T19" s="148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</row>
    <row r="20">
      <c r="A20" s="154" t="s">
        <v>28</v>
      </c>
      <c r="B20" s="155">
        <v>5.20933E7</v>
      </c>
      <c r="C20" s="155">
        <v>116403.0</v>
      </c>
      <c r="D20" s="156">
        <v>31.83</v>
      </c>
      <c r="E20" s="156">
        <v>30.37</v>
      </c>
      <c r="F20" s="155">
        <v>48959.0</v>
      </c>
      <c r="G20" s="157">
        <v>1178.0</v>
      </c>
      <c r="H20" s="158">
        <v>45.9</v>
      </c>
      <c r="I20" s="158">
        <v>2.7</v>
      </c>
      <c r="J20" s="159">
        <v>77.7</v>
      </c>
      <c r="K20" s="159">
        <v>1.9</v>
      </c>
      <c r="L20" s="159">
        <v>59.65</v>
      </c>
      <c r="M20" s="160">
        <v>50.65</v>
      </c>
      <c r="N20" s="123">
        <v>38.28220082173252</v>
      </c>
      <c r="O20" s="161">
        <v>53.92</v>
      </c>
      <c r="P20" s="162">
        <v>51.63</v>
      </c>
      <c r="Q20" s="163">
        <v>55.23</v>
      </c>
      <c r="R20" s="156">
        <v>59.75</v>
      </c>
      <c r="S20" s="164">
        <v>89.2865952612788</v>
      </c>
      <c r="T20" s="148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</row>
    <row r="21">
      <c r="A21" s="154" t="s">
        <v>54</v>
      </c>
      <c r="B21" s="155">
        <v>5.8356859E7</v>
      </c>
      <c r="C21" s="155">
        <v>232320.0</v>
      </c>
      <c r="D21" s="156">
        <v>23.64</v>
      </c>
      <c r="E21" s="156">
        <v>22.0</v>
      </c>
      <c r="F21" s="155">
        <v>114875.0</v>
      </c>
      <c r="G21" s="157">
        <v>510.0</v>
      </c>
      <c r="H21" s="158">
        <v>67.2</v>
      </c>
      <c r="I21" s="158">
        <v>1.7</v>
      </c>
      <c r="J21" s="159">
        <v>41.7</v>
      </c>
      <c r="K21" s="159">
        <v>1.1</v>
      </c>
      <c r="L21" s="159">
        <v>82.14</v>
      </c>
      <c r="M21" s="160">
        <v>68.79</v>
      </c>
      <c r="N21" s="123">
        <v>51.612726288687924</v>
      </c>
      <c r="O21" s="161">
        <v>63.44</v>
      </c>
      <c r="P21" s="162">
        <v>60.61</v>
      </c>
      <c r="Q21" s="163">
        <v>66.62</v>
      </c>
      <c r="R21" s="156">
        <v>69.41</v>
      </c>
      <c r="S21" s="164">
        <v>92.96013199177756</v>
      </c>
      <c r="T21" s="148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</row>
    <row r="22">
      <c r="A22" s="104" t="s">
        <v>30</v>
      </c>
      <c r="B22" s="105">
        <v>7.5736375E7</v>
      </c>
      <c r="C22" s="105">
        <v>1030753.0</v>
      </c>
      <c r="D22" s="127">
        <v>0.9</v>
      </c>
      <c r="E22" s="127">
        <v>1.23</v>
      </c>
      <c r="F22" s="105">
        <v>216389.0</v>
      </c>
      <c r="G22" s="107">
        <v>330.0</v>
      </c>
      <c r="H22" s="169">
        <v>76.3</v>
      </c>
      <c r="I22" s="170">
        <v>3.3</v>
      </c>
      <c r="J22" s="171">
        <v>77.2</v>
      </c>
      <c r="K22" s="172">
        <v>2.7</v>
      </c>
      <c r="L22" s="171">
        <v>93.48</v>
      </c>
      <c r="M22" s="110">
        <v>81.56</v>
      </c>
      <c r="N22" s="111">
        <v>54.94811366859342</v>
      </c>
      <c r="O22" s="112">
        <v>71.15</v>
      </c>
      <c r="P22" s="113">
        <v>68.09</v>
      </c>
      <c r="Q22" s="114">
        <v>79.19</v>
      </c>
      <c r="R22" s="106">
        <v>81.83</v>
      </c>
      <c r="S22" s="115">
        <v>97.60451152223304</v>
      </c>
      <c r="T22" s="116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</row>
    <row r="23">
      <c r="A23" s="104" t="s">
        <v>52</v>
      </c>
      <c r="B23" s="105">
        <v>7.7937368E7</v>
      </c>
      <c r="C23" s="105">
        <v>1613138.0</v>
      </c>
      <c r="D23" s="106">
        <v>1.98</v>
      </c>
      <c r="E23" s="106">
        <v>4.17</v>
      </c>
      <c r="F23" s="105">
        <v>261534.0</v>
      </c>
      <c r="G23" s="107">
        <v>294.0</v>
      </c>
      <c r="H23" s="108">
        <v>77.1</v>
      </c>
      <c r="I23" s="108">
        <v>4.2</v>
      </c>
      <c r="J23" s="109">
        <v>77.9</v>
      </c>
      <c r="K23" s="109">
        <v>2.6</v>
      </c>
      <c r="L23" s="109">
        <v>95.78</v>
      </c>
      <c r="M23" s="110">
        <v>83.24</v>
      </c>
      <c r="N23" s="111">
        <v>59.922461165616426</v>
      </c>
      <c r="O23" s="112">
        <v>72.05</v>
      </c>
      <c r="P23" s="113">
        <v>69.01</v>
      </c>
      <c r="Q23" s="114">
        <v>81.34</v>
      </c>
      <c r="R23" s="106">
        <v>83.79</v>
      </c>
      <c r="S23" s="115">
        <v>97.93021746186304</v>
      </c>
      <c r="T23" s="116"/>
    </row>
    <row r="24">
      <c r="A24" s="104" t="s">
        <v>34</v>
      </c>
      <c r="B24" s="105">
        <v>7.8914156E7</v>
      </c>
      <c r="C24" s="174">
        <v>1904105.0</v>
      </c>
      <c r="D24" s="106">
        <v>3.26</v>
      </c>
      <c r="E24" s="106">
        <v>5.48</v>
      </c>
      <c r="F24" s="105">
        <v>318202.0</v>
      </c>
      <c r="G24" s="175">
        <v>267.0</v>
      </c>
      <c r="H24" s="108">
        <v>76.3</v>
      </c>
      <c r="I24" s="108">
        <v>4.5</v>
      </c>
      <c r="J24" s="109">
        <v>77.4</v>
      </c>
      <c r="K24" s="109">
        <v>2.4</v>
      </c>
      <c r="L24" s="109">
        <v>97.2</v>
      </c>
      <c r="M24" s="176">
        <v>84.17</v>
      </c>
      <c r="N24" s="177">
        <v>60.23853496274706</v>
      </c>
      <c r="O24" s="178">
        <v>72.73</v>
      </c>
      <c r="P24" s="179">
        <v>69.69</v>
      </c>
      <c r="Q24" s="180">
        <v>82.56</v>
      </c>
      <c r="R24" s="181">
        <v>84.77</v>
      </c>
      <c r="S24" s="182">
        <v>97.88575137942227</v>
      </c>
      <c r="T24" s="116"/>
    </row>
    <row r="25"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</row>
    <row r="26">
      <c r="A26" s="184" t="s">
        <v>75</v>
      </c>
      <c r="B26" s="185"/>
      <c r="C26" s="186">
        <f>max(C4:C9,C22:C24)</f>
        <v>1904105</v>
      </c>
      <c r="D26" s="185"/>
      <c r="E26" s="185"/>
      <c r="F26" s="186">
        <f>max(F4:F9,F22:F24)</f>
        <v>318202</v>
      </c>
      <c r="G26" s="187"/>
      <c r="H26" s="188">
        <f>max(H4:H9,H22:H24)</f>
        <v>77.3</v>
      </c>
      <c r="I26" s="187"/>
      <c r="J26" s="189">
        <f>max(J4:J9,J22:J24)</f>
        <v>77.9</v>
      </c>
      <c r="K26" s="187"/>
      <c r="L26" s="189">
        <f t="shared" ref="L26:M26" si="1">max(L4:L9,L22:L24)</f>
        <v>99.03</v>
      </c>
      <c r="M26" s="190">
        <f t="shared" si="1"/>
        <v>84.74</v>
      </c>
      <c r="N26" s="187"/>
      <c r="O26" s="187"/>
      <c r="P26" s="187"/>
      <c r="Q26" s="190">
        <f>max(Q4:Q11,Q13:Q15,Q22:Q24)</f>
        <v>85.67</v>
      </c>
      <c r="R26" s="190">
        <f t="shared" ref="R26:S26" si="2">max(R4:R9,R22:R24)</f>
        <v>87.39</v>
      </c>
      <c r="S26" s="190">
        <f t="shared" si="2"/>
        <v>97.94498539</v>
      </c>
    </row>
    <row r="27">
      <c r="A27" s="184" t="s">
        <v>76</v>
      </c>
      <c r="B27" s="187"/>
      <c r="C27" s="187"/>
      <c r="D27" s="190">
        <f t="shared" ref="D27:E27" si="3">min(D4:D9,D22:D24)</f>
        <v>0.9</v>
      </c>
      <c r="E27" s="190">
        <f t="shared" si="3"/>
        <v>1.23</v>
      </c>
      <c r="F27" s="187"/>
      <c r="G27" s="186">
        <f>min(G4:G9,G22:G24)</f>
        <v>261</v>
      </c>
      <c r="H27" s="187"/>
      <c r="I27" s="188">
        <f>min(I4:I9,I22:I24)</f>
        <v>3.3</v>
      </c>
      <c r="J27" s="187"/>
      <c r="K27" s="189">
        <f>min(K4:K9,K22:K24)</f>
        <v>2.1</v>
      </c>
      <c r="L27" s="187"/>
      <c r="M27" s="187"/>
      <c r="N27" s="187"/>
      <c r="O27" s="187"/>
      <c r="P27" s="187"/>
      <c r="Q27" s="187"/>
      <c r="R27" s="191"/>
      <c r="S27" s="191"/>
    </row>
    <row r="28"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</row>
    <row r="29"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</row>
    <row r="30"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</row>
    <row r="31"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</row>
    <row r="32">
      <c r="A32" s="1" t="s">
        <v>77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</row>
    <row r="33"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</row>
    <row r="34">
      <c r="A34" s="1" t="s">
        <v>69</v>
      </c>
      <c r="B34" s="92"/>
      <c r="C34" s="93" t="s">
        <v>8</v>
      </c>
      <c r="D34" s="95" t="s">
        <v>71</v>
      </c>
      <c r="E34" s="95" t="s">
        <v>72</v>
      </c>
      <c r="F34" s="92" t="s">
        <v>11</v>
      </c>
      <c r="G34" s="92" t="s">
        <v>12</v>
      </c>
      <c r="H34" s="94" t="s">
        <v>60</v>
      </c>
      <c r="I34" s="94" t="s">
        <v>61</v>
      </c>
      <c r="J34" s="92" t="s">
        <v>62</v>
      </c>
      <c r="K34" s="92" t="s">
        <v>63</v>
      </c>
      <c r="L34" s="95" t="s">
        <v>17</v>
      </c>
      <c r="M34" s="95" t="s">
        <v>73</v>
      </c>
      <c r="N34" s="102" t="s">
        <v>20</v>
      </c>
      <c r="O34" s="95" t="s">
        <v>47</v>
      </c>
      <c r="P34" s="103" t="s">
        <v>19</v>
      </c>
      <c r="Q34" s="95" t="s">
        <v>21</v>
      </c>
      <c r="R34" s="95" t="s">
        <v>22</v>
      </c>
      <c r="S34" s="95" t="s">
        <v>23</v>
      </c>
      <c r="T34" s="1" t="s">
        <v>7</v>
      </c>
      <c r="U34" s="1" t="s">
        <v>6</v>
      </c>
    </row>
    <row r="35">
      <c r="A35" s="192" t="s">
        <v>51</v>
      </c>
      <c r="B35" s="117"/>
      <c r="C35" s="117">
        <f>rank(C4, C4:C24, 0)</f>
        <v>11</v>
      </c>
      <c r="D35" s="117">
        <f t="shared" ref="D35:E35" si="4">rank(D4, D4:D24, 1)</f>
        <v>17</v>
      </c>
      <c r="E35" s="117">
        <f t="shared" si="4"/>
        <v>18</v>
      </c>
      <c r="F35" s="117">
        <f>rank(F4, F4:F24, 0)</f>
        <v>10</v>
      </c>
      <c r="G35" s="117">
        <f>rank(G4, G4:G24, 1)</f>
        <v>15</v>
      </c>
      <c r="H35" s="117">
        <f>rank(H4, H4:H24, 0)</f>
        <v>18</v>
      </c>
      <c r="I35" s="117">
        <f>rank(I4, I4:I24, 1)</f>
        <v>20</v>
      </c>
      <c r="J35" s="117">
        <f>rank(J4, J4:J24, 0)</f>
        <v>8</v>
      </c>
      <c r="K35" s="117">
        <f>rank(K4, K4:K24, 1)</f>
        <v>17</v>
      </c>
      <c r="L35" s="117">
        <f t="shared" ref="L35:S35" si="5">rank(L4, L4:L24, 0)</f>
        <v>4</v>
      </c>
      <c r="M35" s="117">
        <f t="shared" si="5"/>
        <v>6</v>
      </c>
      <c r="N35" s="117">
        <f t="shared" si="5"/>
        <v>5</v>
      </c>
      <c r="O35" s="117">
        <f t="shared" si="5"/>
        <v>5</v>
      </c>
      <c r="P35" s="117">
        <f t="shared" si="5"/>
        <v>5</v>
      </c>
      <c r="Q35" s="117">
        <f t="shared" si="5"/>
        <v>5</v>
      </c>
      <c r="R35" s="117">
        <f t="shared" si="5"/>
        <v>5</v>
      </c>
      <c r="S35" s="117">
        <f t="shared" si="5"/>
        <v>6</v>
      </c>
      <c r="T35" s="193">
        <f t="shared" ref="T35:T55" si="8">((2*C35)+D35+E35+F35+G35+(4*H35)+I35+(4*J35)+K35+(6*L35)+M35+N35+O35+P35+Q35+R35+S35)/29</f>
        <v>9.793103448</v>
      </c>
      <c r="U35" s="117">
        <f>rank(T35,T35:T55,1)</f>
        <v>8</v>
      </c>
    </row>
    <row r="36">
      <c r="A36" s="192" t="s">
        <v>49</v>
      </c>
      <c r="B36" s="117"/>
      <c r="C36" s="117">
        <f>rank(C5, C4:C24, 0)</f>
        <v>12</v>
      </c>
      <c r="D36" s="117">
        <f t="shared" ref="D36:E36" si="6">rank(D5, D5:D25, 1)</f>
        <v>16</v>
      </c>
      <c r="E36" s="117">
        <f t="shared" si="6"/>
        <v>17</v>
      </c>
      <c r="F36" s="117">
        <f>rank(F5, F4:F24, 0)</f>
        <v>8</v>
      </c>
      <c r="G36" s="117">
        <f>rank(G5, G4:G24, 1)</f>
        <v>12</v>
      </c>
      <c r="H36" s="117">
        <f>rank(H5, H4:H24, 0)</f>
        <v>19</v>
      </c>
      <c r="I36" s="117">
        <f>rank(I5, I4:I24, 1)</f>
        <v>21</v>
      </c>
      <c r="J36" s="117">
        <f>rank(J5, J4:J24, 0)</f>
        <v>10</v>
      </c>
      <c r="K36" s="117">
        <f>rank(K5, K4:K24, 1)</f>
        <v>18</v>
      </c>
      <c r="L36" s="117">
        <f t="shared" ref="L36:S36" si="7">rank(L5, L4:L24, 0)</f>
        <v>5</v>
      </c>
      <c r="M36" s="117">
        <f t="shared" si="7"/>
        <v>4</v>
      </c>
      <c r="N36" s="117">
        <f t="shared" si="7"/>
        <v>6</v>
      </c>
      <c r="O36" s="117">
        <f t="shared" si="7"/>
        <v>4</v>
      </c>
      <c r="P36" s="117">
        <f t="shared" si="7"/>
        <v>4</v>
      </c>
      <c r="Q36" s="117">
        <f t="shared" si="7"/>
        <v>4</v>
      </c>
      <c r="R36" s="117">
        <f t="shared" si="7"/>
        <v>4</v>
      </c>
      <c r="S36" s="117">
        <f t="shared" si="7"/>
        <v>7</v>
      </c>
      <c r="T36" s="193">
        <f t="shared" si="8"/>
        <v>10.17241379</v>
      </c>
      <c r="U36" s="117">
        <f>rank(T36,T35:T55,1)</f>
        <v>10</v>
      </c>
    </row>
    <row r="37">
      <c r="A37" s="192" t="s">
        <v>53</v>
      </c>
      <c r="B37" s="117"/>
      <c r="C37" s="117">
        <f>rank(C6, C4:C24, 0)</f>
        <v>8</v>
      </c>
      <c r="D37" s="117">
        <f t="shared" ref="D37:E37" si="9">rank(D6, D6:D26, 1)</f>
        <v>7</v>
      </c>
      <c r="E37" s="117">
        <f t="shared" si="9"/>
        <v>8</v>
      </c>
      <c r="F37" s="117">
        <f>rank(F6, F4:F24, 0)</f>
        <v>5</v>
      </c>
      <c r="G37" s="117">
        <f>rank(G6, G4:G24, 1)</f>
        <v>4</v>
      </c>
      <c r="H37" s="117">
        <f>rank(H6, H4:H24, 0)</f>
        <v>16</v>
      </c>
      <c r="I37" s="117">
        <f>rank(I6, I4:I24, 1)</f>
        <v>19</v>
      </c>
      <c r="J37" s="117">
        <f>rank(J6, J4:J24, 0)</f>
        <v>11</v>
      </c>
      <c r="K37" s="117">
        <f>rank(K6, K4:K24, 1)</f>
        <v>9</v>
      </c>
      <c r="L37" s="117">
        <f t="shared" ref="L37:S37" si="10">rank(L6, L4:L24, 0)</f>
        <v>6</v>
      </c>
      <c r="M37" s="117">
        <f t="shared" si="10"/>
        <v>7</v>
      </c>
      <c r="N37" s="117">
        <f t="shared" si="10"/>
        <v>8</v>
      </c>
      <c r="O37" s="117">
        <f t="shared" si="10"/>
        <v>7</v>
      </c>
      <c r="P37" s="117">
        <f t="shared" si="10"/>
        <v>7</v>
      </c>
      <c r="Q37" s="117">
        <f t="shared" si="10"/>
        <v>6</v>
      </c>
      <c r="R37" s="117">
        <f t="shared" si="10"/>
        <v>6</v>
      </c>
      <c r="S37" s="117">
        <f t="shared" si="10"/>
        <v>11</v>
      </c>
      <c r="T37" s="193">
        <f t="shared" si="8"/>
        <v>9.103448276</v>
      </c>
      <c r="U37" s="117">
        <f>rank(T37,T35:T55,1)</f>
        <v>7</v>
      </c>
    </row>
    <row r="38">
      <c r="A38" s="192" t="s">
        <v>26</v>
      </c>
      <c r="B38" s="117"/>
      <c r="C38" s="117">
        <f>rank(C7, C4:C24, 0)</f>
        <v>10</v>
      </c>
      <c r="D38" s="117">
        <f t="shared" ref="D38:E38" si="11">rank(D7, D7:D27, 1)</f>
        <v>13</v>
      </c>
      <c r="E38" s="117">
        <f t="shared" si="11"/>
        <v>15</v>
      </c>
      <c r="F38" s="117">
        <f>rank(F7, F4:F24, 0)</f>
        <v>16</v>
      </c>
      <c r="G38" s="117">
        <f>rank(G7, G4:G24, 1)</f>
        <v>18</v>
      </c>
      <c r="H38" s="117">
        <f>rank(H7, H4:H24, 0)</f>
        <v>3</v>
      </c>
      <c r="I38" s="117">
        <f>rank(I7, I4:I24, 1)</f>
        <v>16</v>
      </c>
      <c r="J38" s="117">
        <f>rank(J7, J4:J24, 0)</f>
        <v>14</v>
      </c>
      <c r="K38" s="117">
        <f>rank(K7, K4:K24, 1)</f>
        <v>21</v>
      </c>
      <c r="L38" s="117">
        <f t="shared" ref="L38:S38" si="12">rank(L7, L4:L24, 0)</f>
        <v>2</v>
      </c>
      <c r="M38" s="117">
        <f t="shared" si="12"/>
        <v>2</v>
      </c>
      <c r="N38" s="117">
        <f t="shared" si="12"/>
        <v>1</v>
      </c>
      <c r="O38" s="117">
        <f t="shared" si="12"/>
        <v>1</v>
      </c>
      <c r="P38" s="117">
        <f t="shared" si="12"/>
        <v>1</v>
      </c>
      <c r="Q38" s="117">
        <f t="shared" si="12"/>
        <v>1</v>
      </c>
      <c r="R38" s="117">
        <f t="shared" si="12"/>
        <v>1</v>
      </c>
      <c r="S38" s="117">
        <f t="shared" si="12"/>
        <v>1</v>
      </c>
      <c r="T38" s="193">
        <f t="shared" si="8"/>
        <v>7.137931034</v>
      </c>
      <c r="U38" s="117">
        <f>rank(T38,T35:T55,1)</f>
        <v>4</v>
      </c>
    </row>
    <row r="39">
      <c r="A39" s="192" t="s">
        <v>36</v>
      </c>
      <c r="B39" s="117"/>
      <c r="C39" s="117">
        <f>rank(C8, C4:C24, 0)</f>
        <v>7</v>
      </c>
      <c r="D39" s="117">
        <f t="shared" ref="D39:E39" si="13">rank(D8, D8:D28, 1)</f>
        <v>12</v>
      </c>
      <c r="E39" s="117">
        <f t="shared" si="13"/>
        <v>13</v>
      </c>
      <c r="F39" s="117">
        <f>rank(F8, F4:F24, 0)</f>
        <v>13</v>
      </c>
      <c r="G39" s="117">
        <f>rank(G8, G4:G24, 1)</f>
        <v>17</v>
      </c>
      <c r="H39" s="117">
        <f>rank(H8, H4:H24, 0)</f>
        <v>4</v>
      </c>
      <c r="I39" s="117">
        <f>rank(I8, I4:I24, 1)</f>
        <v>17</v>
      </c>
      <c r="J39" s="117">
        <f>rank(J8, J4:J24, 0)</f>
        <v>13</v>
      </c>
      <c r="K39" s="117">
        <f>rank(K8, K4:K24, 1)</f>
        <v>20</v>
      </c>
      <c r="L39" s="117">
        <f t="shared" ref="L39:S39" si="14">rank(L8, L4:L24, 0)</f>
        <v>3</v>
      </c>
      <c r="M39" s="117">
        <f t="shared" si="14"/>
        <v>3</v>
      </c>
      <c r="N39" s="117">
        <f t="shared" si="14"/>
        <v>3</v>
      </c>
      <c r="O39" s="117">
        <f t="shared" si="14"/>
        <v>3</v>
      </c>
      <c r="P39" s="117">
        <f t="shared" si="14"/>
        <v>3</v>
      </c>
      <c r="Q39" s="117">
        <f t="shared" si="14"/>
        <v>2</v>
      </c>
      <c r="R39" s="117">
        <f t="shared" si="14"/>
        <v>3</v>
      </c>
      <c r="S39" s="117">
        <f t="shared" si="14"/>
        <v>2</v>
      </c>
      <c r="T39" s="193">
        <f t="shared" si="8"/>
        <v>7.275862069</v>
      </c>
      <c r="U39" s="117">
        <f>rank(T39,T35:T55,1)</f>
        <v>5</v>
      </c>
    </row>
    <row r="40">
      <c r="A40" s="192" t="s">
        <v>31</v>
      </c>
      <c r="B40" s="117"/>
      <c r="C40" s="117">
        <f>rank(C9, C4:C24, 0)</f>
        <v>3</v>
      </c>
      <c r="D40" s="117">
        <f t="shared" ref="D40:E40" si="15">rank(D9, D9:D29, 1)</f>
        <v>11</v>
      </c>
      <c r="E40" s="117">
        <f t="shared" si="15"/>
        <v>12</v>
      </c>
      <c r="F40" s="117">
        <f>rank(F9, F4:F24, 0)</f>
        <v>7</v>
      </c>
      <c r="G40" s="117">
        <f>rank(G9, G4:G24, 1)</f>
        <v>14</v>
      </c>
      <c r="H40" s="117">
        <f>rank(H9, H4:H24, 0)</f>
        <v>1</v>
      </c>
      <c r="I40" s="117">
        <f>rank(I9, I4:I24, 1)</f>
        <v>11</v>
      </c>
      <c r="J40" s="117">
        <f>rank(J9, J4:J24, 0)</f>
        <v>12</v>
      </c>
      <c r="K40" s="117">
        <f>rank(K9, K4:K24, 1)</f>
        <v>19</v>
      </c>
      <c r="L40" s="117">
        <f t="shared" ref="L40:S40" si="16">rank(L9, L4:L24, 0)</f>
        <v>1</v>
      </c>
      <c r="M40" s="117">
        <f t="shared" si="16"/>
        <v>1</v>
      </c>
      <c r="N40" s="117">
        <f t="shared" si="16"/>
        <v>2</v>
      </c>
      <c r="O40" s="117">
        <f t="shared" si="16"/>
        <v>2</v>
      </c>
      <c r="P40" s="117">
        <f t="shared" si="16"/>
        <v>2</v>
      </c>
      <c r="Q40" s="117">
        <f t="shared" si="16"/>
        <v>3</v>
      </c>
      <c r="R40" s="117">
        <f t="shared" si="16"/>
        <v>2</v>
      </c>
      <c r="S40" s="117">
        <f t="shared" si="16"/>
        <v>3</v>
      </c>
      <c r="T40" s="193">
        <f t="shared" si="8"/>
        <v>5.275862069</v>
      </c>
      <c r="U40" s="117">
        <f>rank(T40,T35:T55,1)</f>
        <v>1</v>
      </c>
    </row>
    <row r="41">
      <c r="A41" s="192" t="s">
        <v>50</v>
      </c>
      <c r="B41" s="155"/>
      <c r="C41" s="117">
        <f>rank(C10, C4:C24, 0)</f>
        <v>9</v>
      </c>
      <c r="D41" s="117">
        <f t="shared" ref="D41:E41" si="17">rank(D10, D10:D30, 1)</f>
        <v>5</v>
      </c>
      <c r="E41" s="117">
        <f t="shared" si="17"/>
        <v>6</v>
      </c>
      <c r="F41" s="117">
        <f>rank(F10, F4:F24, 0)</f>
        <v>3</v>
      </c>
      <c r="G41" s="117">
        <f>rank(G10, G4:G24, 1)</f>
        <v>3</v>
      </c>
      <c r="H41" s="117">
        <f>rank(H10, H4:H24, 0)</f>
        <v>14</v>
      </c>
      <c r="I41" s="117">
        <f>rank(I10, I4:I24, 1)</f>
        <v>13</v>
      </c>
      <c r="J41" s="117">
        <f>rank(J10, J4:J24, 0)</f>
        <v>16</v>
      </c>
      <c r="K41" s="117">
        <f>rank(K10, K4:K24, 1)</f>
        <v>6</v>
      </c>
      <c r="L41" s="117">
        <f t="shared" ref="L41:S41" si="18">rank(L10, L4:L24, 0)</f>
        <v>15</v>
      </c>
      <c r="M41" s="117">
        <f t="shared" si="18"/>
        <v>17</v>
      </c>
      <c r="N41" s="117">
        <f t="shared" si="18"/>
        <v>14</v>
      </c>
      <c r="O41" s="117">
        <f t="shared" si="18"/>
        <v>14</v>
      </c>
      <c r="P41" s="117">
        <f t="shared" si="18"/>
        <v>13</v>
      </c>
      <c r="Q41" s="117">
        <f t="shared" si="18"/>
        <v>13</v>
      </c>
      <c r="R41" s="117">
        <f t="shared" si="18"/>
        <v>13</v>
      </c>
      <c r="S41" s="117">
        <f t="shared" si="18"/>
        <v>13</v>
      </c>
      <c r="T41" s="193">
        <f t="shared" si="8"/>
        <v>12.44827586</v>
      </c>
      <c r="U41" s="117">
        <f>rank(T41,T35:T55,1)</f>
        <v>15</v>
      </c>
    </row>
    <row r="42">
      <c r="A42" s="192" t="s">
        <v>58</v>
      </c>
      <c r="B42" s="155"/>
      <c r="C42" s="117">
        <f>rank(C11, C4:C24, 0)</f>
        <v>6</v>
      </c>
      <c r="D42" s="117">
        <f t="shared" ref="D42:E42" si="19">rank(D11, D11:D31, 1)</f>
        <v>6</v>
      </c>
      <c r="E42" s="117">
        <f t="shared" si="19"/>
        <v>7</v>
      </c>
      <c r="F42" s="117">
        <f>rank(F11, F4:F24, 0)</f>
        <v>1</v>
      </c>
      <c r="G42" s="117">
        <f>rank(G11, G4:G24, 1)</f>
        <v>2</v>
      </c>
      <c r="H42" s="117">
        <f>rank(H11, H4:H24, 0)</f>
        <v>10</v>
      </c>
      <c r="I42" s="117">
        <f>rank(I11, I4:I24, 1)</f>
        <v>8</v>
      </c>
      <c r="J42" s="117">
        <f>rank(J11, J4:J24, 0)</f>
        <v>17</v>
      </c>
      <c r="K42" s="117">
        <f>rank(K11, K4:K24, 1)</f>
        <v>5</v>
      </c>
      <c r="L42" s="117">
        <f t="shared" ref="L42:S42" si="20">rank(L11, L4:L24, 0)</f>
        <v>11</v>
      </c>
      <c r="M42" s="117">
        <f t="shared" si="20"/>
        <v>15</v>
      </c>
      <c r="N42" s="117">
        <f t="shared" si="20"/>
        <v>12</v>
      </c>
      <c r="O42" s="117">
        <f t="shared" si="20"/>
        <v>12</v>
      </c>
      <c r="P42" s="117">
        <f t="shared" si="20"/>
        <v>11</v>
      </c>
      <c r="Q42" s="117">
        <f t="shared" si="20"/>
        <v>12</v>
      </c>
      <c r="R42" s="117">
        <f t="shared" si="20"/>
        <v>11</v>
      </c>
      <c r="S42" s="117">
        <f t="shared" si="20"/>
        <v>12</v>
      </c>
      <c r="T42" s="193">
        <f t="shared" si="8"/>
        <v>10.34482759</v>
      </c>
      <c r="U42" s="117">
        <f>rank(T42,T35:T55,1)</f>
        <v>12</v>
      </c>
    </row>
    <row r="43">
      <c r="A43" s="192" t="s">
        <v>57</v>
      </c>
      <c r="B43" s="155"/>
      <c r="C43" s="117">
        <f>rank(C12, C4:C24, 0)</f>
        <v>5</v>
      </c>
      <c r="D43" s="117">
        <f t="shared" ref="D43:E43" si="21">rank(D12, D12:D32, 1)</f>
        <v>4</v>
      </c>
      <c r="E43" s="117">
        <f t="shared" si="21"/>
        <v>1</v>
      </c>
      <c r="F43" s="117">
        <f>rank(F12, F4:F24, 0)</f>
        <v>2</v>
      </c>
      <c r="G43" s="117">
        <f>rank(G12, G4:G24, 1)</f>
        <v>1</v>
      </c>
      <c r="H43" s="117">
        <f>rank(H12, H4:H24, 0)</f>
        <v>12</v>
      </c>
      <c r="I43" s="117">
        <f>rank(I12, I4:I24, 1)</f>
        <v>4</v>
      </c>
      <c r="J43" s="117">
        <f>rank(J12, J4:J24, 0)</f>
        <v>15</v>
      </c>
      <c r="K43" s="117">
        <f>rank(K12, K4:K24, 1)</f>
        <v>3</v>
      </c>
      <c r="L43" s="117">
        <f t="shared" ref="L43:S43" si="22">rank(L12, L4:L24, 0)</f>
        <v>13</v>
      </c>
      <c r="M43" s="117">
        <f t="shared" si="22"/>
        <v>16</v>
      </c>
      <c r="N43" s="117">
        <f t="shared" si="22"/>
        <v>13</v>
      </c>
      <c r="O43" s="117">
        <f t="shared" si="22"/>
        <v>13</v>
      </c>
      <c r="P43" s="117">
        <f t="shared" si="22"/>
        <v>14</v>
      </c>
      <c r="Q43" s="117">
        <f t="shared" si="22"/>
        <v>15</v>
      </c>
      <c r="R43" s="117">
        <f t="shared" si="22"/>
        <v>15</v>
      </c>
      <c r="S43" s="117">
        <f t="shared" si="22"/>
        <v>15</v>
      </c>
      <c r="T43" s="193">
        <f t="shared" si="8"/>
        <v>10.75862069</v>
      </c>
      <c r="U43" s="117">
        <f>rank(T43,T35:T55,1)</f>
        <v>13</v>
      </c>
    </row>
    <row r="44">
      <c r="A44" s="192" t="s">
        <v>56</v>
      </c>
      <c r="B44" s="155"/>
      <c r="C44" s="117">
        <f>rank(C13, C4:C24, 0)</f>
        <v>13</v>
      </c>
      <c r="D44" s="117">
        <f t="shared" ref="D44:E44" si="23">rank(D13, D13:D33, 1)</f>
        <v>6</v>
      </c>
      <c r="E44" s="117">
        <f t="shared" si="23"/>
        <v>7</v>
      </c>
      <c r="F44" s="117">
        <f>rank(F13, F4:F24, 0)</f>
        <v>15</v>
      </c>
      <c r="G44" s="117">
        <f>rank(G13, G4:G24, 1)</f>
        <v>13</v>
      </c>
      <c r="H44" s="117">
        <f>rank(H13, H4:H24, 0)</f>
        <v>9</v>
      </c>
      <c r="I44" s="117">
        <f>rank(I13, I4:I24, 1)</f>
        <v>15</v>
      </c>
      <c r="J44" s="117">
        <f>rank(J13, J4:J24, 0)</f>
        <v>18</v>
      </c>
      <c r="K44" s="117">
        <f>rank(K13, K4:K24, 1)</f>
        <v>7</v>
      </c>
      <c r="L44" s="117">
        <f t="shared" ref="L44:S44" si="24">rank(L13, L4:L24, 0)</f>
        <v>10</v>
      </c>
      <c r="M44" s="117">
        <f t="shared" si="24"/>
        <v>10</v>
      </c>
      <c r="N44" s="117">
        <f t="shared" si="24"/>
        <v>11</v>
      </c>
      <c r="O44" s="117">
        <f t="shared" si="24"/>
        <v>10</v>
      </c>
      <c r="P44" s="117">
        <f t="shared" si="24"/>
        <v>10</v>
      </c>
      <c r="Q44" s="117">
        <f t="shared" si="24"/>
        <v>14</v>
      </c>
      <c r="R44" s="117">
        <f t="shared" si="24"/>
        <v>14</v>
      </c>
      <c r="S44" s="117">
        <f t="shared" si="24"/>
        <v>14</v>
      </c>
      <c r="T44" s="193">
        <f t="shared" si="8"/>
        <v>11.72413793</v>
      </c>
      <c r="U44" s="117">
        <f>rank(T44,T35:T55,1)</f>
        <v>14</v>
      </c>
    </row>
    <row r="45">
      <c r="A45" s="192" t="s">
        <v>48</v>
      </c>
      <c r="B45" s="155"/>
      <c r="C45" s="117">
        <f>rank(C14, C4:C24, 0)</f>
        <v>15</v>
      </c>
      <c r="D45" s="117">
        <f t="shared" ref="D45:E45" si="25">rank(D14, D14:D34, 1)</f>
        <v>5</v>
      </c>
      <c r="E45" s="117">
        <f t="shared" si="25"/>
        <v>6</v>
      </c>
      <c r="F45" s="117">
        <f>rank(F14, F4:F24, 0)</f>
        <v>14</v>
      </c>
      <c r="G45" s="117">
        <f>rank(G14, G4:G24, 1)</f>
        <v>9</v>
      </c>
      <c r="H45" s="117">
        <f>rank(H14, H4:H24, 0)</f>
        <v>13</v>
      </c>
      <c r="I45" s="117">
        <f>rank(I14, I4:I24, 1)</f>
        <v>18</v>
      </c>
      <c r="J45" s="117">
        <f>rank(J14, J4:J24, 0)</f>
        <v>19</v>
      </c>
      <c r="K45" s="117">
        <f>rank(K14, K4:K24, 1)</f>
        <v>1</v>
      </c>
      <c r="L45" s="117">
        <f t="shared" ref="L45:S45" si="26">rank(L14, L4:L24, 0)</f>
        <v>12</v>
      </c>
      <c r="M45" s="117">
        <f t="shared" si="26"/>
        <v>11</v>
      </c>
      <c r="N45" s="117">
        <f t="shared" si="26"/>
        <v>15</v>
      </c>
      <c r="O45" s="117">
        <f t="shared" si="26"/>
        <v>11</v>
      </c>
      <c r="P45" s="117">
        <f t="shared" si="26"/>
        <v>12</v>
      </c>
      <c r="Q45" s="117">
        <f t="shared" si="26"/>
        <v>16</v>
      </c>
      <c r="R45" s="117">
        <f t="shared" si="26"/>
        <v>16</v>
      </c>
      <c r="S45" s="117">
        <f t="shared" si="26"/>
        <v>16</v>
      </c>
      <c r="T45" s="193">
        <f t="shared" si="8"/>
        <v>13.10344828</v>
      </c>
      <c r="U45" s="117">
        <f>rank(T45,T35:T55,1)</f>
        <v>16</v>
      </c>
    </row>
    <row r="46">
      <c r="A46" s="192" t="s">
        <v>29</v>
      </c>
      <c r="B46" s="155"/>
      <c r="C46" s="117">
        <f>rank(C15, C4:C24, 0)</f>
        <v>17</v>
      </c>
      <c r="D46" s="117">
        <f t="shared" ref="D46:E46" si="27">rank(D15, D15:D35, 1)</f>
        <v>5</v>
      </c>
      <c r="E46" s="117">
        <f t="shared" si="27"/>
        <v>4</v>
      </c>
      <c r="F46" s="117">
        <f>rank(F15, F4:F24, 0)</f>
        <v>18</v>
      </c>
      <c r="G46" s="117">
        <f>rank(G15, G4:G24, 1)</f>
        <v>16</v>
      </c>
      <c r="H46" s="117">
        <f>rank(H15, H4:H24, 0)</f>
        <v>15</v>
      </c>
      <c r="I46" s="117">
        <f>rank(I15, I4:I24, 1)</f>
        <v>9</v>
      </c>
      <c r="J46" s="117">
        <f>rank(J15, J4:J24, 0)</f>
        <v>20</v>
      </c>
      <c r="K46" s="117">
        <f>rank(K15, K4:K24, 1)</f>
        <v>2</v>
      </c>
      <c r="L46" s="117">
        <f t="shared" ref="L46:S46" si="28">rank(L15, L4:L24, 0)</f>
        <v>18</v>
      </c>
      <c r="M46" s="117">
        <f t="shared" si="28"/>
        <v>14</v>
      </c>
      <c r="N46" s="117">
        <f t="shared" si="28"/>
        <v>16</v>
      </c>
      <c r="O46" s="117">
        <f t="shared" si="28"/>
        <v>17</v>
      </c>
      <c r="P46" s="117">
        <f t="shared" si="28"/>
        <v>17</v>
      </c>
      <c r="Q46" s="117">
        <f t="shared" si="28"/>
        <v>19</v>
      </c>
      <c r="R46" s="117">
        <f t="shared" si="28"/>
        <v>18</v>
      </c>
      <c r="S46" s="117">
        <f t="shared" si="28"/>
        <v>18</v>
      </c>
      <c r="T46" s="193">
        <f t="shared" si="8"/>
        <v>15.68965517</v>
      </c>
      <c r="U46" s="117">
        <f>rank(T46,T35:T55,1)</f>
        <v>18</v>
      </c>
    </row>
    <row r="47">
      <c r="A47" s="192" t="s">
        <v>55</v>
      </c>
      <c r="B47" s="155"/>
      <c r="C47" s="117">
        <f>rank(C16, C4:C24, 0)</f>
        <v>16</v>
      </c>
      <c r="D47" s="117">
        <f t="shared" ref="D47:E47" si="29">rank(D16, D16:D36, 1)</f>
        <v>5</v>
      </c>
      <c r="E47" s="117">
        <f t="shared" si="29"/>
        <v>5</v>
      </c>
      <c r="F47" s="117">
        <f>rank(F16, F4:F24, 0)</f>
        <v>12</v>
      </c>
      <c r="G47" s="117">
        <f>rank(G16, G4:G24, 1)</f>
        <v>7</v>
      </c>
      <c r="H47" s="117">
        <f>rank(H16, H4:H24, 0)</f>
        <v>7</v>
      </c>
      <c r="I47" s="117">
        <f>rank(I16, I4:I24, 1)</f>
        <v>7</v>
      </c>
      <c r="J47" s="117">
        <f>rank(J16, J4:J24, 0)</f>
        <v>3</v>
      </c>
      <c r="K47" s="117">
        <f>rank(K16, K4:K24, 1)</f>
        <v>14</v>
      </c>
      <c r="L47" s="117">
        <f t="shared" ref="L47:S47" si="30">rank(L16, L4:L24, 0)</f>
        <v>14</v>
      </c>
      <c r="M47" s="117">
        <f t="shared" si="30"/>
        <v>12</v>
      </c>
      <c r="N47" s="117">
        <f t="shared" si="30"/>
        <v>9</v>
      </c>
      <c r="O47" s="117">
        <f t="shared" si="30"/>
        <v>15</v>
      </c>
      <c r="P47" s="117">
        <f t="shared" si="30"/>
        <v>15</v>
      </c>
      <c r="Q47" s="117">
        <f t="shared" si="30"/>
        <v>10</v>
      </c>
      <c r="R47" s="117">
        <f t="shared" si="30"/>
        <v>10</v>
      </c>
      <c r="S47" s="117">
        <f t="shared" si="30"/>
        <v>8</v>
      </c>
      <c r="T47" s="193">
        <f t="shared" si="8"/>
        <v>9.827586207</v>
      </c>
      <c r="U47" s="117">
        <f>rank(T47,T35:T55,1)</f>
        <v>9</v>
      </c>
    </row>
    <row r="48">
      <c r="A48" s="192" t="s">
        <v>33</v>
      </c>
      <c r="B48" s="155"/>
      <c r="C48" s="117">
        <f>rank(C17, C4:C24, 0)</f>
        <v>14</v>
      </c>
      <c r="D48" s="117">
        <f t="shared" ref="D48:E48" si="31">rank(D17, D17:D37, 1)</f>
        <v>6</v>
      </c>
      <c r="E48" s="117">
        <f t="shared" si="31"/>
        <v>6</v>
      </c>
      <c r="F48" s="117">
        <f>rank(F17, F4:F24, 0)</f>
        <v>9</v>
      </c>
      <c r="G48" s="117">
        <f>rank(G17, G4:G24, 1)</f>
        <v>6</v>
      </c>
      <c r="H48" s="117">
        <f>rank(H17, H4:H24, 0)</f>
        <v>8</v>
      </c>
      <c r="I48" s="117">
        <f>rank(I17, I4:I24, 1)</f>
        <v>9</v>
      </c>
      <c r="J48" s="117">
        <f>rank(J17, J4:J24, 0)</f>
        <v>1</v>
      </c>
      <c r="K48" s="117">
        <f>rank(K17, K4:K24, 1)</f>
        <v>14</v>
      </c>
      <c r="L48" s="117">
        <f t="shared" ref="L48:S48" si="32">rank(L17, L4:L24, 0)</f>
        <v>16</v>
      </c>
      <c r="M48" s="117">
        <f t="shared" si="32"/>
        <v>13</v>
      </c>
      <c r="N48" s="117">
        <f t="shared" si="32"/>
        <v>10</v>
      </c>
      <c r="O48" s="117">
        <f t="shared" si="32"/>
        <v>16</v>
      </c>
      <c r="P48" s="117">
        <f t="shared" si="32"/>
        <v>16</v>
      </c>
      <c r="Q48" s="117">
        <f t="shared" si="32"/>
        <v>11</v>
      </c>
      <c r="R48" s="117">
        <f t="shared" si="32"/>
        <v>12</v>
      </c>
      <c r="S48" s="117">
        <f t="shared" si="32"/>
        <v>10</v>
      </c>
      <c r="T48" s="193">
        <f t="shared" si="8"/>
        <v>10.27586207</v>
      </c>
      <c r="U48" s="117">
        <f>rank(T48,T35:T55,1)</f>
        <v>11</v>
      </c>
    </row>
    <row r="49">
      <c r="A49" s="192" t="s">
        <v>32</v>
      </c>
      <c r="B49" s="155"/>
      <c r="C49" s="117">
        <f>rank(C18, C4:C24, 0)</f>
        <v>18</v>
      </c>
      <c r="D49" s="117">
        <f t="shared" ref="D49:E49" si="33">rank(D18, D18:D38, 1)</f>
        <v>9</v>
      </c>
      <c r="E49" s="117">
        <f t="shared" si="33"/>
        <v>9</v>
      </c>
      <c r="F49" s="117">
        <f>rank(F18, F4:F24, 0)</f>
        <v>17</v>
      </c>
      <c r="G49" s="117">
        <f>rank(G18, G4:G24, 1)</f>
        <v>10</v>
      </c>
      <c r="H49" s="117">
        <f>rank(H18, H4:H24, 0)</f>
        <v>10</v>
      </c>
      <c r="I49" s="117">
        <f>rank(I18, I4:I24, 1)</f>
        <v>5</v>
      </c>
      <c r="J49" s="117">
        <f>rank(J18, J4:J24, 0)</f>
        <v>5</v>
      </c>
      <c r="K49" s="117">
        <f>rank(K18, K4:K24, 1)</f>
        <v>14</v>
      </c>
      <c r="L49" s="117">
        <f t="shared" ref="L49:S49" si="34">rank(L18, L4:L24, 0)</f>
        <v>19</v>
      </c>
      <c r="M49" s="117">
        <f t="shared" si="34"/>
        <v>18</v>
      </c>
      <c r="N49" s="117">
        <f t="shared" si="34"/>
        <v>18</v>
      </c>
      <c r="O49" s="117">
        <f t="shared" si="34"/>
        <v>18</v>
      </c>
      <c r="P49" s="117">
        <f t="shared" si="34"/>
        <v>18</v>
      </c>
      <c r="Q49" s="117">
        <f t="shared" si="34"/>
        <v>17</v>
      </c>
      <c r="R49" s="117">
        <f t="shared" si="34"/>
        <v>17</v>
      </c>
      <c r="S49" s="117">
        <f t="shared" si="34"/>
        <v>17</v>
      </c>
      <c r="T49" s="193">
        <f t="shared" si="8"/>
        <v>13.68965517</v>
      </c>
      <c r="U49" s="117">
        <f>rank(T49,T35:T55,1)</f>
        <v>17</v>
      </c>
    </row>
    <row r="50">
      <c r="A50" s="192" t="s">
        <v>59</v>
      </c>
      <c r="B50" s="155"/>
      <c r="C50" s="117">
        <f>rank(C19, C4:C24, 0)</f>
        <v>21</v>
      </c>
      <c r="D50" s="117">
        <f t="shared" ref="D50:E50" si="35">rank(D19, D19:D39, 1)</f>
        <v>12</v>
      </c>
      <c r="E50" s="117">
        <f t="shared" si="35"/>
        <v>12</v>
      </c>
      <c r="F50" s="117">
        <f>rank(F19, F4:F24, 0)</f>
        <v>21</v>
      </c>
      <c r="G50" s="117">
        <f>rank(G19, G4:G24, 1)</f>
        <v>21</v>
      </c>
      <c r="H50" s="117">
        <f>rank(H19, H4:H24, 0)</f>
        <v>21</v>
      </c>
      <c r="I50" s="117">
        <f>rank(I19, I4:I24, 1)</f>
        <v>1</v>
      </c>
      <c r="J50" s="117">
        <f>rank(J19, J4:J24, 0)</f>
        <v>1</v>
      </c>
      <c r="K50" s="117">
        <f>rank(K19, K4:K24, 1)</f>
        <v>10</v>
      </c>
      <c r="L50" s="117">
        <f t="shared" ref="L50:S50" si="36">rank(L19, L4:L24, 0)</f>
        <v>21</v>
      </c>
      <c r="M50" s="117">
        <f t="shared" si="36"/>
        <v>21</v>
      </c>
      <c r="N50" s="117">
        <f t="shared" si="36"/>
        <v>21</v>
      </c>
      <c r="O50" s="117">
        <f t="shared" si="36"/>
        <v>21</v>
      </c>
      <c r="P50" s="117">
        <f t="shared" si="36"/>
        <v>21</v>
      </c>
      <c r="Q50" s="117">
        <f t="shared" si="36"/>
        <v>21</v>
      </c>
      <c r="R50" s="117">
        <f t="shared" si="36"/>
        <v>21</v>
      </c>
      <c r="S50" s="117">
        <f t="shared" si="36"/>
        <v>21</v>
      </c>
      <c r="T50" s="193">
        <f t="shared" si="8"/>
        <v>16.55172414</v>
      </c>
      <c r="U50" s="117">
        <f>rank(T50,T35:T55,1)</f>
        <v>20</v>
      </c>
    </row>
    <row r="51">
      <c r="A51" s="192" t="s">
        <v>28</v>
      </c>
      <c r="B51" s="155"/>
      <c r="C51" s="117">
        <f>rank(C20, C4:C24, 0)</f>
        <v>20</v>
      </c>
      <c r="D51" s="117">
        <f t="shared" ref="D51:E51" si="37">rank(D20, D20:D40, 1)</f>
        <v>12</v>
      </c>
      <c r="E51" s="117">
        <f t="shared" si="37"/>
        <v>12</v>
      </c>
      <c r="F51" s="117">
        <f>rank(F20, F4:F24, 0)</f>
        <v>20</v>
      </c>
      <c r="G51" s="117">
        <f>rank(G20, G4:G24, 1)</f>
        <v>20</v>
      </c>
      <c r="H51" s="117">
        <f>rank(H20, H4:H24, 0)</f>
        <v>20</v>
      </c>
      <c r="I51" s="117">
        <f>rank(I20, I4:I24, 1)</f>
        <v>3</v>
      </c>
      <c r="J51" s="117">
        <f>rank(J20, J4:J24, 0)</f>
        <v>5</v>
      </c>
      <c r="K51" s="117">
        <f>rank(K20, K4:K24, 1)</f>
        <v>8</v>
      </c>
      <c r="L51" s="117">
        <f t="shared" ref="L51:S51" si="38">rank(L20, L4:L24, 0)</f>
        <v>20</v>
      </c>
      <c r="M51" s="117">
        <f t="shared" si="38"/>
        <v>20</v>
      </c>
      <c r="N51" s="117">
        <f t="shared" si="38"/>
        <v>20</v>
      </c>
      <c r="O51" s="117">
        <f t="shared" si="38"/>
        <v>20</v>
      </c>
      <c r="P51" s="117">
        <f t="shared" si="38"/>
        <v>20</v>
      </c>
      <c r="Q51" s="117">
        <f t="shared" si="38"/>
        <v>20</v>
      </c>
      <c r="R51" s="117">
        <f t="shared" si="38"/>
        <v>20</v>
      </c>
      <c r="S51" s="117">
        <f t="shared" si="38"/>
        <v>20</v>
      </c>
      <c r="T51" s="193">
        <f t="shared" si="8"/>
        <v>16.37931034</v>
      </c>
      <c r="U51" s="117">
        <f>rank(T51,T35:T55,1)</f>
        <v>19</v>
      </c>
    </row>
    <row r="52">
      <c r="A52" s="192" t="s">
        <v>54</v>
      </c>
      <c r="B52" s="155"/>
      <c r="C52" s="117">
        <f>rank(C21, C4:C24, 0)</f>
        <v>19</v>
      </c>
      <c r="D52" s="117">
        <f t="shared" ref="D52:E52" si="39">rank(D21, D21:D41, 1)</f>
        <v>12</v>
      </c>
      <c r="E52" s="117">
        <f t="shared" si="39"/>
        <v>12</v>
      </c>
      <c r="F52" s="117">
        <f>rank(F21, F4:F24, 0)</f>
        <v>19</v>
      </c>
      <c r="G52" s="117">
        <f>rank(G21, G4:G24, 1)</f>
        <v>19</v>
      </c>
      <c r="H52" s="117">
        <f>rank(H21, H4:H24, 0)</f>
        <v>17</v>
      </c>
      <c r="I52" s="117">
        <f>rank(I21, I4:I24, 1)</f>
        <v>2</v>
      </c>
      <c r="J52" s="117">
        <f>rank(J21, J4:J24, 0)</f>
        <v>21</v>
      </c>
      <c r="K52" s="117">
        <f>rank(K21, K4:K24, 1)</f>
        <v>3</v>
      </c>
      <c r="L52" s="117">
        <f t="shared" ref="L52:S52" si="40">rank(L21, L4:L24, 0)</f>
        <v>17</v>
      </c>
      <c r="M52" s="117">
        <f t="shared" si="40"/>
        <v>19</v>
      </c>
      <c r="N52" s="117">
        <f t="shared" si="40"/>
        <v>19</v>
      </c>
      <c r="O52" s="117">
        <f t="shared" si="40"/>
        <v>19</v>
      </c>
      <c r="P52" s="117">
        <f t="shared" si="40"/>
        <v>19</v>
      </c>
      <c r="Q52" s="117">
        <f t="shared" si="40"/>
        <v>18</v>
      </c>
      <c r="R52" s="117">
        <f t="shared" si="40"/>
        <v>19</v>
      </c>
      <c r="S52" s="117">
        <f t="shared" si="40"/>
        <v>19</v>
      </c>
      <c r="T52" s="193">
        <f t="shared" si="8"/>
        <v>16.93103448</v>
      </c>
      <c r="U52" s="117">
        <f>rank(T52,T35:T55,1)</f>
        <v>21</v>
      </c>
    </row>
    <row r="53">
      <c r="A53" s="192" t="s">
        <v>30</v>
      </c>
      <c r="B53" s="117"/>
      <c r="C53" s="117">
        <f>rank(C22, C4:C24, 0)</f>
        <v>4</v>
      </c>
      <c r="D53" s="117">
        <f t="shared" ref="D53:E53" si="41">rank(D22, D22:D42, 1)</f>
        <v>1</v>
      </c>
      <c r="E53" s="117">
        <f t="shared" si="41"/>
        <v>1</v>
      </c>
      <c r="F53" s="117">
        <f>rank(F22, F4:F24, 0)</f>
        <v>11</v>
      </c>
      <c r="G53" s="117">
        <f>rank(G22, G4:G24, 1)</f>
        <v>11</v>
      </c>
      <c r="H53" s="117">
        <f>rank(H22, H4:H24, 0)</f>
        <v>5</v>
      </c>
      <c r="I53" s="117">
        <f>rank(I22, I4:I24, 1)</f>
        <v>6</v>
      </c>
      <c r="J53" s="117">
        <f>rank(J22, J4:J24, 0)</f>
        <v>9</v>
      </c>
      <c r="K53" s="117">
        <f>rank(K22, K4:K24, 1)</f>
        <v>13</v>
      </c>
      <c r="L53" s="117">
        <f t="shared" ref="L53:S53" si="42">rank(L22, L4:L24, 0)</f>
        <v>9</v>
      </c>
      <c r="M53" s="117">
        <f t="shared" si="42"/>
        <v>9</v>
      </c>
      <c r="N53" s="117">
        <f t="shared" si="42"/>
        <v>17</v>
      </c>
      <c r="O53" s="117">
        <f t="shared" si="42"/>
        <v>9</v>
      </c>
      <c r="P53" s="117">
        <f t="shared" si="42"/>
        <v>9</v>
      </c>
      <c r="Q53" s="117">
        <f t="shared" si="42"/>
        <v>9</v>
      </c>
      <c r="R53" s="117">
        <f t="shared" si="42"/>
        <v>9</v>
      </c>
      <c r="S53" s="117">
        <f t="shared" si="42"/>
        <v>9</v>
      </c>
      <c r="T53" s="193">
        <f t="shared" si="8"/>
        <v>8</v>
      </c>
      <c r="U53" s="117">
        <f>rank(T53,T35:T55,1)</f>
        <v>6</v>
      </c>
    </row>
    <row r="54">
      <c r="A54" s="192" t="s">
        <v>52</v>
      </c>
      <c r="B54" s="117"/>
      <c r="C54" s="117">
        <f>rank(C23, C4:C24, 0)</f>
        <v>2</v>
      </c>
      <c r="D54" s="117">
        <f t="shared" ref="D54:E54" si="43">rank(D23, D23:D43, 1)</f>
        <v>2</v>
      </c>
      <c r="E54" s="117">
        <f t="shared" si="43"/>
        <v>3</v>
      </c>
      <c r="F54" s="117">
        <f>rank(F23, F4:F24, 0)</f>
        <v>6</v>
      </c>
      <c r="G54" s="117">
        <f>rank(G23, G4:G24, 1)</f>
        <v>8</v>
      </c>
      <c r="H54" s="117">
        <f>rank(H23, H4:H24, 0)</f>
        <v>2</v>
      </c>
      <c r="I54" s="117">
        <f>rank(I23, I4:I24, 1)</f>
        <v>11</v>
      </c>
      <c r="J54" s="117">
        <f>rank(J23, J4:J24, 0)</f>
        <v>3</v>
      </c>
      <c r="K54" s="117">
        <f>rank(K23, K4:K24, 1)</f>
        <v>12</v>
      </c>
      <c r="L54" s="117">
        <f t="shared" ref="L54:S54" si="44">rank(L23, L4:L24, 0)</f>
        <v>8</v>
      </c>
      <c r="M54" s="117">
        <f t="shared" si="44"/>
        <v>8</v>
      </c>
      <c r="N54" s="117">
        <f t="shared" si="44"/>
        <v>7</v>
      </c>
      <c r="O54" s="117">
        <f t="shared" si="44"/>
        <v>8</v>
      </c>
      <c r="P54" s="117">
        <f t="shared" si="44"/>
        <v>8</v>
      </c>
      <c r="Q54" s="117">
        <f t="shared" si="44"/>
        <v>8</v>
      </c>
      <c r="R54" s="117">
        <f t="shared" si="44"/>
        <v>8</v>
      </c>
      <c r="S54" s="117">
        <f t="shared" si="44"/>
        <v>4</v>
      </c>
      <c r="T54" s="193">
        <f t="shared" si="8"/>
        <v>5.689655172</v>
      </c>
      <c r="U54" s="117">
        <f>rank(T54,T35:T55,1)</f>
        <v>2</v>
      </c>
    </row>
    <row r="55">
      <c r="A55" s="192" t="s">
        <v>34</v>
      </c>
      <c r="B55" s="117"/>
      <c r="C55" s="117">
        <f>rank(C24, C4:C24, 0)</f>
        <v>1</v>
      </c>
      <c r="D55" s="117">
        <f t="shared" ref="D55:E55" si="45">rank(D24, D24:D44, 1)</f>
        <v>2</v>
      </c>
      <c r="E55" s="117">
        <f t="shared" si="45"/>
        <v>3</v>
      </c>
      <c r="F55" s="117">
        <f>rank(F24, F4:F24, 0)</f>
        <v>4</v>
      </c>
      <c r="G55" s="117">
        <f>rank(G24, G4:G24, 1)</f>
        <v>5</v>
      </c>
      <c r="H55" s="117">
        <f>rank(H24, H4:H24, 0)</f>
        <v>5</v>
      </c>
      <c r="I55" s="117">
        <f>rank(I24, I4:I24, 1)</f>
        <v>14</v>
      </c>
      <c r="J55" s="117">
        <f>rank(J24, J4:J24, 0)</f>
        <v>7</v>
      </c>
      <c r="K55" s="117">
        <f>rank(K24, K4:K24, 1)</f>
        <v>11</v>
      </c>
      <c r="L55" s="117">
        <f t="shared" ref="L55:S55" si="46">rank(L24, L4:L24, 0)</f>
        <v>7</v>
      </c>
      <c r="M55" s="117">
        <f t="shared" si="46"/>
        <v>5</v>
      </c>
      <c r="N55" s="117">
        <f t="shared" si="46"/>
        <v>4</v>
      </c>
      <c r="O55" s="117">
        <f t="shared" si="46"/>
        <v>6</v>
      </c>
      <c r="P55" s="117">
        <f t="shared" si="46"/>
        <v>6</v>
      </c>
      <c r="Q55" s="117">
        <f t="shared" si="46"/>
        <v>7</v>
      </c>
      <c r="R55" s="117">
        <f t="shared" si="46"/>
        <v>7</v>
      </c>
      <c r="S55" s="117">
        <f t="shared" si="46"/>
        <v>5</v>
      </c>
      <c r="T55" s="193">
        <f t="shared" si="8"/>
        <v>5.896551724</v>
      </c>
      <c r="U55" s="117">
        <f>rank(T55,T35:T55,1)</f>
        <v>3</v>
      </c>
    </row>
    <row r="56"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</row>
    <row r="57"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</row>
    <row r="58"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</row>
    <row r="59"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</row>
    <row r="60"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</row>
    <row r="61"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</row>
    <row r="62"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</row>
    <row r="63"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</row>
    <row r="64"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</row>
    <row r="65"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</row>
    <row r="66"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</row>
    <row r="67"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</row>
    <row r="68"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</row>
    <row r="69"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</row>
    <row r="70"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</row>
    <row r="71"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</row>
    <row r="72"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</row>
    <row r="73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</row>
    <row r="74"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</row>
    <row r="75"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</row>
    <row r="76"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</row>
    <row r="77"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</row>
    <row r="78"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</row>
    <row r="79"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</row>
    <row r="80"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</row>
    <row r="81"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</row>
    <row r="82"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</row>
    <row r="83"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</row>
    <row r="84"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</row>
    <row r="85"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</row>
    <row r="86"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</row>
    <row r="87"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</row>
    <row r="88"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</row>
    <row r="89"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</row>
    <row r="90"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</row>
    <row r="91"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</row>
    <row r="92"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</row>
    <row r="93"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</row>
    <row r="94"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</row>
    <row r="95"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</row>
    <row r="96"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</row>
    <row r="97"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</row>
    <row r="98"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</row>
    <row r="99"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</row>
    <row r="100"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</row>
    <row r="101"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</row>
    <row r="102"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</row>
    <row r="103">
      <c r="B103" s="183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</row>
    <row r="104"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</row>
    <row r="105"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</row>
    <row r="106"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</row>
    <row r="107"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</row>
    <row r="108"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</row>
    <row r="109"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</row>
    <row r="110"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</row>
    <row r="111"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</row>
    <row r="112"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</row>
    <row r="113"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</row>
    <row r="114"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</row>
    <row r="115"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</row>
    <row r="116"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</row>
    <row r="117"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</row>
    <row r="118"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</row>
    <row r="119"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</row>
    <row r="120"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</row>
    <row r="121"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</row>
    <row r="122"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</row>
    <row r="123"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</row>
    <row r="124"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</row>
    <row r="125"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</row>
    <row r="126"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</row>
    <row r="127"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</row>
    <row r="128"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</row>
    <row r="129"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</row>
    <row r="130"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</row>
    <row r="131"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</row>
    <row r="132"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</row>
    <row r="133"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</row>
    <row r="134"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</row>
    <row r="135"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</row>
    <row r="136"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</row>
    <row r="137"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</row>
    <row r="138"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</row>
    <row r="139"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</row>
    <row r="140"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</row>
    <row r="141"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</row>
    <row r="142"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</row>
    <row r="143">
      <c r="B143" s="183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</row>
    <row r="144"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</row>
    <row r="145"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</row>
    <row r="146"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</row>
    <row r="147"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</row>
    <row r="148">
      <c r="B148" s="183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</row>
    <row r="149">
      <c r="B149" s="183"/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</row>
    <row r="150"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</row>
    <row r="151"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</row>
    <row r="152"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</row>
    <row r="153"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</row>
    <row r="154"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</row>
    <row r="155">
      <c r="B155" s="183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</row>
    <row r="156"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</row>
    <row r="157">
      <c r="B157" s="183"/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</row>
    <row r="158">
      <c r="B158" s="183"/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</row>
    <row r="159"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</row>
    <row r="160"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</row>
    <row r="161">
      <c r="B161" s="183"/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</row>
    <row r="162"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</row>
    <row r="163">
      <c r="B163" s="183"/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</row>
    <row r="164"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</row>
    <row r="165"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</row>
    <row r="166">
      <c r="B166" s="183"/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</row>
    <row r="167">
      <c r="B167" s="183"/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</row>
    <row r="168">
      <c r="B168" s="183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</row>
    <row r="169">
      <c r="B169" s="183"/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</row>
    <row r="170">
      <c r="B170" s="183"/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</row>
    <row r="171"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</row>
    <row r="172">
      <c r="B172" s="183"/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</row>
    <row r="173">
      <c r="B173" s="183"/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</row>
    <row r="174">
      <c r="B174" s="183"/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</row>
    <row r="175">
      <c r="B175" s="183"/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</row>
    <row r="176">
      <c r="B176" s="183"/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</row>
    <row r="177">
      <c r="B177" s="183"/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</row>
    <row r="178"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</row>
    <row r="179">
      <c r="B179" s="183"/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</row>
    <row r="180"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</row>
    <row r="181">
      <c r="B181" s="183"/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</row>
    <row r="182">
      <c r="B182" s="183"/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</row>
    <row r="183"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</row>
    <row r="184"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</row>
    <row r="185">
      <c r="B185" s="183"/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</row>
    <row r="186"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</row>
    <row r="187">
      <c r="B187" s="183"/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</row>
    <row r="188">
      <c r="B188" s="183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</row>
    <row r="189">
      <c r="B189" s="183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</row>
    <row r="190">
      <c r="B190" s="183"/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</row>
    <row r="191">
      <c r="B191" s="183"/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</row>
    <row r="192"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</row>
    <row r="193">
      <c r="B193" s="183"/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</row>
    <row r="194">
      <c r="B194" s="183"/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</row>
    <row r="195"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</row>
    <row r="196">
      <c r="B196" s="183"/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</row>
    <row r="197"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</row>
    <row r="198">
      <c r="B198" s="183"/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</row>
    <row r="199">
      <c r="B199" s="183"/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</row>
    <row r="200"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</row>
    <row r="201"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</row>
    <row r="202">
      <c r="B202" s="183"/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</row>
    <row r="203">
      <c r="B203" s="183"/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</row>
    <row r="204">
      <c r="B204" s="183"/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</row>
    <row r="205"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</row>
    <row r="206"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</row>
    <row r="207"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</row>
    <row r="208">
      <c r="B208" s="183"/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</row>
    <row r="209">
      <c r="B209" s="183"/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</row>
    <row r="210"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</row>
    <row r="211"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</row>
    <row r="212"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</row>
    <row r="213">
      <c r="B213" s="183"/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</row>
    <row r="214">
      <c r="B214" s="183"/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</row>
    <row r="215">
      <c r="B215" s="183"/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</row>
    <row r="216">
      <c r="B216" s="183"/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</row>
    <row r="217"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</row>
    <row r="218">
      <c r="B218" s="183"/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</row>
    <row r="219">
      <c r="B219" s="183"/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</row>
    <row r="220">
      <c r="B220" s="183"/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</row>
    <row r="221">
      <c r="B221" s="183"/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</row>
    <row r="222">
      <c r="B222" s="183"/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</row>
    <row r="223"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</row>
    <row r="224">
      <c r="B224" s="183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</row>
    <row r="225">
      <c r="B225" s="183"/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</row>
    <row r="226"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</row>
    <row r="227">
      <c r="B227" s="183"/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</row>
    <row r="228"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</row>
    <row r="229">
      <c r="B229" s="183"/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</row>
    <row r="230">
      <c r="B230" s="183"/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</row>
    <row r="231">
      <c r="B231" s="183"/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</row>
    <row r="232"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</row>
    <row r="233">
      <c r="B233" s="183"/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</row>
    <row r="234"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</row>
    <row r="235">
      <c r="B235" s="183"/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</row>
    <row r="236">
      <c r="B236" s="183"/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</row>
    <row r="237">
      <c r="B237" s="183"/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</row>
    <row r="238">
      <c r="B238" s="183"/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</row>
    <row r="239">
      <c r="B239" s="183"/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</row>
    <row r="240">
      <c r="B240" s="183"/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</row>
    <row r="241">
      <c r="B241" s="183"/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</row>
    <row r="242">
      <c r="B242" s="183"/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</row>
    <row r="243">
      <c r="B243" s="183"/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</row>
    <row r="244"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</row>
    <row r="245">
      <c r="B245" s="183"/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</row>
    <row r="246">
      <c r="B246" s="183"/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</row>
    <row r="247"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</row>
    <row r="248"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</row>
    <row r="249">
      <c r="B249" s="183"/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</row>
    <row r="250">
      <c r="B250" s="183"/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</row>
    <row r="251">
      <c r="B251" s="183"/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</row>
    <row r="252"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</row>
    <row r="253">
      <c r="B253" s="183"/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</row>
    <row r="254">
      <c r="B254" s="183"/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</row>
    <row r="255">
      <c r="B255" s="183"/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</row>
    <row r="256">
      <c r="B256" s="183"/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</row>
    <row r="257">
      <c r="B257" s="183"/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</row>
    <row r="258">
      <c r="B258" s="183"/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</row>
    <row r="259">
      <c r="B259" s="183"/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</row>
    <row r="260">
      <c r="B260" s="183"/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</row>
    <row r="261">
      <c r="B261" s="183"/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</row>
    <row r="262">
      <c r="B262" s="183"/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</row>
    <row r="263">
      <c r="B263" s="183"/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</row>
    <row r="264">
      <c r="B264" s="183"/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</row>
    <row r="265">
      <c r="B265" s="183"/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</row>
    <row r="266">
      <c r="B266" s="183"/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</row>
    <row r="267">
      <c r="B267" s="183"/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</row>
    <row r="268"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</row>
    <row r="269"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</row>
    <row r="270">
      <c r="B270" s="183"/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</row>
    <row r="271">
      <c r="B271" s="183"/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</row>
    <row r="272">
      <c r="B272" s="183"/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</row>
    <row r="273">
      <c r="B273" s="183"/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</row>
    <row r="274">
      <c r="B274" s="183"/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</row>
    <row r="275">
      <c r="B275" s="183"/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</row>
    <row r="276">
      <c r="B276" s="183"/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</row>
    <row r="277"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</row>
    <row r="278">
      <c r="B278" s="183"/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</row>
    <row r="279">
      <c r="B279" s="183"/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</row>
    <row r="280"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</row>
    <row r="281"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</row>
    <row r="282">
      <c r="B282" s="183"/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</row>
    <row r="283">
      <c r="B283" s="183"/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</row>
    <row r="284">
      <c r="B284" s="183"/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</row>
    <row r="285">
      <c r="B285" s="183"/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</row>
    <row r="286">
      <c r="B286" s="183"/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</row>
    <row r="287">
      <c r="B287" s="183"/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</row>
    <row r="288">
      <c r="B288" s="183"/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</row>
    <row r="289">
      <c r="B289" s="183"/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</row>
    <row r="290">
      <c r="B290" s="183"/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</row>
    <row r="291">
      <c r="B291" s="183"/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</row>
    <row r="292">
      <c r="B292" s="183"/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</row>
    <row r="293">
      <c r="B293" s="183"/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</row>
    <row r="294">
      <c r="B294" s="183"/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</row>
    <row r="295">
      <c r="B295" s="183"/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</row>
    <row r="296">
      <c r="B296" s="183"/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</row>
    <row r="297">
      <c r="B297" s="183"/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</row>
    <row r="298">
      <c r="B298" s="183"/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</row>
    <row r="299">
      <c r="B299" s="183"/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</row>
    <row r="300">
      <c r="B300" s="183"/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</row>
    <row r="301">
      <c r="B301" s="183"/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</row>
    <row r="302">
      <c r="B302" s="183"/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</row>
    <row r="303">
      <c r="B303" s="183"/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</row>
    <row r="304"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</row>
    <row r="305">
      <c r="B305" s="183"/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</row>
    <row r="306">
      <c r="B306" s="183"/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</row>
    <row r="307">
      <c r="B307" s="183"/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</row>
    <row r="308">
      <c r="B308" s="183"/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</row>
    <row r="309">
      <c r="B309" s="183"/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</row>
    <row r="310">
      <c r="B310" s="183"/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</row>
    <row r="311">
      <c r="B311" s="183"/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</row>
    <row r="312">
      <c r="B312" s="183"/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</row>
    <row r="313">
      <c r="B313" s="183"/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</row>
    <row r="314">
      <c r="B314" s="183"/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</row>
    <row r="315">
      <c r="B315" s="183"/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</row>
    <row r="316">
      <c r="B316" s="183"/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</row>
    <row r="317"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</row>
    <row r="318">
      <c r="B318" s="183"/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</row>
    <row r="319">
      <c r="B319" s="183"/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</row>
    <row r="320">
      <c r="B320" s="183"/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</row>
    <row r="321">
      <c r="B321" s="183"/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</row>
    <row r="322">
      <c r="B322" s="183"/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</row>
    <row r="323">
      <c r="B323" s="183"/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</row>
    <row r="324">
      <c r="B324" s="183"/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</row>
    <row r="325">
      <c r="B325" s="183"/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</row>
    <row r="326">
      <c r="B326" s="183"/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</row>
    <row r="327">
      <c r="B327" s="183"/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</row>
    <row r="328">
      <c r="B328" s="183"/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</row>
    <row r="329">
      <c r="B329" s="183"/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</row>
    <row r="330">
      <c r="B330" s="183"/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</row>
    <row r="331">
      <c r="B331" s="183"/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</row>
    <row r="332">
      <c r="B332" s="183"/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</row>
    <row r="333">
      <c r="B333" s="183"/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</row>
    <row r="334">
      <c r="B334" s="183"/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</row>
    <row r="335">
      <c r="B335" s="183"/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</row>
    <row r="336">
      <c r="B336" s="183"/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</row>
    <row r="337">
      <c r="B337" s="183"/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</row>
    <row r="338">
      <c r="B338" s="183"/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</row>
    <row r="339">
      <c r="B339" s="183"/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</row>
    <row r="340">
      <c r="B340" s="183"/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</row>
    <row r="341">
      <c r="B341" s="183"/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</row>
    <row r="342">
      <c r="B342" s="183"/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</row>
    <row r="343">
      <c r="B343" s="183"/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</row>
    <row r="344">
      <c r="B344" s="183"/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</row>
    <row r="345">
      <c r="B345" s="183"/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</row>
    <row r="346">
      <c r="B346" s="183"/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</row>
    <row r="347">
      <c r="B347" s="183"/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</row>
    <row r="348"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</row>
    <row r="349">
      <c r="B349" s="183"/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</row>
    <row r="350"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</row>
    <row r="351"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</row>
    <row r="352">
      <c r="B352" s="183"/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</row>
    <row r="353">
      <c r="B353" s="183"/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</row>
    <row r="354">
      <c r="B354" s="183"/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</row>
    <row r="355">
      <c r="B355" s="183"/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</row>
    <row r="356">
      <c r="B356" s="183"/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</row>
    <row r="357">
      <c r="B357" s="183"/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</row>
    <row r="358">
      <c r="B358" s="183"/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</row>
    <row r="359">
      <c r="B359" s="183"/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</row>
    <row r="360">
      <c r="B360" s="183"/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</row>
    <row r="361">
      <c r="B361" s="183"/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</row>
    <row r="362">
      <c r="B362" s="183"/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</row>
    <row r="363">
      <c r="B363" s="183"/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</row>
    <row r="364">
      <c r="B364" s="183"/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</row>
    <row r="365">
      <c r="B365" s="183"/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</row>
    <row r="366">
      <c r="B366" s="183"/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</row>
    <row r="367">
      <c r="B367" s="183"/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</row>
    <row r="368">
      <c r="B368" s="183"/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</row>
    <row r="369">
      <c r="B369" s="183"/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</row>
    <row r="370">
      <c r="B370" s="183"/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</row>
    <row r="371">
      <c r="B371" s="183"/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</row>
    <row r="372">
      <c r="B372" s="183"/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</row>
    <row r="373">
      <c r="B373" s="183"/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</row>
    <row r="374">
      <c r="B374" s="183"/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</row>
    <row r="375">
      <c r="B375" s="183"/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</row>
    <row r="376"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</row>
    <row r="377">
      <c r="B377" s="183"/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</row>
    <row r="378">
      <c r="B378" s="183"/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</row>
    <row r="379">
      <c r="B379" s="183"/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</row>
    <row r="380">
      <c r="B380" s="183"/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</row>
    <row r="381">
      <c r="B381" s="183"/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</row>
    <row r="382">
      <c r="B382" s="183"/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</row>
    <row r="383">
      <c r="B383" s="183"/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</row>
    <row r="384">
      <c r="B384" s="183"/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</row>
    <row r="385">
      <c r="B385" s="183"/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</row>
    <row r="386">
      <c r="B386" s="183"/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</row>
    <row r="387">
      <c r="B387" s="183"/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</row>
    <row r="388">
      <c r="B388" s="183"/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</row>
    <row r="389">
      <c r="B389" s="183"/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</row>
    <row r="390">
      <c r="B390" s="183"/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</row>
    <row r="391">
      <c r="B391" s="183"/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</row>
    <row r="392">
      <c r="B392" s="183"/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</row>
    <row r="393">
      <c r="B393" s="183"/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</row>
    <row r="394">
      <c r="B394" s="183"/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</row>
    <row r="395"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</row>
    <row r="396"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</row>
    <row r="397">
      <c r="B397" s="183"/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</row>
    <row r="398"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</row>
    <row r="399"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</row>
    <row r="400"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</row>
    <row r="401"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</row>
    <row r="402">
      <c r="B402" s="183"/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</row>
    <row r="403">
      <c r="B403" s="183"/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</row>
    <row r="404">
      <c r="B404" s="183"/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</row>
    <row r="405">
      <c r="B405" s="183"/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</row>
    <row r="406">
      <c r="B406" s="183"/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</row>
    <row r="407">
      <c r="B407" s="183"/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</row>
    <row r="408">
      <c r="B408" s="183"/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</row>
    <row r="409">
      <c r="B409" s="183"/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</row>
    <row r="410">
      <c r="B410" s="183"/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</row>
    <row r="411">
      <c r="B411" s="183"/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</row>
    <row r="412">
      <c r="B412" s="183"/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</row>
    <row r="413">
      <c r="B413" s="183"/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</row>
    <row r="414">
      <c r="B414" s="183"/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</row>
    <row r="415">
      <c r="B415" s="183"/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</row>
    <row r="416">
      <c r="B416" s="183"/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</row>
    <row r="417">
      <c r="B417" s="183"/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</row>
    <row r="418">
      <c r="B418" s="183"/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</row>
    <row r="419"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</row>
    <row r="420">
      <c r="B420" s="183"/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</row>
    <row r="421"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</row>
    <row r="422">
      <c r="B422" s="183"/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</row>
    <row r="423">
      <c r="B423" s="183"/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</row>
    <row r="424">
      <c r="B424" s="183"/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</row>
    <row r="425">
      <c r="B425" s="183"/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</row>
    <row r="426">
      <c r="B426" s="183"/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</row>
    <row r="427">
      <c r="B427" s="183"/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</row>
    <row r="428">
      <c r="B428" s="183"/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</row>
    <row r="429">
      <c r="B429" s="183"/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</row>
    <row r="430">
      <c r="B430" s="183"/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</row>
    <row r="431">
      <c r="B431" s="183"/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</row>
    <row r="432">
      <c r="B432" s="183"/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</row>
    <row r="433">
      <c r="B433" s="183"/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</row>
    <row r="434">
      <c r="B434" s="183"/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</row>
    <row r="435">
      <c r="B435" s="183"/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</row>
    <row r="436">
      <c r="B436" s="183"/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</row>
    <row r="437">
      <c r="B437" s="183"/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</row>
    <row r="438">
      <c r="B438" s="183"/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</row>
    <row r="439">
      <c r="B439" s="183"/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</row>
    <row r="440">
      <c r="B440" s="183"/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</row>
    <row r="441">
      <c r="B441" s="183"/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</row>
    <row r="442">
      <c r="B442" s="183"/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</row>
    <row r="443">
      <c r="B443" s="183"/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</row>
    <row r="444">
      <c r="B444" s="183"/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</row>
    <row r="445">
      <c r="B445" s="183"/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</row>
    <row r="446">
      <c r="B446" s="183"/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</row>
    <row r="447">
      <c r="B447" s="183"/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</row>
    <row r="448">
      <c r="B448" s="183"/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</row>
    <row r="449">
      <c r="B449" s="183"/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</row>
    <row r="450">
      <c r="B450" s="183"/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</row>
    <row r="451">
      <c r="B451" s="183"/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</row>
    <row r="452">
      <c r="B452" s="183"/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</row>
    <row r="453">
      <c r="B453" s="183"/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</row>
    <row r="454">
      <c r="B454" s="183"/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</row>
    <row r="455">
      <c r="B455" s="183"/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</row>
    <row r="456">
      <c r="B456" s="183"/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</row>
    <row r="457">
      <c r="B457" s="183"/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</row>
    <row r="458">
      <c r="B458" s="183"/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</row>
    <row r="459">
      <c r="B459" s="183"/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</row>
    <row r="460">
      <c r="B460" s="183"/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</row>
    <row r="461">
      <c r="B461" s="183"/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</row>
    <row r="462">
      <c r="B462" s="183"/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</row>
    <row r="463">
      <c r="B463" s="183"/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</row>
    <row r="464">
      <c r="B464" s="183"/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</row>
    <row r="465">
      <c r="B465" s="183"/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</row>
    <row r="466">
      <c r="B466" s="183"/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</row>
    <row r="467">
      <c r="B467" s="183"/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</row>
    <row r="468">
      <c r="B468" s="183"/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</row>
    <row r="469">
      <c r="B469" s="183"/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</row>
    <row r="470">
      <c r="B470" s="183"/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</row>
    <row r="471">
      <c r="B471" s="183"/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</row>
    <row r="472"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</row>
    <row r="473">
      <c r="B473" s="183"/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</row>
    <row r="474">
      <c r="B474" s="183"/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</row>
    <row r="475">
      <c r="B475" s="183"/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</row>
    <row r="476">
      <c r="B476" s="183"/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</row>
    <row r="477">
      <c r="B477" s="183"/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</row>
    <row r="478">
      <c r="B478" s="183"/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</row>
    <row r="479">
      <c r="B479" s="183"/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</row>
    <row r="480">
      <c r="B480" s="183"/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</row>
    <row r="481">
      <c r="B481" s="183"/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</row>
    <row r="482">
      <c r="B482" s="183"/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</row>
    <row r="483">
      <c r="B483" s="183"/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</row>
    <row r="484">
      <c r="B484" s="183"/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</row>
    <row r="485">
      <c r="B485" s="183"/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</row>
    <row r="486">
      <c r="B486" s="183"/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</row>
    <row r="487">
      <c r="B487" s="183"/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</row>
    <row r="488"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</row>
    <row r="489">
      <c r="B489" s="183"/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</row>
    <row r="490">
      <c r="B490" s="183"/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</row>
    <row r="491">
      <c r="B491" s="183"/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</row>
    <row r="492">
      <c r="B492" s="183"/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</row>
    <row r="493">
      <c r="B493" s="183"/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</row>
    <row r="494">
      <c r="B494" s="183"/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</row>
    <row r="495">
      <c r="B495" s="183"/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</row>
    <row r="496">
      <c r="B496" s="183"/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</row>
    <row r="497"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</row>
    <row r="498">
      <c r="B498" s="183"/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</row>
    <row r="499">
      <c r="B499" s="183"/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</row>
    <row r="500">
      <c r="B500" s="183"/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</row>
    <row r="501">
      <c r="B501" s="183"/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</row>
    <row r="502">
      <c r="B502" s="183"/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</row>
    <row r="503">
      <c r="B503" s="183"/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</row>
    <row r="504">
      <c r="B504" s="183"/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</row>
    <row r="505">
      <c r="B505" s="183"/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</row>
    <row r="506">
      <c r="B506" s="183"/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</row>
    <row r="507">
      <c r="B507" s="183"/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</row>
    <row r="508">
      <c r="B508" s="183"/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</row>
    <row r="509">
      <c r="B509" s="183"/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</row>
    <row r="510">
      <c r="B510" s="183"/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</row>
    <row r="511">
      <c r="B511" s="183"/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</row>
    <row r="512">
      <c r="B512" s="183"/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</row>
    <row r="513">
      <c r="B513" s="183"/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</row>
    <row r="514">
      <c r="B514" s="183"/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</row>
    <row r="515">
      <c r="B515" s="183"/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</row>
    <row r="516"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</row>
    <row r="517"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</row>
    <row r="518"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</row>
    <row r="519"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</row>
    <row r="520"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</row>
    <row r="521"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</row>
    <row r="522"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</row>
    <row r="523"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</row>
    <row r="524"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</row>
    <row r="525"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</row>
    <row r="526"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</row>
    <row r="527"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</row>
    <row r="528"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</row>
    <row r="529"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</row>
    <row r="530"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</row>
    <row r="531"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</row>
    <row r="532"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</row>
    <row r="533"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</row>
    <row r="534"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</row>
    <row r="535"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</row>
    <row r="536"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</row>
    <row r="537"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</row>
    <row r="538"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</row>
    <row r="539"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</row>
    <row r="540"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</row>
    <row r="541"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</row>
    <row r="542"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</row>
    <row r="543"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</row>
    <row r="544"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</row>
    <row r="545"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</row>
    <row r="546"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</row>
    <row r="547"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</row>
    <row r="548"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</row>
    <row r="549"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</row>
    <row r="550"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</row>
    <row r="551"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</row>
    <row r="552"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</row>
    <row r="553"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</row>
    <row r="554"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</row>
    <row r="555"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</row>
    <row r="556"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</row>
    <row r="557"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</row>
    <row r="558"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</row>
    <row r="559"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</row>
    <row r="560"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</row>
    <row r="561"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</row>
    <row r="562"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</row>
    <row r="563"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</row>
    <row r="564"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</row>
    <row r="565"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</row>
    <row r="566"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</row>
    <row r="567"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</row>
    <row r="568"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</row>
    <row r="569"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</row>
    <row r="570"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</row>
    <row r="571"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</row>
    <row r="572"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</row>
    <row r="573"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</row>
    <row r="574"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</row>
    <row r="575"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</row>
    <row r="576"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</row>
    <row r="577"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</row>
    <row r="578"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</row>
    <row r="579"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</row>
    <row r="580"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</row>
    <row r="581"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</row>
    <row r="582"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</row>
    <row r="583"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</row>
    <row r="584"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</row>
    <row r="585"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</row>
    <row r="586"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</row>
    <row r="587"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</row>
    <row r="588"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</row>
    <row r="589"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</row>
    <row r="590"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</row>
    <row r="591"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</row>
    <row r="592"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</row>
    <row r="593"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</row>
    <row r="594"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</row>
    <row r="595"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</row>
    <row r="596"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</row>
    <row r="597"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</row>
    <row r="598"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</row>
    <row r="599"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</row>
    <row r="600"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</row>
    <row r="601"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</row>
    <row r="602"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</row>
    <row r="603"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</row>
    <row r="604"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</row>
    <row r="605"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</row>
    <row r="606"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</row>
    <row r="607"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</row>
    <row r="608"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</row>
    <row r="609"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</row>
    <row r="610"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</row>
    <row r="611"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</row>
    <row r="612"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</row>
    <row r="613"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</row>
    <row r="614"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</row>
    <row r="615"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</row>
    <row r="616"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</row>
    <row r="617"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</row>
    <row r="618"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</row>
    <row r="619"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</row>
    <row r="620"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</row>
    <row r="621"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</row>
    <row r="622"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</row>
    <row r="623"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</row>
    <row r="624"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</row>
    <row r="625"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</row>
    <row r="626"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</row>
    <row r="627"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</row>
    <row r="628"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</row>
    <row r="629"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</row>
    <row r="630"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</row>
    <row r="631"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</row>
    <row r="632"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</row>
    <row r="633"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</row>
    <row r="634"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</row>
    <row r="635"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</row>
    <row r="636"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</row>
    <row r="637"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</row>
    <row r="638"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</row>
    <row r="639"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</row>
    <row r="640"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</row>
    <row r="641"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</row>
    <row r="642"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</row>
    <row r="643"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</row>
    <row r="644"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</row>
    <row r="645"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</row>
    <row r="646"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</row>
    <row r="647"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</row>
    <row r="648"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</row>
    <row r="649"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</row>
    <row r="650"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</row>
    <row r="651"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</row>
    <row r="652"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</row>
    <row r="653"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</row>
    <row r="654"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</row>
    <row r="655"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</row>
    <row r="656"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</row>
    <row r="657"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</row>
    <row r="658"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</row>
    <row r="659"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</row>
    <row r="660"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</row>
    <row r="661"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</row>
    <row r="662"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</row>
    <row r="663"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</row>
    <row r="664"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</row>
    <row r="665"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</row>
    <row r="666"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</row>
    <row r="667"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</row>
    <row r="668"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</row>
    <row r="669"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</row>
    <row r="670"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</row>
    <row r="671"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</row>
    <row r="672"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</row>
    <row r="673"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</row>
    <row r="674"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</row>
    <row r="675"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</row>
    <row r="676"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</row>
    <row r="677"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</row>
    <row r="678"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</row>
    <row r="679"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</row>
    <row r="680"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</row>
    <row r="681"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</row>
    <row r="682"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</row>
    <row r="683"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</row>
    <row r="684"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</row>
    <row r="685"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</row>
    <row r="686"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</row>
    <row r="687"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</row>
    <row r="688"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</row>
    <row r="689"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</row>
    <row r="690"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</row>
    <row r="691"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</row>
    <row r="692"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</row>
    <row r="693"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</row>
    <row r="694"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</row>
    <row r="695"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</row>
    <row r="696"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</row>
    <row r="697"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</row>
    <row r="698"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</row>
    <row r="699"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</row>
    <row r="700"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</row>
    <row r="701"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</row>
    <row r="702"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</row>
    <row r="703"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</row>
    <row r="704"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</row>
    <row r="705"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</row>
    <row r="706"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</row>
    <row r="707"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</row>
    <row r="708"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</row>
    <row r="709"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</row>
    <row r="710"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</row>
    <row r="711"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</row>
    <row r="712"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</row>
    <row r="713"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</row>
    <row r="714"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</row>
    <row r="715"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</row>
    <row r="716"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</row>
    <row r="717"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</row>
    <row r="718"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</row>
    <row r="719"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</row>
    <row r="720"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</row>
    <row r="721"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</row>
    <row r="722"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</row>
    <row r="723"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</row>
    <row r="724"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</row>
    <row r="725"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</row>
    <row r="726"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</row>
    <row r="727"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</row>
    <row r="728"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</row>
    <row r="729"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</row>
    <row r="730"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</row>
    <row r="731"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</row>
    <row r="732"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</row>
    <row r="733"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</row>
    <row r="734"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</row>
    <row r="735"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</row>
    <row r="736"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</row>
    <row r="737"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</row>
    <row r="738"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</row>
    <row r="739"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</row>
    <row r="740"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</row>
    <row r="741"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</row>
    <row r="742"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</row>
    <row r="743"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</row>
    <row r="744"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</row>
    <row r="745"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</row>
    <row r="746"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</row>
    <row r="747"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</row>
    <row r="748"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</row>
    <row r="749"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</row>
    <row r="750"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</row>
    <row r="751"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</row>
    <row r="752"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</row>
    <row r="753"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</row>
    <row r="754"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</row>
    <row r="755"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</row>
    <row r="756"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</row>
    <row r="757"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</row>
    <row r="758"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</row>
    <row r="759"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</row>
    <row r="760"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</row>
    <row r="761"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</row>
    <row r="762"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</row>
    <row r="763"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</row>
    <row r="764"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</row>
    <row r="765"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</row>
    <row r="766"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</row>
    <row r="767"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</row>
    <row r="768"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</row>
    <row r="769"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</row>
    <row r="770"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</row>
    <row r="771"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</row>
    <row r="772"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</row>
    <row r="773"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</row>
    <row r="774"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</row>
    <row r="775"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</row>
    <row r="776"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</row>
    <row r="777"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</row>
    <row r="778"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</row>
    <row r="779"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</row>
    <row r="780"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</row>
    <row r="781"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</row>
    <row r="782"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</row>
    <row r="783"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</row>
    <row r="784"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</row>
    <row r="785"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</row>
    <row r="786"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</row>
    <row r="787"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</row>
    <row r="788"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</row>
    <row r="789"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</row>
    <row r="790"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</row>
    <row r="791"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</row>
    <row r="792"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</row>
    <row r="793"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</row>
    <row r="794"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</row>
    <row r="795"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</row>
    <row r="796"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</row>
    <row r="797"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</row>
    <row r="798"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</row>
    <row r="799"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</row>
    <row r="800"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</row>
    <row r="801"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</row>
    <row r="802"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</row>
    <row r="803"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</row>
    <row r="804"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</row>
    <row r="805"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</row>
    <row r="806"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</row>
    <row r="807"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</row>
    <row r="808"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</row>
    <row r="809"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</row>
    <row r="810"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</row>
    <row r="811"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</row>
    <row r="812"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</row>
    <row r="813"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</row>
    <row r="814"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</row>
    <row r="815"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</row>
    <row r="816"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</row>
    <row r="817"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</row>
    <row r="818"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</row>
    <row r="819"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</row>
    <row r="820"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</row>
    <row r="821"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</row>
    <row r="822"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</row>
    <row r="823"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</row>
    <row r="824"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</row>
    <row r="825"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</row>
    <row r="826"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</row>
    <row r="827"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</row>
    <row r="828"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</row>
    <row r="829"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</row>
    <row r="830"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</row>
    <row r="831"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</row>
    <row r="832"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</row>
    <row r="833"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</row>
    <row r="834"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</row>
    <row r="835"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</row>
    <row r="836"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</row>
    <row r="837"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</row>
    <row r="838"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</row>
    <row r="839"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</row>
    <row r="840"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</row>
    <row r="841"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</row>
    <row r="842"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</row>
    <row r="843"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</row>
    <row r="844"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</row>
    <row r="845"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</row>
    <row r="846"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</row>
    <row r="847"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</row>
    <row r="848"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</row>
    <row r="849"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</row>
    <row r="850"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</row>
    <row r="851"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</row>
    <row r="852"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</row>
    <row r="853"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</row>
    <row r="854"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</row>
    <row r="855"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</row>
    <row r="856"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</row>
    <row r="857"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</row>
    <row r="858"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</row>
    <row r="859"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</row>
    <row r="860"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</row>
    <row r="861"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</row>
    <row r="862"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</row>
    <row r="863"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</row>
    <row r="864"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</row>
    <row r="865"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</row>
    <row r="866"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</row>
    <row r="867"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</row>
    <row r="868"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</row>
    <row r="869"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</row>
    <row r="870"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</row>
    <row r="871"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</row>
    <row r="872"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</row>
    <row r="873"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</row>
    <row r="874"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</row>
    <row r="875"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</row>
    <row r="876"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</row>
    <row r="877"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</row>
    <row r="878"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</row>
    <row r="879"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</row>
    <row r="880"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</row>
    <row r="881"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</row>
    <row r="882"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</row>
    <row r="883"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</row>
    <row r="884"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</row>
    <row r="885"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</row>
    <row r="886"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</row>
    <row r="887"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</row>
    <row r="888"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</row>
    <row r="889"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</row>
    <row r="890"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</row>
    <row r="891"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</row>
    <row r="892"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</row>
    <row r="893"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</row>
    <row r="894"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</row>
    <row r="895"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</row>
    <row r="896"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</row>
    <row r="897"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</row>
    <row r="898"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</row>
    <row r="899"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</row>
    <row r="900"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</row>
    <row r="901"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</row>
    <row r="902"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</row>
    <row r="903"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</row>
    <row r="904"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</row>
    <row r="905"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</row>
    <row r="906"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</row>
    <row r="907"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</row>
    <row r="908"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</row>
    <row r="909"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</row>
    <row r="910"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</row>
    <row r="911"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</row>
    <row r="912"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</row>
    <row r="913"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</row>
    <row r="914"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</row>
    <row r="915"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</row>
    <row r="916"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</row>
    <row r="917"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</row>
    <row r="918"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</row>
    <row r="919"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</row>
    <row r="920"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</row>
    <row r="921"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</row>
    <row r="922"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</row>
    <row r="923"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</row>
    <row r="924"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</row>
    <row r="925"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</row>
    <row r="926"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</row>
    <row r="927"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</row>
    <row r="928"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</row>
    <row r="929"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</row>
    <row r="930"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</row>
    <row r="931"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</row>
    <row r="932"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</row>
    <row r="933"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</row>
    <row r="934"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</row>
    <row r="935"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</row>
    <row r="936"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</row>
    <row r="937"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</row>
    <row r="938"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</row>
    <row r="939"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</row>
    <row r="940"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</row>
    <row r="941"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</row>
    <row r="942"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</row>
    <row r="943"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</row>
    <row r="944"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</row>
    <row r="945"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</row>
    <row r="946"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</row>
    <row r="947"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</row>
    <row r="948"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</row>
    <row r="949"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</row>
    <row r="950"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</row>
    <row r="951"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</row>
    <row r="952"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</row>
    <row r="953"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</row>
    <row r="954"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</row>
    <row r="955"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</row>
    <row r="956"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</row>
    <row r="957"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</row>
    <row r="958"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</row>
    <row r="959"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</row>
    <row r="960"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</row>
    <row r="961"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</row>
    <row r="962"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</row>
    <row r="963"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</row>
    <row r="964"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</row>
    <row r="965"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</row>
    <row r="966"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</row>
    <row r="967"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</row>
    <row r="968"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</row>
    <row r="969"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</row>
    <row r="970"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</row>
    <row r="971"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</row>
    <row r="972"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</row>
    <row r="973"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</row>
    <row r="974"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</row>
    <row r="975"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</row>
    <row r="976"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</row>
    <row r="977"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</row>
    <row r="978"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</row>
    <row r="979"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</row>
    <row r="980"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</row>
    <row r="981"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</row>
    <row r="982"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</row>
    <row r="983"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</row>
    <row r="984"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</row>
    <row r="985"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</row>
    <row r="986"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</row>
    <row r="987"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</row>
    <row r="988"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</row>
    <row r="989">
      <c r="B989" s="183"/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</row>
    <row r="990">
      <c r="B990" s="183"/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</row>
    <row r="991">
      <c r="B991" s="183"/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</row>
    <row r="992">
      <c r="B992" s="183"/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</row>
    <row r="993">
      <c r="B993" s="183"/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</row>
    <row r="994">
      <c r="B994" s="183"/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</row>
    <row r="995">
      <c r="B995" s="183"/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</row>
    <row r="996">
      <c r="B996" s="183"/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</row>
    <row r="997">
      <c r="B997" s="183"/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</row>
    <row r="998">
      <c r="B998" s="183"/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</row>
    <row r="999">
      <c r="B999" s="183"/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</row>
    <row r="1000">
      <c r="B1000" s="183"/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</row>
    <row r="1001">
      <c r="B1001" s="183"/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N1001" s="183"/>
    </row>
    <row r="1002">
      <c r="B1002" s="183"/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N1002" s="183"/>
    </row>
  </sheetData>
  <mergeCells count="3">
    <mergeCell ref="M1:S1"/>
    <mergeCell ref="M2:N2"/>
    <mergeCell ref="Q2:S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1.88"/>
    <col customWidth="1" min="3" max="3" width="8.25"/>
    <col customWidth="1" min="4" max="4" width="17.63"/>
    <col customWidth="1" min="5" max="6" width="13.88"/>
    <col customWidth="1" min="7" max="7" width="10.13"/>
    <col customWidth="1" min="8" max="8" width="10.38"/>
    <col customWidth="1" min="9" max="9" width="10.5"/>
    <col customWidth="1" min="10" max="12" width="10.88"/>
  </cols>
  <sheetData>
    <row r="1">
      <c r="A1" s="1"/>
      <c r="B1" s="92"/>
      <c r="C1" s="93"/>
      <c r="D1" s="92"/>
      <c r="E1" s="92"/>
      <c r="F1" s="92"/>
      <c r="G1" s="92"/>
      <c r="H1" s="94"/>
      <c r="I1" s="94"/>
      <c r="J1" s="95"/>
      <c r="K1" s="95"/>
      <c r="L1" s="95"/>
      <c r="M1" s="96" t="s">
        <v>66</v>
      </c>
      <c r="N1" s="97"/>
      <c r="O1" s="97"/>
      <c r="P1" s="97"/>
      <c r="Q1" s="97"/>
      <c r="R1" s="97"/>
      <c r="S1" s="98"/>
    </row>
    <row r="2">
      <c r="A2" s="1"/>
      <c r="B2" s="92"/>
      <c r="C2" s="93"/>
      <c r="D2" s="92"/>
      <c r="E2" s="92"/>
      <c r="F2" s="92"/>
      <c r="G2" s="92"/>
      <c r="H2" s="94"/>
      <c r="I2" s="94"/>
      <c r="J2" s="95"/>
      <c r="K2" s="95"/>
      <c r="L2" s="95"/>
      <c r="M2" s="96" t="s">
        <v>67</v>
      </c>
      <c r="N2" s="97"/>
      <c r="O2" s="99"/>
      <c r="P2" s="100"/>
      <c r="Q2" s="96" t="s">
        <v>68</v>
      </c>
      <c r="R2" s="97"/>
      <c r="S2" s="98"/>
    </row>
    <row r="3">
      <c r="A3" s="1" t="s">
        <v>69</v>
      </c>
      <c r="B3" s="92" t="s">
        <v>70</v>
      </c>
      <c r="C3" s="93" t="s">
        <v>8</v>
      </c>
      <c r="D3" s="95" t="s">
        <v>71</v>
      </c>
      <c r="E3" s="95" t="s">
        <v>72</v>
      </c>
      <c r="F3" s="92" t="s">
        <v>11</v>
      </c>
      <c r="G3" s="92" t="s">
        <v>12</v>
      </c>
      <c r="H3" s="94" t="s">
        <v>60</v>
      </c>
      <c r="I3" s="94" t="s">
        <v>61</v>
      </c>
      <c r="J3" s="92" t="s">
        <v>62</v>
      </c>
      <c r="K3" s="92" t="s">
        <v>63</v>
      </c>
      <c r="L3" s="95" t="s">
        <v>17</v>
      </c>
      <c r="M3" s="101" t="s">
        <v>73</v>
      </c>
      <c r="N3" s="102" t="s">
        <v>20</v>
      </c>
      <c r="O3" s="95" t="s">
        <v>47</v>
      </c>
      <c r="P3" s="103" t="s">
        <v>19</v>
      </c>
      <c r="Q3" s="101" t="s">
        <v>21</v>
      </c>
      <c r="R3" s="102" t="s">
        <v>74</v>
      </c>
      <c r="S3" s="103" t="s">
        <v>23</v>
      </c>
    </row>
    <row r="4">
      <c r="A4" s="104" t="s">
        <v>51</v>
      </c>
      <c r="B4" s="105">
        <v>8.100813E7</v>
      </c>
      <c r="C4" s="105">
        <v>715523.0</v>
      </c>
      <c r="D4" s="106">
        <v>6.0</v>
      </c>
      <c r="E4" s="106">
        <v>8.27</v>
      </c>
      <c r="F4" s="105">
        <v>220130.0</v>
      </c>
      <c r="G4" s="107">
        <v>368.0</v>
      </c>
      <c r="H4" s="108">
        <v>60.5</v>
      </c>
      <c r="I4" s="108">
        <v>17.9</v>
      </c>
      <c r="J4" s="194">
        <v>75.3</v>
      </c>
      <c r="K4" s="194">
        <v>2.7</v>
      </c>
      <c r="L4" s="194">
        <v>97.75</v>
      </c>
      <c r="M4" s="110">
        <v>83.92</v>
      </c>
      <c r="N4" s="111">
        <v>61.949196381628965</v>
      </c>
      <c r="O4" s="127">
        <v>72.84</v>
      </c>
      <c r="P4" s="195">
        <v>69.82</v>
      </c>
      <c r="Q4" s="136">
        <v>82.97</v>
      </c>
      <c r="R4" s="127">
        <v>85.57</v>
      </c>
      <c r="S4" s="115">
        <v>97.00935843340906</v>
      </c>
    </row>
    <row r="5">
      <c r="A5" s="104" t="s">
        <v>49</v>
      </c>
      <c r="B5" s="105">
        <v>8.0287357E7</v>
      </c>
      <c r="C5" s="105">
        <v>629005.0</v>
      </c>
      <c r="D5" s="106">
        <v>5.06</v>
      </c>
      <c r="E5" s="106">
        <v>7.31</v>
      </c>
      <c r="F5" s="105">
        <v>246280.0</v>
      </c>
      <c r="G5" s="107">
        <v>326.0</v>
      </c>
      <c r="H5" s="108">
        <v>59.5</v>
      </c>
      <c r="I5" s="134">
        <v>19.3</v>
      </c>
      <c r="J5" s="194">
        <v>74.8</v>
      </c>
      <c r="K5" s="194">
        <v>3.1</v>
      </c>
      <c r="L5" s="194">
        <v>97.51</v>
      </c>
      <c r="M5" s="110">
        <v>83.86</v>
      </c>
      <c r="N5" s="111">
        <v>70.92285617918384</v>
      </c>
      <c r="O5" s="106">
        <v>72.68</v>
      </c>
      <c r="P5" s="196">
        <v>69.69</v>
      </c>
      <c r="Q5" s="110">
        <v>82.78</v>
      </c>
      <c r="R5" s="106">
        <v>85.24</v>
      </c>
      <c r="S5" s="115">
        <v>97.06404846911177</v>
      </c>
    </row>
    <row r="6">
      <c r="A6" s="137" t="s">
        <v>53</v>
      </c>
      <c r="B6" s="138">
        <v>7.0937703E7</v>
      </c>
      <c r="C6" s="138">
        <v>402375.0</v>
      </c>
      <c r="D6" s="139">
        <v>7.18</v>
      </c>
      <c r="E6" s="139">
        <v>5.19</v>
      </c>
      <c r="F6" s="138">
        <v>219621.0</v>
      </c>
      <c r="G6" s="140">
        <v>323.0</v>
      </c>
      <c r="H6" s="141">
        <v>67.5</v>
      </c>
      <c r="I6" s="141">
        <v>10.3</v>
      </c>
      <c r="J6" s="139">
        <v>73.9</v>
      </c>
      <c r="K6" s="139">
        <v>1.5</v>
      </c>
      <c r="L6" s="139">
        <v>94.15</v>
      </c>
      <c r="M6" s="143">
        <v>80.75</v>
      </c>
      <c r="N6" s="111">
        <v>60.38451823765861</v>
      </c>
      <c r="O6" s="139">
        <v>70.33</v>
      </c>
      <c r="P6" s="197">
        <v>67.26</v>
      </c>
      <c r="Q6" s="143">
        <v>77.64</v>
      </c>
      <c r="R6" s="139">
        <v>79.73</v>
      </c>
      <c r="S6" s="147">
        <v>95.2934112301201</v>
      </c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</row>
    <row r="7">
      <c r="A7" s="154" t="s">
        <v>26</v>
      </c>
      <c r="B7" s="155">
        <v>8.1091003E7</v>
      </c>
      <c r="C7" s="155">
        <v>1328041.0</v>
      </c>
      <c r="D7" s="156">
        <v>6.11</v>
      </c>
      <c r="E7" s="156">
        <v>8.38</v>
      </c>
      <c r="F7" s="155">
        <v>229719.0</v>
      </c>
      <c r="G7" s="157">
        <v>353.0</v>
      </c>
      <c r="H7" s="158">
        <v>75.5</v>
      </c>
      <c r="I7" s="158">
        <v>3.1</v>
      </c>
      <c r="J7" s="156">
        <v>69.3</v>
      </c>
      <c r="K7" s="156">
        <v>8.1</v>
      </c>
      <c r="L7" s="156">
        <v>75.46</v>
      </c>
      <c r="M7" s="160">
        <v>58.57</v>
      </c>
      <c r="N7" s="123">
        <v>62.023811054571134</v>
      </c>
      <c r="O7" s="156">
        <v>64.82</v>
      </c>
      <c r="P7" s="198">
        <v>62.21</v>
      </c>
      <c r="Q7" s="160">
        <v>62.25</v>
      </c>
      <c r="R7" s="156">
        <v>76.2</v>
      </c>
      <c r="S7" s="164">
        <v>93.51887915179054</v>
      </c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</row>
    <row r="8">
      <c r="A8" s="154" t="s">
        <v>36</v>
      </c>
      <c r="B8" s="155">
        <v>6.2448504E7</v>
      </c>
      <c r="C8" s="155">
        <v>609644.0</v>
      </c>
      <c r="D8" s="156">
        <v>18.28</v>
      </c>
      <c r="E8" s="156">
        <v>16.53</v>
      </c>
      <c r="F8" s="155">
        <v>127706.0</v>
      </c>
      <c r="G8" s="157">
        <v>489.0</v>
      </c>
      <c r="H8" s="158">
        <v>75.4</v>
      </c>
      <c r="I8" s="158">
        <v>2.9</v>
      </c>
      <c r="J8" s="156">
        <v>71.4</v>
      </c>
      <c r="K8" s="156">
        <v>5.6</v>
      </c>
      <c r="L8" s="156">
        <v>47.98</v>
      </c>
      <c r="M8" s="160">
        <v>37.73</v>
      </c>
      <c r="N8" s="123">
        <v>47.0860308617725</v>
      </c>
      <c r="O8" s="156">
        <v>50.34</v>
      </c>
      <c r="P8" s="198">
        <v>48.28</v>
      </c>
      <c r="Q8" s="160">
        <v>43.38</v>
      </c>
      <c r="R8" s="156">
        <v>56.41</v>
      </c>
      <c r="S8" s="164">
        <v>86.56696959861517</v>
      </c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</row>
    <row r="9">
      <c r="A9" s="154" t="s">
        <v>31</v>
      </c>
      <c r="B9" s="155">
        <v>6.0187838E7</v>
      </c>
      <c r="C9" s="155">
        <v>166449.0</v>
      </c>
      <c r="D9" s="156">
        <v>21.24</v>
      </c>
      <c r="E9" s="156">
        <v>19.55</v>
      </c>
      <c r="F9" s="155">
        <v>122333.0</v>
      </c>
      <c r="G9" s="157">
        <v>492.0</v>
      </c>
      <c r="H9" s="158">
        <v>75.9</v>
      </c>
      <c r="I9" s="158">
        <v>2.7</v>
      </c>
      <c r="J9" s="156">
        <v>72.5</v>
      </c>
      <c r="K9" s="156">
        <v>4.0</v>
      </c>
      <c r="L9" s="156">
        <v>42.94</v>
      </c>
      <c r="M9" s="160">
        <v>30.55</v>
      </c>
      <c r="N9" s="123">
        <v>45.11480256020585</v>
      </c>
      <c r="O9" s="156">
        <v>47.41</v>
      </c>
      <c r="P9" s="198">
        <v>45.63</v>
      </c>
      <c r="Q9" s="160">
        <v>39.49</v>
      </c>
      <c r="R9" s="156">
        <v>52.22</v>
      </c>
      <c r="S9" s="164">
        <v>85.44466082440766</v>
      </c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</row>
    <row r="10">
      <c r="A10" s="137" t="s">
        <v>50</v>
      </c>
      <c r="B10" s="138">
        <v>7.6834017E7</v>
      </c>
      <c r="C10" s="138">
        <v>624193.0</v>
      </c>
      <c r="D10" s="139">
        <v>0.54</v>
      </c>
      <c r="E10" s="139">
        <v>2.69</v>
      </c>
      <c r="F10" s="138">
        <v>326953.0</v>
      </c>
      <c r="G10" s="140">
        <v>235.0</v>
      </c>
      <c r="H10" s="141">
        <v>68.1</v>
      </c>
      <c r="I10" s="141">
        <v>2.9</v>
      </c>
      <c r="J10" s="139">
        <v>46.6</v>
      </c>
      <c r="K10" s="139">
        <v>0.3</v>
      </c>
      <c r="L10" s="139">
        <v>66.95</v>
      </c>
      <c r="M10" s="143">
        <v>48.1</v>
      </c>
      <c r="N10" s="111">
        <v>54.25229452707938</v>
      </c>
      <c r="O10" s="139">
        <v>61.95</v>
      </c>
      <c r="P10" s="197">
        <v>59.21</v>
      </c>
      <c r="Q10" s="143">
        <v>48.92</v>
      </c>
      <c r="R10" s="139">
        <v>59.78</v>
      </c>
      <c r="S10" s="147">
        <v>95.66239316239317</v>
      </c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</row>
    <row r="11">
      <c r="A11" s="137" t="s">
        <v>58</v>
      </c>
      <c r="B11" s="138">
        <v>8.274305E7</v>
      </c>
      <c r="C11" s="138">
        <v>888351.0</v>
      </c>
      <c r="D11" s="139">
        <v>8.27</v>
      </c>
      <c r="E11" s="139">
        <v>10.59</v>
      </c>
      <c r="F11" s="138">
        <v>415794.0</v>
      </c>
      <c r="G11" s="140">
        <v>199.0</v>
      </c>
      <c r="H11" s="141">
        <v>70.0</v>
      </c>
      <c r="I11" s="141">
        <v>2.9</v>
      </c>
      <c r="J11" s="139">
        <v>45.2</v>
      </c>
      <c r="K11" s="139">
        <v>0.3</v>
      </c>
      <c r="L11" s="139">
        <v>69.72</v>
      </c>
      <c r="M11" s="143">
        <v>52.25</v>
      </c>
      <c r="N11" s="111">
        <v>58.10632491983508</v>
      </c>
      <c r="O11" s="139">
        <v>64.49</v>
      </c>
      <c r="P11" s="197">
        <v>61.65</v>
      </c>
      <c r="Q11" s="143">
        <v>50.37</v>
      </c>
      <c r="R11" s="139">
        <v>61.4</v>
      </c>
      <c r="S11" s="147">
        <v>96.99697068051498</v>
      </c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</row>
    <row r="12">
      <c r="A12" s="137" t="s">
        <v>57</v>
      </c>
      <c r="B12" s="138">
        <v>7.396955E7</v>
      </c>
      <c r="C12" s="138">
        <v>887930.0</v>
      </c>
      <c r="D12" s="139">
        <v>3.21</v>
      </c>
      <c r="E12" s="139">
        <v>1.13</v>
      </c>
      <c r="F12" s="138">
        <v>440294.0</v>
      </c>
      <c r="G12" s="140">
        <v>168.0</v>
      </c>
      <c r="H12" s="141">
        <v>69.8</v>
      </c>
      <c r="I12" s="141">
        <v>2.2</v>
      </c>
      <c r="J12" s="139">
        <v>46.8</v>
      </c>
      <c r="K12" s="139">
        <v>0.4</v>
      </c>
      <c r="L12" s="139">
        <v>70.23</v>
      </c>
      <c r="M12" s="143">
        <v>51.36</v>
      </c>
      <c r="N12" s="111">
        <v>58.57400192084676</v>
      </c>
      <c r="O12" s="139">
        <v>64.24</v>
      </c>
      <c r="P12" s="197">
        <v>61.31</v>
      </c>
      <c r="Q12" s="143">
        <v>49.72</v>
      </c>
      <c r="R12" s="139">
        <v>60.04</v>
      </c>
      <c r="S12" s="147">
        <v>96.1362652818349</v>
      </c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</row>
    <row r="13">
      <c r="A13" s="154" t="s">
        <v>56</v>
      </c>
      <c r="B13" s="155">
        <v>8.48297E7</v>
      </c>
      <c r="C13" s="155">
        <v>1192779.0</v>
      </c>
      <c r="D13" s="156">
        <v>11.0</v>
      </c>
      <c r="E13" s="156">
        <v>13.38</v>
      </c>
      <c r="F13" s="155">
        <v>400140.0</v>
      </c>
      <c r="G13" s="157">
        <v>212.0</v>
      </c>
      <c r="H13" s="158">
        <v>70.2</v>
      </c>
      <c r="I13" s="158">
        <v>4.0</v>
      </c>
      <c r="J13" s="156">
        <v>46.0</v>
      </c>
      <c r="K13" s="156">
        <v>0.6</v>
      </c>
      <c r="L13" s="156">
        <v>68.13</v>
      </c>
      <c r="M13" s="160">
        <v>82.7</v>
      </c>
      <c r="N13" s="123">
        <v>63.18148045474127</v>
      </c>
      <c r="O13" s="156">
        <v>63.65</v>
      </c>
      <c r="P13" s="198">
        <v>60.92</v>
      </c>
      <c r="Q13" s="160">
        <v>81.88</v>
      </c>
      <c r="R13" s="156">
        <v>84.14</v>
      </c>
      <c r="S13" s="164">
        <v>97.56978253813698</v>
      </c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</row>
    <row r="14">
      <c r="A14" s="154" t="s">
        <v>48</v>
      </c>
      <c r="B14" s="155">
        <v>8.2930964E7</v>
      </c>
      <c r="C14" s="155">
        <v>1049146.0</v>
      </c>
      <c r="D14" s="156">
        <v>8.52</v>
      </c>
      <c r="E14" s="156">
        <v>10.84</v>
      </c>
      <c r="F14" s="155">
        <v>484976.0</v>
      </c>
      <c r="G14" s="157">
        <v>171.0</v>
      </c>
      <c r="H14" s="158">
        <v>69.2</v>
      </c>
      <c r="I14" s="158">
        <v>3.6</v>
      </c>
      <c r="J14" s="156">
        <v>47.8</v>
      </c>
      <c r="K14" s="156">
        <v>0.5</v>
      </c>
      <c r="L14" s="156">
        <v>67.2</v>
      </c>
      <c r="M14" s="160">
        <v>82.99</v>
      </c>
      <c r="N14" s="123">
        <v>61.42236176031282</v>
      </c>
      <c r="O14" s="156">
        <v>63.34</v>
      </c>
      <c r="P14" s="198">
        <v>60.7</v>
      </c>
      <c r="Q14" s="160">
        <v>81.06</v>
      </c>
      <c r="R14" s="156">
        <v>83.52</v>
      </c>
      <c r="S14" s="164">
        <v>97.6152223304122</v>
      </c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</row>
    <row r="15">
      <c r="A15" s="154" t="s">
        <v>29</v>
      </c>
      <c r="B15" s="155">
        <v>7.8415266E7</v>
      </c>
      <c r="C15" s="155">
        <v>1029889.0</v>
      </c>
      <c r="D15" s="156">
        <v>2.61</v>
      </c>
      <c r="E15" s="156">
        <v>4.81</v>
      </c>
      <c r="F15" s="155">
        <v>487051.0</v>
      </c>
      <c r="G15" s="157">
        <v>161.0</v>
      </c>
      <c r="H15" s="158">
        <v>66.8</v>
      </c>
      <c r="I15" s="158">
        <v>3.2</v>
      </c>
      <c r="J15" s="156">
        <v>44.7</v>
      </c>
      <c r="K15" s="156">
        <v>0.4</v>
      </c>
      <c r="L15" s="156">
        <v>66.21</v>
      </c>
      <c r="M15" s="160">
        <v>82.77</v>
      </c>
      <c r="N15" s="123">
        <v>61.175471536768235</v>
      </c>
      <c r="O15" s="156">
        <v>62.66</v>
      </c>
      <c r="P15" s="198">
        <v>59.84</v>
      </c>
      <c r="Q15" s="160">
        <v>79.38</v>
      </c>
      <c r="R15" s="156">
        <v>82.17</v>
      </c>
      <c r="S15" s="164">
        <v>97.02580331061344</v>
      </c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</row>
    <row r="16">
      <c r="A16" s="104" t="s">
        <v>55</v>
      </c>
      <c r="B16" s="105">
        <v>7.9562074E7</v>
      </c>
      <c r="C16" s="105">
        <v>666143.0</v>
      </c>
      <c r="D16" s="106">
        <v>4.11</v>
      </c>
      <c r="E16" s="106">
        <v>6.34</v>
      </c>
      <c r="F16" s="105">
        <v>307189.0</v>
      </c>
      <c r="G16" s="107">
        <v>259.0</v>
      </c>
      <c r="H16" s="108">
        <v>73.1</v>
      </c>
      <c r="I16" s="108">
        <v>2.4</v>
      </c>
      <c r="J16" s="194">
        <v>75.7</v>
      </c>
      <c r="K16" s="194">
        <v>1.7</v>
      </c>
      <c r="L16" s="194">
        <v>96.53</v>
      </c>
      <c r="M16" s="110">
        <v>47.92</v>
      </c>
      <c r="N16" s="111">
        <v>57.28997853366972</v>
      </c>
      <c r="O16" s="106">
        <v>71.9</v>
      </c>
      <c r="P16" s="196">
        <v>68.88</v>
      </c>
      <c r="Q16" s="110">
        <v>49.62</v>
      </c>
      <c r="R16" s="106">
        <v>60.35</v>
      </c>
      <c r="S16" s="115">
        <v>97.3582170291031</v>
      </c>
    </row>
    <row r="17">
      <c r="A17" s="104" t="s">
        <v>33</v>
      </c>
      <c r="B17" s="105">
        <v>7.7197437E7</v>
      </c>
      <c r="C17" s="105">
        <v>905597.0</v>
      </c>
      <c r="D17" s="127">
        <v>1.01</v>
      </c>
      <c r="E17" s="106">
        <v>3.18</v>
      </c>
      <c r="F17" s="174">
        <v>399986.0</v>
      </c>
      <c r="G17" s="107">
        <v>193.0</v>
      </c>
      <c r="H17" s="134">
        <v>73.3</v>
      </c>
      <c r="I17" s="108">
        <v>2.4</v>
      </c>
      <c r="J17" s="199">
        <v>76.4</v>
      </c>
      <c r="K17" s="194">
        <v>1.5</v>
      </c>
      <c r="L17" s="194">
        <v>96.49</v>
      </c>
      <c r="M17" s="110">
        <v>48.72</v>
      </c>
      <c r="N17" s="111">
        <v>55.362297937701875</v>
      </c>
      <c r="O17" s="106">
        <v>71.71</v>
      </c>
      <c r="P17" s="196">
        <v>68.67</v>
      </c>
      <c r="Q17" s="110">
        <v>48.53</v>
      </c>
      <c r="R17" s="106">
        <v>59.56</v>
      </c>
      <c r="S17" s="115">
        <v>97.14318944065779</v>
      </c>
    </row>
    <row r="18">
      <c r="A18" s="104" t="s">
        <v>32</v>
      </c>
      <c r="B18" s="105">
        <v>7.4066694E7</v>
      </c>
      <c r="C18" s="105">
        <v>712531.0</v>
      </c>
      <c r="D18" s="106">
        <v>3.08</v>
      </c>
      <c r="E18" s="106">
        <v>1.0</v>
      </c>
      <c r="F18" s="105">
        <v>393971.0</v>
      </c>
      <c r="G18" s="175">
        <v>188.0</v>
      </c>
      <c r="H18" s="169">
        <v>70.3</v>
      </c>
      <c r="I18" s="169">
        <v>1.9</v>
      </c>
      <c r="J18" s="106">
        <v>76.1</v>
      </c>
      <c r="K18" s="106">
        <v>1.6</v>
      </c>
      <c r="L18" s="106">
        <v>95.87</v>
      </c>
      <c r="M18" s="110">
        <v>48.81</v>
      </c>
      <c r="N18" s="111">
        <v>56.48034009472232</v>
      </c>
      <c r="O18" s="106">
        <v>71.02</v>
      </c>
      <c r="P18" s="196">
        <v>67.99</v>
      </c>
      <c r="Q18" s="110">
        <v>47.46</v>
      </c>
      <c r="R18" s="106">
        <v>58.15</v>
      </c>
      <c r="S18" s="115">
        <v>96.74056042410473</v>
      </c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</row>
    <row r="19">
      <c r="A19" s="77" t="s">
        <v>59</v>
      </c>
      <c r="B19" s="117">
        <v>7.4132323E7</v>
      </c>
      <c r="C19" s="117">
        <v>1272365.0</v>
      </c>
      <c r="D19" s="118">
        <v>3.0</v>
      </c>
      <c r="E19" s="127">
        <v>0.92</v>
      </c>
      <c r="F19" s="117">
        <v>174429.0</v>
      </c>
      <c r="G19" s="119">
        <v>425.0</v>
      </c>
      <c r="H19" s="200">
        <v>5.9</v>
      </c>
      <c r="I19" s="200">
        <v>0.8</v>
      </c>
      <c r="J19" s="118">
        <v>77.8</v>
      </c>
      <c r="K19" s="118">
        <v>1.0</v>
      </c>
      <c r="L19" s="127">
        <v>98.18</v>
      </c>
      <c r="M19" s="136">
        <v>84.54</v>
      </c>
      <c r="N19" s="123">
        <v>62.211237933675314</v>
      </c>
      <c r="O19" s="118">
        <v>72.55</v>
      </c>
      <c r="P19" s="201">
        <v>69.48</v>
      </c>
      <c r="Q19" s="122">
        <v>81.71</v>
      </c>
      <c r="R19" s="118">
        <v>83.44</v>
      </c>
      <c r="S19" s="132">
        <v>97.08887806989073</v>
      </c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</row>
    <row r="20">
      <c r="A20" s="154" t="s">
        <v>28</v>
      </c>
      <c r="B20" s="155">
        <v>7.0490448E7</v>
      </c>
      <c r="C20" s="155">
        <v>855659.0</v>
      </c>
      <c r="D20" s="156">
        <v>7.76</v>
      </c>
      <c r="E20" s="156">
        <v>5.78</v>
      </c>
      <c r="F20" s="155">
        <v>251751.0</v>
      </c>
      <c r="G20" s="157">
        <v>280.0</v>
      </c>
      <c r="H20" s="158">
        <v>45.5</v>
      </c>
      <c r="I20" s="158">
        <v>1.7</v>
      </c>
      <c r="J20" s="156">
        <v>75.8</v>
      </c>
      <c r="K20" s="156">
        <v>0.9</v>
      </c>
      <c r="L20" s="156">
        <v>96.92</v>
      </c>
      <c r="M20" s="160">
        <v>83.16</v>
      </c>
      <c r="N20" s="123">
        <v>61.59825204922842</v>
      </c>
      <c r="O20" s="156">
        <v>71.46</v>
      </c>
      <c r="P20" s="198">
        <v>68.41</v>
      </c>
      <c r="Q20" s="160">
        <v>79.25</v>
      </c>
      <c r="R20" s="156">
        <v>81.14</v>
      </c>
      <c r="S20" s="164">
        <v>95.56388618413935</v>
      </c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</row>
    <row r="21">
      <c r="A21" s="154" t="s">
        <v>54</v>
      </c>
      <c r="B21" s="155">
        <v>2.9619486E7</v>
      </c>
      <c r="C21" s="155">
        <v>89349.0</v>
      </c>
      <c r="D21" s="156">
        <v>61.24</v>
      </c>
      <c r="E21" s="156">
        <v>60.41</v>
      </c>
      <c r="F21" s="155">
        <v>42679.0</v>
      </c>
      <c r="G21" s="157">
        <v>694.0</v>
      </c>
      <c r="H21" s="158">
        <v>64.5</v>
      </c>
      <c r="I21" s="158">
        <v>0.8</v>
      </c>
      <c r="J21" s="156">
        <v>40.0</v>
      </c>
      <c r="K21" s="156">
        <v>0.3</v>
      </c>
      <c r="L21" s="156">
        <v>44.27</v>
      </c>
      <c r="M21" s="160">
        <v>38.43</v>
      </c>
      <c r="N21" s="123">
        <v>40.113973957878585</v>
      </c>
      <c r="O21" s="156">
        <v>41.04</v>
      </c>
      <c r="P21" s="198">
        <v>39.08</v>
      </c>
      <c r="Q21" s="160">
        <v>36.02</v>
      </c>
      <c r="R21" s="156">
        <v>40.1</v>
      </c>
      <c r="S21" s="164">
        <v>82.81618522124852</v>
      </c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</row>
    <row r="22">
      <c r="A22" s="104" t="s">
        <v>30</v>
      </c>
      <c r="B22" s="105">
        <v>8.0217236E7</v>
      </c>
      <c r="C22" s="105">
        <v>1578469.0</v>
      </c>
      <c r="D22" s="106">
        <v>4.97</v>
      </c>
      <c r="E22" s="106">
        <v>7.22</v>
      </c>
      <c r="F22" s="105">
        <v>241618.0</v>
      </c>
      <c r="G22" s="107">
        <v>332.0</v>
      </c>
      <c r="H22" s="108">
        <v>74.6</v>
      </c>
      <c r="I22" s="108">
        <v>2.4</v>
      </c>
      <c r="J22" s="194">
        <v>76.2</v>
      </c>
      <c r="K22" s="199">
        <v>1.4</v>
      </c>
      <c r="L22" s="194">
        <v>96.04</v>
      </c>
      <c r="M22" s="110">
        <v>83.34</v>
      </c>
      <c r="N22" s="111">
        <v>61.94616611592861</v>
      </c>
      <c r="O22" s="106">
        <v>72.25</v>
      </c>
      <c r="P22" s="196">
        <v>69.22</v>
      </c>
      <c r="Q22" s="110">
        <v>81.05</v>
      </c>
      <c r="R22" s="106">
        <v>83.91</v>
      </c>
      <c r="S22" s="115">
        <v>97.70950989938332</v>
      </c>
    </row>
    <row r="23">
      <c r="A23" s="104" t="s">
        <v>52</v>
      </c>
      <c r="B23" s="105">
        <v>8.041679E7</v>
      </c>
      <c r="C23" s="105">
        <v>1184789.0</v>
      </c>
      <c r="D23" s="106">
        <v>5.23</v>
      </c>
      <c r="E23" s="106">
        <v>7.48</v>
      </c>
      <c r="F23" s="105">
        <v>248968.0</v>
      </c>
      <c r="G23" s="107">
        <v>323.0</v>
      </c>
      <c r="H23" s="108">
        <v>75.5</v>
      </c>
      <c r="I23" s="108">
        <v>2.8</v>
      </c>
      <c r="J23" s="194">
        <v>76.3</v>
      </c>
      <c r="K23" s="199">
        <v>1.4</v>
      </c>
      <c r="L23" s="194">
        <v>96.6</v>
      </c>
      <c r="M23" s="110">
        <v>83.58</v>
      </c>
      <c r="N23" s="111">
        <v>61.93613117076069</v>
      </c>
      <c r="O23" s="106">
        <v>72.36</v>
      </c>
      <c r="P23" s="196">
        <v>69.3</v>
      </c>
      <c r="Q23" s="110">
        <v>81.5</v>
      </c>
      <c r="R23" s="106">
        <v>84.23</v>
      </c>
      <c r="S23" s="128">
        <v>97.94736557394785</v>
      </c>
    </row>
    <row r="24">
      <c r="A24" s="104" t="s">
        <v>34</v>
      </c>
      <c r="B24" s="105">
        <v>7.987987E7</v>
      </c>
      <c r="C24" s="174">
        <v>1668276.0</v>
      </c>
      <c r="D24" s="106">
        <v>4.52</v>
      </c>
      <c r="E24" s="106">
        <v>6.77</v>
      </c>
      <c r="F24" s="105">
        <v>236330.0</v>
      </c>
      <c r="G24" s="107">
        <v>338.0</v>
      </c>
      <c r="H24" s="108">
        <v>75.8</v>
      </c>
      <c r="I24" s="108">
        <v>2.7</v>
      </c>
      <c r="J24" s="194">
        <v>74.6</v>
      </c>
      <c r="K24" s="194">
        <v>1.6</v>
      </c>
      <c r="L24" s="194">
        <v>94.81</v>
      </c>
      <c r="M24" s="176">
        <v>82.4</v>
      </c>
      <c r="N24" s="177">
        <v>66.59334382806362</v>
      </c>
      <c r="O24" s="181">
        <v>71.56</v>
      </c>
      <c r="P24" s="202">
        <v>68.61</v>
      </c>
      <c r="Q24" s="176">
        <v>79.51</v>
      </c>
      <c r="R24" s="181">
        <v>82.65</v>
      </c>
      <c r="S24" s="182">
        <v>97.47506220923943</v>
      </c>
    </row>
    <row r="25"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</row>
    <row r="26">
      <c r="A26" s="184" t="s">
        <v>75</v>
      </c>
      <c r="B26" s="185"/>
      <c r="C26" s="186">
        <f>max(C4:C5,C16:C19,C22:C24)</f>
        <v>1668276</v>
      </c>
      <c r="D26" s="185"/>
      <c r="E26" s="185"/>
      <c r="F26" s="186">
        <f>max(F4:F5,F16:F19,F22:F24)</f>
        <v>399986</v>
      </c>
      <c r="G26" s="187"/>
      <c r="H26" s="188">
        <f>max(H4:H5,H16:H19,H22:H24)</f>
        <v>75.8</v>
      </c>
      <c r="I26" s="187"/>
      <c r="J26" s="190">
        <f>max(J4:J9,J22:J24,J16:J18)</f>
        <v>76.4</v>
      </c>
      <c r="K26" s="187"/>
      <c r="L26" s="190">
        <f t="shared" ref="L26:M26" si="1">max(L4:L5,L16:L19,L22:L24)</f>
        <v>98.18</v>
      </c>
      <c r="M26" s="190">
        <f t="shared" si="1"/>
        <v>84.54</v>
      </c>
      <c r="N26" s="187"/>
      <c r="O26" s="187"/>
      <c r="P26" s="187"/>
      <c r="Q26" s="190">
        <f>max(Q4:Q11,Q13:Q15,Q22:Q24)</f>
        <v>82.97</v>
      </c>
      <c r="R26" s="190">
        <f t="shared" ref="R26:S26" si="2">max(R4:R5,R16:R19,R22:R24)</f>
        <v>85.57</v>
      </c>
      <c r="S26" s="190">
        <f t="shared" si="2"/>
        <v>97.94736557</v>
      </c>
    </row>
    <row r="27">
      <c r="A27" s="184" t="s">
        <v>76</v>
      </c>
      <c r="B27" s="187"/>
      <c r="C27" s="187"/>
      <c r="D27" s="190">
        <f t="shared" ref="D27:E27" si="3">min(D4:D5,D16:D19,D22:D24)</f>
        <v>1.01</v>
      </c>
      <c r="E27" s="190">
        <f t="shared" si="3"/>
        <v>0.92</v>
      </c>
      <c r="F27" s="187"/>
      <c r="G27" s="186">
        <f>min(G4:G5,G16:G19,G22:G24)</f>
        <v>188</v>
      </c>
      <c r="H27" s="187"/>
      <c r="I27" s="188">
        <f>min(I4:I5,I16:I19,I22:I24)</f>
        <v>0.8</v>
      </c>
      <c r="J27" s="187"/>
      <c r="K27" s="190">
        <f>min(K4:K9,K22:K24,K16:K18)</f>
        <v>1.4</v>
      </c>
      <c r="L27" s="187"/>
      <c r="M27" s="187"/>
      <c r="N27" s="187"/>
      <c r="O27" s="187"/>
      <c r="P27" s="187"/>
      <c r="Q27" s="187"/>
      <c r="R27" s="191"/>
      <c r="S27" s="191"/>
    </row>
    <row r="28"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</row>
    <row r="29"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</row>
    <row r="30"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</row>
    <row r="31"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</row>
    <row r="32">
      <c r="A32" s="1" t="s">
        <v>77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</row>
    <row r="33"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</row>
    <row r="34">
      <c r="A34" s="1" t="s">
        <v>69</v>
      </c>
      <c r="B34" s="92"/>
      <c r="C34" s="93" t="s">
        <v>8</v>
      </c>
      <c r="D34" s="95" t="s">
        <v>71</v>
      </c>
      <c r="E34" s="95" t="s">
        <v>72</v>
      </c>
      <c r="F34" s="92" t="s">
        <v>11</v>
      </c>
      <c r="G34" s="92" t="s">
        <v>12</v>
      </c>
      <c r="H34" s="94" t="s">
        <v>60</v>
      </c>
      <c r="I34" s="94" t="s">
        <v>61</v>
      </c>
      <c r="J34" s="92" t="s">
        <v>62</v>
      </c>
      <c r="K34" s="92" t="s">
        <v>63</v>
      </c>
      <c r="L34" s="95" t="s">
        <v>17</v>
      </c>
      <c r="M34" s="95" t="s">
        <v>73</v>
      </c>
      <c r="N34" s="102" t="s">
        <v>20</v>
      </c>
      <c r="O34" s="95" t="s">
        <v>47</v>
      </c>
      <c r="P34" s="103" t="s">
        <v>19</v>
      </c>
      <c r="Q34" s="95" t="s">
        <v>21</v>
      </c>
      <c r="R34" s="95" t="s">
        <v>22</v>
      </c>
      <c r="S34" s="95" t="s">
        <v>23</v>
      </c>
      <c r="T34" s="1" t="s">
        <v>7</v>
      </c>
      <c r="U34" s="1" t="s">
        <v>6</v>
      </c>
    </row>
    <row r="35">
      <c r="A35" s="192" t="s">
        <v>51</v>
      </c>
      <c r="B35" s="117"/>
      <c r="C35" s="117">
        <f>rank(C4, C4:C24, 0)</f>
        <v>13</v>
      </c>
      <c r="D35" s="117">
        <f t="shared" ref="D35:E35" si="4">rank(D4, D4:D24, 1)</f>
        <v>12</v>
      </c>
      <c r="E35" s="117">
        <f t="shared" si="4"/>
        <v>14</v>
      </c>
      <c r="F35" s="117">
        <f>rank(F4, F4:F24, 0)</f>
        <v>16</v>
      </c>
      <c r="G35" s="117">
        <f>rank(G4, G4:G24, 1)</f>
        <v>17</v>
      </c>
      <c r="H35" s="117">
        <f>rank(H4, H4:H24, 0)</f>
        <v>18</v>
      </c>
      <c r="I35" s="117">
        <f>rank(I4, I4:I24, 1)</f>
        <v>20</v>
      </c>
      <c r="J35" s="117">
        <f>rank(J4, J4:J24, 0)</f>
        <v>8</v>
      </c>
      <c r="K35" s="117">
        <f>rank(K4, K4:K24, 1)</f>
        <v>17</v>
      </c>
      <c r="L35" s="117">
        <f t="shared" ref="L35:S35" si="5">rank(L4, L4:L24, 0)</f>
        <v>2</v>
      </c>
      <c r="M35" s="117">
        <f t="shared" si="5"/>
        <v>2</v>
      </c>
      <c r="N35" s="117">
        <f t="shared" si="5"/>
        <v>6</v>
      </c>
      <c r="O35" s="117">
        <f t="shared" si="5"/>
        <v>1</v>
      </c>
      <c r="P35" s="117">
        <f t="shared" si="5"/>
        <v>1</v>
      </c>
      <c r="Q35" s="117">
        <f t="shared" si="5"/>
        <v>1</v>
      </c>
      <c r="R35" s="117">
        <f t="shared" si="5"/>
        <v>1</v>
      </c>
      <c r="S35" s="117">
        <f t="shared" si="5"/>
        <v>11</v>
      </c>
      <c r="T35" s="193">
        <f t="shared" ref="T35:T55" si="8">((2*C35)+D35+E35+F35+G35+(4*H35)+I35+(4*J35)+K35+(6*L35)+M35+N35+O35+P35+Q35+R35+S35)/29</f>
        <v>9</v>
      </c>
      <c r="U35" s="117">
        <f>rank(T35,T35:T55,1)</f>
        <v>8</v>
      </c>
    </row>
    <row r="36">
      <c r="A36" s="192" t="s">
        <v>49</v>
      </c>
      <c r="B36" s="117"/>
      <c r="C36" s="117">
        <f>rank(C5, C4:C24, 0)</f>
        <v>16</v>
      </c>
      <c r="D36" s="117">
        <f t="shared" ref="D36:E36" si="6">rank(D5, D5:D25, 1)</f>
        <v>10</v>
      </c>
      <c r="E36" s="117">
        <f t="shared" si="6"/>
        <v>12</v>
      </c>
      <c r="F36" s="117">
        <f>rank(F5, F4:F24, 0)</f>
        <v>12</v>
      </c>
      <c r="G36" s="117">
        <f>rank(G5, G4:G24, 1)</f>
        <v>13</v>
      </c>
      <c r="H36" s="117">
        <f>rank(H5, H4:H24, 0)</f>
        <v>19</v>
      </c>
      <c r="I36" s="117">
        <f>rank(I5, I4:I24, 1)</f>
        <v>21</v>
      </c>
      <c r="J36" s="117">
        <f>rank(J5, J4:J24, 0)</f>
        <v>9</v>
      </c>
      <c r="K36" s="117">
        <f>rank(K5, K4:K24, 1)</f>
        <v>18</v>
      </c>
      <c r="L36" s="117">
        <f t="shared" ref="L36:S36" si="7">rank(L5, L4:L24, 0)</f>
        <v>3</v>
      </c>
      <c r="M36" s="117">
        <f t="shared" si="7"/>
        <v>3</v>
      </c>
      <c r="N36" s="117">
        <f t="shared" si="7"/>
        <v>1</v>
      </c>
      <c r="O36" s="117">
        <f t="shared" si="7"/>
        <v>2</v>
      </c>
      <c r="P36" s="117">
        <f t="shared" si="7"/>
        <v>2</v>
      </c>
      <c r="Q36" s="117">
        <f t="shared" si="7"/>
        <v>2</v>
      </c>
      <c r="R36" s="117">
        <f t="shared" si="7"/>
        <v>2</v>
      </c>
      <c r="S36" s="117">
        <f t="shared" si="7"/>
        <v>9</v>
      </c>
      <c r="T36" s="193">
        <f t="shared" si="8"/>
        <v>9.275862069</v>
      </c>
      <c r="U36" s="117">
        <f>rank(T36,T35:T55,1)</f>
        <v>9</v>
      </c>
    </row>
    <row r="37">
      <c r="A37" s="192" t="s">
        <v>53</v>
      </c>
      <c r="B37" s="117"/>
      <c r="C37" s="117">
        <f>rank(C6, C4:C24, 0)</f>
        <v>19</v>
      </c>
      <c r="D37" s="117">
        <f t="shared" ref="D37:E37" si="9">rank(D6, D6:D26, 1)</f>
        <v>12</v>
      </c>
      <c r="E37" s="117">
        <f t="shared" si="9"/>
        <v>7</v>
      </c>
      <c r="F37" s="117">
        <f>rank(F6, F4:F24, 0)</f>
        <v>17</v>
      </c>
      <c r="G37" s="117">
        <f>rank(G6, G4:G24, 1)</f>
        <v>11</v>
      </c>
      <c r="H37" s="117">
        <f>rank(H6, H4:H24, 0)</f>
        <v>15</v>
      </c>
      <c r="I37" s="117">
        <f>rank(I6, I4:I24, 1)</f>
        <v>19</v>
      </c>
      <c r="J37" s="117">
        <f>rank(J6, J4:J24, 0)</f>
        <v>11</v>
      </c>
      <c r="K37" s="117">
        <f>rank(K6, K4:K24, 1)</f>
        <v>12</v>
      </c>
      <c r="L37" s="117">
        <f t="shared" ref="L37:S37" si="10">rank(L6, L4:L24, 0)</f>
        <v>11</v>
      </c>
      <c r="M37" s="117">
        <f t="shared" si="10"/>
        <v>11</v>
      </c>
      <c r="N37" s="117">
        <f t="shared" si="10"/>
        <v>12</v>
      </c>
      <c r="O37" s="117">
        <f t="shared" si="10"/>
        <v>11</v>
      </c>
      <c r="P37" s="117">
        <f t="shared" si="10"/>
        <v>11</v>
      </c>
      <c r="Q37" s="117">
        <f t="shared" si="10"/>
        <v>11</v>
      </c>
      <c r="R37" s="117">
        <f t="shared" si="10"/>
        <v>11</v>
      </c>
      <c r="S37" s="117">
        <f t="shared" si="10"/>
        <v>17</v>
      </c>
      <c r="T37" s="193">
        <f t="shared" si="8"/>
        <v>12.75862069</v>
      </c>
      <c r="U37" s="117">
        <f>rank(T37,T35:T55,1)</f>
        <v>16</v>
      </c>
    </row>
    <row r="38">
      <c r="A38" s="192" t="s">
        <v>26</v>
      </c>
      <c r="B38" s="117"/>
      <c r="C38" s="117">
        <f>rank(C7, C4:C24, 0)</f>
        <v>3</v>
      </c>
      <c r="D38" s="117">
        <f t="shared" ref="D38:E38" si="11">rank(D7, D7:D27, 1)</f>
        <v>12</v>
      </c>
      <c r="E38" s="117">
        <f t="shared" si="11"/>
        <v>13</v>
      </c>
      <c r="F38" s="117">
        <f>rank(F7, F4:F24, 0)</f>
        <v>15</v>
      </c>
      <c r="G38" s="117">
        <f>rank(G7, G4:G24, 1)</f>
        <v>16</v>
      </c>
      <c r="H38" s="117">
        <f>rank(H7, H4:H24, 0)</f>
        <v>3</v>
      </c>
      <c r="I38" s="117">
        <f>rank(I7, I4:I24, 1)</f>
        <v>15</v>
      </c>
      <c r="J38" s="117">
        <f>rank(J7, J4:J24, 0)</f>
        <v>14</v>
      </c>
      <c r="K38" s="117">
        <f>rank(K7, K4:K24, 1)</f>
        <v>21</v>
      </c>
      <c r="L38" s="117">
        <f t="shared" ref="L38:S38" si="12">rank(L7, L4:L24, 0)</f>
        <v>12</v>
      </c>
      <c r="M38" s="117">
        <f t="shared" si="12"/>
        <v>12</v>
      </c>
      <c r="N38" s="117">
        <f t="shared" si="12"/>
        <v>5</v>
      </c>
      <c r="O38" s="117">
        <f t="shared" si="12"/>
        <v>12</v>
      </c>
      <c r="P38" s="117">
        <f t="shared" si="12"/>
        <v>12</v>
      </c>
      <c r="Q38" s="117">
        <f t="shared" si="12"/>
        <v>12</v>
      </c>
      <c r="R38" s="117">
        <f t="shared" si="12"/>
        <v>12</v>
      </c>
      <c r="S38" s="117">
        <f t="shared" si="12"/>
        <v>18</v>
      </c>
      <c r="T38" s="193">
        <f t="shared" si="8"/>
        <v>11.06896552</v>
      </c>
      <c r="U38" s="117">
        <f>rank(T38,T35:T55,1)</f>
        <v>11</v>
      </c>
    </row>
    <row r="39">
      <c r="A39" s="192" t="s">
        <v>36</v>
      </c>
      <c r="B39" s="117"/>
      <c r="C39" s="117">
        <f>rank(C8, C4:C24, 0)</f>
        <v>18</v>
      </c>
      <c r="D39" s="117">
        <f t="shared" ref="D39:E39" si="13">rank(D8, D8:D28, 1)</f>
        <v>16</v>
      </c>
      <c r="E39" s="117">
        <f t="shared" si="13"/>
        <v>16</v>
      </c>
      <c r="F39" s="117">
        <f>rank(F8, F4:F24, 0)</f>
        <v>19</v>
      </c>
      <c r="G39" s="117">
        <f>rank(G8, G4:G24, 1)</f>
        <v>19</v>
      </c>
      <c r="H39" s="117">
        <f>rank(H8, H4:H24, 0)</f>
        <v>5</v>
      </c>
      <c r="I39" s="117">
        <f>rank(I8, I4:I24, 1)</f>
        <v>12</v>
      </c>
      <c r="J39" s="117">
        <f>rank(J8, J4:J24, 0)</f>
        <v>13</v>
      </c>
      <c r="K39" s="117">
        <f>rank(K8, K4:K24, 1)</f>
        <v>20</v>
      </c>
      <c r="L39" s="117">
        <f t="shared" ref="L39:S39" si="14">rank(L8, L4:L24, 0)</f>
        <v>19</v>
      </c>
      <c r="M39" s="117">
        <f t="shared" si="14"/>
        <v>20</v>
      </c>
      <c r="N39" s="117">
        <f t="shared" si="14"/>
        <v>19</v>
      </c>
      <c r="O39" s="117">
        <f t="shared" si="14"/>
        <v>19</v>
      </c>
      <c r="P39" s="117">
        <f t="shared" si="14"/>
        <v>19</v>
      </c>
      <c r="Q39" s="117">
        <f t="shared" si="14"/>
        <v>19</v>
      </c>
      <c r="R39" s="117">
        <f t="shared" si="14"/>
        <v>19</v>
      </c>
      <c r="S39" s="117">
        <f t="shared" si="14"/>
        <v>19</v>
      </c>
      <c r="T39" s="193">
        <f t="shared" si="8"/>
        <v>15.79310345</v>
      </c>
      <c r="U39" s="117">
        <f>rank(T39,T35:T55,1)</f>
        <v>19</v>
      </c>
    </row>
    <row r="40">
      <c r="A40" s="192" t="s">
        <v>31</v>
      </c>
      <c r="B40" s="117"/>
      <c r="C40" s="117">
        <f>rank(C9, C4:C24, 0)</f>
        <v>20</v>
      </c>
      <c r="D40" s="117">
        <f t="shared" ref="D40:E40" si="15">rank(D9, D9:D29, 1)</f>
        <v>16</v>
      </c>
      <c r="E40" s="117">
        <f t="shared" si="15"/>
        <v>16</v>
      </c>
      <c r="F40" s="117">
        <f>rank(F9, F4:F24, 0)</f>
        <v>20</v>
      </c>
      <c r="G40" s="117">
        <f>rank(G9, G4:G24, 1)</f>
        <v>20</v>
      </c>
      <c r="H40" s="117">
        <f>rank(H9, H4:H24, 0)</f>
        <v>1</v>
      </c>
      <c r="I40" s="117">
        <f>rank(I9, I4:I24, 1)</f>
        <v>9</v>
      </c>
      <c r="J40" s="117">
        <f>rank(J9, J4:J24, 0)</f>
        <v>12</v>
      </c>
      <c r="K40" s="117">
        <f>rank(K9, K4:K24, 1)</f>
        <v>19</v>
      </c>
      <c r="L40" s="117">
        <f t="shared" ref="L40:S40" si="16">rank(L9, L4:L24, 0)</f>
        <v>21</v>
      </c>
      <c r="M40" s="117">
        <f t="shared" si="16"/>
        <v>21</v>
      </c>
      <c r="N40" s="117">
        <f t="shared" si="16"/>
        <v>20</v>
      </c>
      <c r="O40" s="117">
        <f t="shared" si="16"/>
        <v>20</v>
      </c>
      <c r="P40" s="117">
        <f t="shared" si="16"/>
        <v>20</v>
      </c>
      <c r="Q40" s="117">
        <f t="shared" si="16"/>
        <v>20</v>
      </c>
      <c r="R40" s="117">
        <f t="shared" si="16"/>
        <v>20</v>
      </c>
      <c r="S40" s="117">
        <f t="shared" si="16"/>
        <v>20</v>
      </c>
      <c r="T40" s="193">
        <f t="shared" si="8"/>
        <v>15.82758621</v>
      </c>
      <c r="U40" s="117">
        <f>rank(T40,T35:T55,1)</f>
        <v>20</v>
      </c>
    </row>
    <row r="41">
      <c r="A41" s="192" t="s">
        <v>50</v>
      </c>
      <c r="B41" s="155"/>
      <c r="C41" s="117">
        <f>rank(C10, C4:C24, 0)</f>
        <v>17</v>
      </c>
      <c r="D41" s="117">
        <f t="shared" ref="D41:E41" si="17">rank(D10, D10:D30, 1)</f>
        <v>1</v>
      </c>
      <c r="E41" s="117">
        <f t="shared" si="17"/>
        <v>5</v>
      </c>
      <c r="F41" s="117">
        <f>rank(F10, F4:F24, 0)</f>
        <v>8</v>
      </c>
      <c r="G41" s="117">
        <f>rank(G10, G4:G24, 1)</f>
        <v>8</v>
      </c>
      <c r="H41" s="117">
        <f>rank(H10, H4:H24, 0)</f>
        <v>14</v>
      </c>
      <c r="I41" s="117">
        <f>rank(I10, I4:I24, 1)</f>
        <v>12</v>
      </c>
      <c r="J41" s="117">
        <f>rank(J10, J4:J24, 0)</f>
        <v>17</v>
      </c>
      <c r="K41" s="117">
        <f>rank(K10, K4:K24, 1)</f>
        <v>1</v>
      </c>
      <c r="L41" s="117">
        <f t="shared" ref="L41:S41" si="18">rank(L10, L4:L24, 0)</f>
        <v>17</v>
      </c>
      <c r="M41" s="117">
        <f t="shared" si="18"/>
        <v>17</v>
      </c>
      <c r="N41" s="117">
        <f t="shared" si="18"/>
        <v>18</v>
      </c>
      <c r="O41" s="117">
        <f t="shared" si="18"/>
        <v>18</v>
      </c>
      <c r="P41" s="117">
        <f t="shared" si="18"/>
        <v>18</v>
      </c>
      <c r="Q41" s="117">
        <f t="shared" si="18"/>
        <v>16</v>
      </c>
      <c r="R41" s="117">
        <f t="shared" si="18"/>
        <v>16</v>
      </c>
      <c r="S41" s="117">
        <f t="shared" si="18"/>
        <v>15</v>
      </c>
      <c r="T41" s="193">
        <f t="shared" si="8"/>
        <v>14.24137931</v>
      </c>
      <c r="U41" s="117">
        <f>rank(T41,T35:T55,1)</f>
        <v>18</v>
      </c>
    </row>
    <row r="42">
      <c r="A42" s="192" t="s">
        <v>58</v>
      </c>
      <c r="B42" s="155"/>
      <c r="C42" s="117">
        <f>rank(C11, C4:C24, 0)</f>
        <v>10</v>
      </c>
      <c r="D42" s="117">
        <f t="shared" ref="D42:E42" si="19">rank(D11, D11:D31, 1)</f>
        <v>12</v>
      </c>
      <c r="E42" s="117">
        <f t="shared" si="19"/>
        <v>12</v>
      </c>
      <c r="F42" s="117">
        <f>rank(F11, F4:F24, 0)</f>
        <v>4</v>
      </c>
      <c r="G42" s="117">
        <f>rank(G11, G4:G24, 1)</f>
        <v>6</v>
      </c>
      <c r="H42" s="117">
        <f>rank(H11, H4:H24, 0)</f>
        <v>11</v>
      </c>
      <c r="I42" s="117">
        <f>rank(I11, I4:I24, 1)</f>
        <v>12</v>
      </c>
      <c r="J42" s="117">
        <f>rank(J11, J4:J24, 0)</f>
        <v>19</v>
      </c>
      <c r="K42" s="117">
        <f>rank(K11, K4:K24, 1)</f>
        <v>1</v>
      </c>
      <c r="L42" s="117">
        <f t="shared" ref="L42:S42" si="20">rank(L11, L4:L24, 0)</f>
        <v>14</v>
      </c>
      <c r="M42" s="117">
        <f t="shared" si="20"/>
        <v>13</v>
      </c>
      <c r="N42" s="117">
        <f t="shared" si="20"/>
        <v>14</v>
      </c>
      <c r="O42" s="117">
        <f t="shared" si="20"/>
        <v>13</v>
      </c>
      <c r="P42" s="117">
        <f t="shared" si="20"/>
        <v>13</v>
      </c>
      <c r="Q42" s="117">
        <f t="shared" si="20"/>
        <v>13</v>
      </c>
      <c r="R42" s="117">
        <f t="shared" si="20"/>
        <v>13</v>
      </c>
      <c r="S42" s="117">
        <f t="shared" si="20"/>
        <v>12</v>
      </c>
      <c r="T42" s="193">
        <f t="shared" si="8"/>
        <v>12.48275862</v>
      </c>
      <c r="U42" s="117">
        <f>rank(T42,T35:T55,1)</f>
        <v>15</v>
      </c>
    </row>
    <row r="43">
      <c r="A43" s="192" t="s">
        <v>57</v>
      </c>
      <c r="B43" s="155"/>
      <c r="C43" s="117">
        <f>rank(C12, C4:C24, 0)</f>
        <v>11</v>
      </c>
      <c r="D43" s="117">
        <f t="shared" ref="D43:E43" si="21">rank(D12, D12:D32, 1)</f>
        <v>6</v>
      </c>
      <c r="E43" s="117">
        <f t="shared" si="21"/>
        <v>4</v>
      </c>
      <c r="F43" s="117">
        <f>rank(F12, F4:F24, 0)</f>
        <v>3</v>
      </c>
      <c r="G43" s="117">
        <f>rank(G12, G4:G24, 1)</f>
        <v>2</v>
      </c>
      <c r="H43" s="117">
        <f>rank(H12, H4:H24, 0)</f>
        <v>12</v>
      </c>
      <c r="I43" s="117">
        <f>rank(I12, I4:I24, 1)</f>
        <v>5</v>
      </c>
      <c r="J43" s="117">
        <f>rank(J12, J4:J24, 0)</f>
        <v>16</v>
      </c>
      <c r="K43" s="117">
        <f>rank(K12, K4:K24, 1)</f>
        <v>4</v>
      </c>
      <c r="L43" s="117">
        <f t="shared" ref="L43:S43" si="22">rank(L12, L4:L24, 0)</f>
        <v>13</v>
      </c>
      <c r="M43" s="117">
        <f t="shared" si="22"/>
        <v>14</v>
      </c>
      <c r="N43" s="117">
        <f t="shared" si="22"/>
        <v>13</v>
      </c>
      <c r="O43" s="117">
        <f t="shared" si="22"/>
        <v>14</v>
      </c>
      <c r="P43" s="117">
        <f t="shared" si="22"/>
        <v>14</v>
      </c>
      <c r="Q43" s="117">
        <f t="shared" si="22"/>
        <v>14</v>
      </c>
      <c r="R43" s="117">
        <f t="shared" si="22"/>
        <v>15</v>
      </c>
      <c r="S43" s="117">
        <f t="shared" si="22"/>
        <v>14</v>
      </c>
      <c r="T43" s="193">
        <f t="shared" si="8"/>
        <v>11.51724138</v>
      </c>
      <c r="U43" s="117">
        <f>rank(T43,T35:T55,1)</f>
        <v>13</v>
      </c>
    </row>
    <row r="44">
      <c r="A44" s="192" t="s">
        <v>56</v>
      </c>
      <c r="B44" s="155"/>
      <c r="C44" s="117">
        <f>rank(C13, C4:C24, 0)</f>
        <v>5</v>
      </c>
      <c r="D44" s="117">
        <f t="shared" ref="D44:E44" si="23">rank(D13, D13:D33, 1)</f>
        <v>12</v>
      </c>
      <c r="E44" s="117">
        <f t="shared" si="23"/>
        <v>12</v>
      </c>
      <c r="F44" s="117">
        <f>rank(F13, F4:F24, 0)</f>
        <v>5</v>
      </c>
      <c r="G44" s="117">
        <f>rank(G13, G4:G24, 1)</f>
        <v>7</v>
      </c>
      <c r="H44" s="117">
        <f>rank(H13, H4:H24, 0)</f>
        <v>10</v>
      </c>
      <c r="I44" s="117">
        <f>rank(I13, I4:I24, 1)</f>
        <v>18</v>
      </c>
      <c r="J44" s="117">
        <f>rank(J13, J4:J24, 0)</f>
        <v>18</v>
      </c>
      <c r="K44" s="117">
        <f>rank(K13, K4:K24, 1)</f>
        <v>7</v>
      </c>
      <c r="L44" s="117">
        <f t="shared" ref="L44:S44" si="24">rank(L13, L4:L24, 0)</f>
        <v>15</v>
      </c>
      <c r="M44" s="117">
        <f t="shared" si="24"/>
        <v>9</v>
      </c>
      <c r="N44" s="117">
        <f t="shared" si="24"/>
        <v>3</v>
      </c>
      <c r="O44" s="117">
        <f t="shared" si="24"/>
        <v>15</v>
      </c>
      <c r="P44" s="117">
        <f t="shared" si="24"/>
        <v>15</v>
      </c>
      <c r="Q44" s="117">
        <f t="shared" si="24"/>
        <v>3</v>
      </c>
      <c r="R44" s="117">
        <f t="shared" si="24"/>
        <v>4</v>
      </c>
      <c r="S44" s="117">
        <f t="shared" si="24"/>
        <v>4</v>
      </c>
      <c r="T44" s="193">
        <f t="shared" si="8"/>
        <v>11.24137931</v>
      </c>
      <c r="U44" s="117">
        <f>rank(T44,T35:T55,1)</f>
        <v>12</v>
      </c>
    </row>
    <row r="45">
      <c r="A45" s="192" t="s">
        <v>48</v>
      </c>
      <c r="B45" s="155"/>
      <c r="C45" s="117">
        <f>rank(C14, C4:C24, 0)</f>
        <v>7</v>
      </c>
      <c r="D45" s="117">
        <f t="shared" ref="D45:E45" si="25">rank(D14, D14:D34, 1)</f>
        <v>11</v>
      </c>
      <c r="E45" s="117">
        <f t="shared" si="25"/>
        <v>11</v>
      </c>
      <c r="F45" s="117">
        <f>rank(F14, F4:F24, 0)</f>
        <v>2</v>
      </c>
      <c r="G45" s="117">
        <f>rank(G14, G4:G24, 1)</f>
        <v>3</v>
      </c>
      <c r="H45" s="117">
        <f>rank(H14, H4:H24, 0)</f>
        <v>13</v>
      </c>
      <c r="I45" s="117">
        <f>rank(I14, I4:I24, 1)</f>
        <v>17</v>
      </c>
      <c r="J45" s="117">
        <f>rank(J14, J4:J24, 0)</f>
        <v>15</v>
      </c>
      <c r="K45" s="117">
        <f>rank(K14, K4:K24, 1)</f>
        <v>6</v>
      </c>
      <c r="L45" s="117">
        <f t="shared" ref="L45:S45" si="26">rank(L14, L4:L24, 0)</f>
        <v>16</v>
      </c>
      <c r="M45" s="117">
        <f t="shared" si="26"/>
        <v>7</v>
      </c>
      <c r="N45" s="117">
        <f t="shared" si="26"/>
        <v>10</v>
      </c>
      <c r="O45" s="117">
        <f t="shared" si="26"/>
        <v>16</v>
      </c>
      <c r="P45" s="117">
        <f t="shared" si="26"/>
        <v>16</v>
      </c>
      <c r="Q45" s="117">
        <f t="shared" si="26"/>
        <v>6</v>
      </c>
      <c r="R45" s="117">
        <f t="shared" si="26"/>
        <v>6</v>
      </c>
      <c r="S45" s="117">
        <f t="shared" si="26"/>
        <v>3</v>
      </c>
      <c r="T45" s="193">
        <f t="shared" si="8"/>
        <v>11.5862069</v>
      </c>
      <c r="U45" s="117">
        <f>rank(T45,T35:T55,1)</f>
        <v>14</v>
      </c>
    </row>
    <row r="46">
      <c r="A46" s="192" t="s">
        <v>29</v>
      </c>
      <c r="B46" s="155"/>
      <c r="C46" s="117">
        <f>rank(C15, C4:C24, 0)</f>
        <v>8</v>
      </c>
      <c r="D46" s="117">
        <f t="shared" ref="D46:E46" si="27">rank(D15, D15:D35, 1)</f>
        <v>3</v>
      </c>
      <c r="E46" s="117">
        <f t="shared" si="27"/>
        <v>5</v>
      </c>
      <c r="F46" s="117">
        <f>rank(F15, F4:F24, 0)</f>
        <v>1</v>
      </c>
      <c r="G46" s="117">
        <f>rank(G15, G4:G24, 1)</f>
        <v>1</v>
      </c>
      <c r="H46" s="117">
        <f>rank(H15, H4:H24, 0)</f>
        <v>16</v>
      </c>
      <c r="I46" s="117">
        <f>rank(I15, I4:I24, 1)</f>
        <v>16</v>
      </c>
      <c r="J46" s="117">
        <f>rank(J15, J4:J24, 0)</f>
        <v>20</v>
      </c>
      <c r="K46" s="117">
        <f>rank(K15, K4:K24, 1)</f>
        <v>4</v>
      </c>
      <c r="L46" s="117">
        <f t="shared" ref="L46:S46" si="28">rank(L15, L4:L24, 0)</f>
        <v>18</v>
      </c>
      <c r="M46" s="117">
        <f t="shared" si="28"/>
        <v>8</v>
      </c>
      <c r="N46" s="117">
        <f t="shared" si="28"/>
        <v>11</v>
      </c>
      <c r="O46" s="117">
        <f t="shared" si="28"/>
        <v>17</v>
      </c>
      <c r="P46" s="117">
        <f t="shared" si="28"/>
        <v>17</v>
      </c>
      <c r="Q46" s="117">
        <f t="shared" si="28"/>
        <v>9</v>
      </c>
      <c r="R46" s="117">
        <f t="shared" si="28"/>
        <v>9</v>
      </c>
      <c r="S46" s="117">
        <f t="shared" si="28"/>
        <v>10</v>
      </c>
      <c r="T46" s="193">
        <f t="shared" si="8"/>
        <v>13.06896552</v>
      </c>
      <c r="U46" s="117">
        <f>rank(T46,T35:T55,1)</f>
        <v>17</v>
      </c>
    </row>
    <row r="47">
      <c r="A47" s="192" t="s">
        <v>55</v>
      </c>
      <c r="B47" s="155"/>
      <c r="C47" s="117">
        <f>rank(C16, C4:C24, 0)</f>
        <v>15</v>
      </c>
      <c r="D47" s="117">
        <f t="shared" ref="D47:E47" si="29">rank(D16, D16:D36, 1)</f>
        <v>5</v>
      </c>
      <c r="E47" s="117">
        <f t="shared" si="29"/>
        <v>6</v>
      </c>
      <c r="F47" s="117">
        <f>rank(F16, F4:F24, 0)</f>
        <v>9</v>
      </c>
      <c r="G47" s="117">
        <f>rank(G16, G4:G24, 1)</f>
        <v>9</v>
      </c>
      <c r="H47" s="117">
        <f>rank(H16, H4:H24, 0)</f>
        <v>8</v>
      </c>
      <c r="I47" s="117">
        <f>rank(I16, I4:I24, 1)</f>
        <v>6</v>
      </c>
      <c r="J47" s="117">
        <f>rank(J16, J4:J24, 0)</f>
        <v>7</v>
      </c>
      <c r="K47" s="117">
        <f>rank(K16, K4:K24, 1)</f>
        <v>16</v>
      </c>
      <c r="L47" s="117">
        <f t="shared" ref="L47:S47" si="30">rank(L16, L4:L24, 0)</f>
        <v>6</v>
      </c>
      <c r="M47" s="117">
        <f t="shared" si="30"/>
        <v>18</v>
      </c>
      <c r="N47" s="117">
        <f t="shared" si="30"/>
        <v>15</v>
      </c>
      <c r="O47" s="117">
        <f t="shared" si="30"/>
        <v>6</v>
      </c>
      <c r="P47" s="117">
        <f t="shared" si="30"/>
        <v>6</v>
      </c>
      <c r="Q47" s="117">
        <f t="shared" si="30"/>
        <v>15</v>
      </c>
      <c r="R47" s="117">
        <f t="shared" si="30"/>
        <v>14</v>
      </c>
      <c r="S47" s="117">
        <f t="shared" si="30"/>
        <v>6</v>
      </c>
      <c r="T47" s="193">
        <f t="shared" si="8"/>
        <v>8.862068966</v>
      </c>
      <c r="U47" s="117">
        <f>rank(T47,T35:T55,1)</f>
        <v>6</v>
      </c>
    </row>
    <row r="48">
      <c r="A48" s="192" t="s">
        <v>33</v>
      </c>
      <c r="B48" s="155"/>
      <c r="C48" s="117">
        <f>rank(C17, C4:C24, 0)</f>
        <v>9</v>
      </c>
      <c r="D48" s="117">
        <f t="shared" ref="D48:E48" si="31">rank(D17, D17:D37, 1)</f>
        <v>1</v>
      </c>
      <c r="E48" s="117">
        <f t="shared" si="31"/>
        <v>4</v>
      </c>
      <c r="F48" s="117">
        <f>rank(F17, F4:F24, 0)</f>
        <v>6</v>
      </c>
      <c r="G48" s="117">
        <f>rank(G17, G4:G24, 1)</f>
        <v>5</v>
      </c>
      <c r="H48" s="117">
        <f>rank(H17, H4:H24, 0)</f>
        <v>7</v>
      </c>
      <c r="I48" s="117">
        <f>rank(I17, I4:I24, 1)</f>
        <v>6</v>
      </c>
      <c r="J48" s="117">
        <f>rank(J17, J4:J24, 0)</f>
        <v>2</v>
      </c>
      <c r="K48" s="117">
        <f>rank(K17, K4:K24, 1)</f>
        <v>12</v>
      </c>
      <c r="L48" s="117">
        <f t="shared" ref="L48:S48" si="32">rank(L17, L4:L24, 0)</f>
        <v>7</v>
      </c>
      <c r="M48" s="117">
        <f t="shared" si="32"/>
        <v>16</v>
      </c>
      <c r="N48" s="117">
        <f t="shared" si="32"/>
        <v>17</v>
      </c>
      <c r="O48" s="117">
        <f t="shared" si="32"/>
        <v>7</v>
      </c>
      <c r="P48" s="117">
        <f t="shared" si="32"/>
        <v>7</v>
      </c>
      <c r="Q48" s="117">
        <f t="shared" si="32"/>
        <v>17</v>
      </c>
      <c r="R48" s="117">
        <f t="shared" si="32"/>
        <v>17</v>
      </c>
      <c r="S48" s="117">
        <f t="shared" si="32"/>
        <v>7</v>
      </c>
      <c r="T48" s="193">
        <f t="shared" si="8"/>
        <v>7.517241379</v>
      </c>
      <c r="U48" s="117">
        <f>rank(T48,T35:T55,1)</f>
        <v>4</v>
      </c>
    </row>
    <row r="49">
      <c r="A49" s="192" t="s">
        <v>32</v>
      </c>
      <c r="B49" s="155"/>
      <c r="C49" s="117">
        <f>rank(C18, C4:C24, 0)</f>
        <v>14</v>
      </c>
      <c r="D49" s="117">
        <f t="shared" ref="D49:E49" si="33">rank(D18, D18:D38, 1)</f>
        <v>3</v>
      </c>
      <c r="E49" s="117">
        <f t="shared" si="33"/>
        <v>3</v>
      </c>
      <c r="F49" s="117">
        <f>rank(F18, F4:F24, 0)</f>
        <v>7</v>
      </c>
      <c r="G49" s="117">
        <f>rank(G18, G4:G24, 1)</f>
        <v>4</v>
      </c>
      <c r="H49" s="117">
        <f>rank(H18, H4:H24, 0)</f>
        <v>9</v>
      </c>
      <c r="I49" s="117">
        <f>rank(I18, I4:I24, 1)</f>
        <v>4</v>
      </c>
      <c r="J49" s="117">
        <f>rank(J18, J4:J24, 0)</f>
        <v>5</v>
      </c>
      <c r="K49" s="117">
        <f>rank(K18, K4:K24, 1)</f>
        <v>14</v>
      </c>
      <c r="L49" s="117">
        <f t="shared" ref="L49:S49" si="34">rank(L18, L4:L24, 0)</f>
        <v>9</v>
      </c>
      <c r="M49" s="117">
        <f t="shared" si="34"/>
        <v>15</v>
      </c>
      <c r="N49" s="117">
        <f t="shared" si="34"/>
        <v>16</v>
      </c>
      <c r="O49" s="117">
        <f t="shared" si="34"/>
        <v>10</v>
      </c>
      <c r="P49" s="117">
        <f t="shared" si="34"/>
        <v>10</v>
      </c>
      <c r="Q49" s="117">
        <f t="shared" si="34"/>
        <v>18</v>
      </c>
      <c r="R49" s="117">
        <f t="shared" si="34"/>
        <v>18</v>
      </c>
      <c r="S49" s="117">
        <f t="shared" si="34"/>
        <v>13</v>
      </c>
      <c r="T49" s="193">
        <f t="shared" si="8"/>
        <v>9.413793103</v>
      </c>
      <c r="U49" s="117">
        <f>rank(T49,T35:T55,1)</f>
        <v>10</v>
      </c>
    </row>
    <row r="50">
      <c r="A50" s="192" t="s">
        <v>59</v>
      </c>
      <c r="B50" s="155"/>
      <c r="C50" s="117">
        <f>rank(C19, C4:C24, 0)</f>
        <v>4</v>
      </c>
      <c r="D50" s="117">
        <f t="shared" ref="D50:E50" si="35">rank(D19, D19:D39, 1)</f>
        <v>2</v>
      </c>
      <c r="E50" s="117">
        <f t="shared" si="35"/>
        <v>1</v>
      </c>
      <c r="F50" s="117">
        <f>rank(F19, F4:F24, 0)</f>
        <v>18</v>
      </c>
      <c r="G50" s="117">
        <f>rank(G19, G4:G24, 1)</f>
        <v>18</v>
      </c>
      <c r="H50" s="117">
        <f>rank(H19, H4:H24, 0)</f>
        <v>21</v>
      </c>
      <c r="I50" s="117">
        <f>rank(I19, I4:I24, 1)</f>
        <v>1</v>
      </c>
      <c r="J50" s="117">
        <f>rank(J19, J4:J24, 0)</f>
        <v>1</v>
      </c>
      <c r="K50" s="117">
        <f>rank(K19, K4:K24, 1)</f>
        <v>9</v>
      </c>
      <c r="L50" s="117">
        <f t="shared" ref="L50:S50" si="36">rank(L19, L4:L24, 0)</f>
        <v>1</v>
      </c>
      <c r="M50" s="117">
        <f t="shared" si="36"/>
        <v>1</v>
      </c>
      <c r="N50" s="117">
        <f t="shared" si="36"/>
        <v>4</v>
      </c>
      <c r="O50" s="117">
        <f t="shared" si="36"/>
        <v>3</v>
      </c>
      <c r="P50" s="117">
        <f t="shared" si="36"/>
        <v>3</v>
      </c>
      <c r="Q50" s="117">
        <f t="shared" si="36"/>
        <v>4</v>
      </c>
      <c r="R50" s="117">
        <f t="shared" si="36"/>
        <v>7</v>
      </c>
      <c r="S50" s="117">
        <f t="shared" si="36"/>
        <v>8</v>
      </c>
      <c r="T50" s="193">
        <f t="shared" si="8"/>
        <v>6.24137931</v>
      </c>
      <c r="U50" s="117">
        <f>rank(T50,T35:T55,1)</f>
        <v>3</v>
      </c>
    </row>
    <row r="51">
      <c r="A51" s="192" t="s">
        <v>28</v>
      </c>
      <c r="B51" s="155"/>
      <c r="C51" s="117">
        <f>rank(C20, C4:C24, 0)</f>
        <v>12</v>
      </c>
      <c r="D51" s="117">
        <f t="shared" ref="D51:E51" si="37">rank(D20, D20:D40, 1)</f>
        <v>5</v>
      </c>
      <c r="E51" s="117">
        <f t="shared" si="37"/>
        <v>2</v>
      </c>
      <c r="F51" s="117">
        <f>rank(F20, F4:F24, 0)</f>
        <v>10</v>
      </c>
      <c r="G51" s="117">
        <f>rank(G20, G4:G24, 1)</f>
        <v>10</v>
      </c>
      <c r="H51" s="117">
        <f>rank(H20, H4:H24, 0)</f>
        <v>20</v>
      </c>
      <c r="I51" s="117">
        <f>rank(I20, I4:I24, 1)</f>
        <v>3</v>
      </c>
      <c r="J51" s="117">
        <f>rank(J20, J4:J24, 0)</f>
        <v>6</v>
      </c>
      <c r="K51" s="117">
        <f>rank(K20, K4:K24, 1)</f>
        <v>8</v>
      </c>
      <c r="L51" s="117">
        <f t="shared" ref="L51:S51" si="38">rank(L20, L4:L24, 0)</f>
        <v>4</v>
      </c>
      <c r="M51" s="117">
        <f t="shared" si="38"/>
        <v>6</v>
      </c>
      <c r="N51" s="117">
        <f t="shared" si="38"/>
        <v>9</v>
      </c>
      <c r="O51" s="117">
        <f t="shared" si="38"/>
        <v>9</v>
      </c>
      <c r="P51" s="117">
        <f t="shared" si="38"/>
        <v>9</v>
      </c>
      <c r="Q51" s="117">
        <f t="shared" si="38"/>
        <v>10</v>
      </c>
      <c r="R51" s="117">
        <f t="shared" si="38"/>
        <v>10</v>
      </c>
      <c r="S51" s="117">
        <f t="shared" si="38"/>
        <v>16</v>
      </c>
      <c r="T51" s="193">
        <f t="shared" si="8"/>
        <v>8.931034483</v>
      </c>
      <c r="U51" s="117">
        <f>rank(T51,T35:T55,1)</f>
        <v>7</v>
      </c>
    </row>
    <row r="52">
      <c r="A52" s="192" t="s">
        <v>54</v>
      </c>
      <c r="B52" s="155"/>
      <c r="C52" s="117">
        <f>rank(C21, C4:C24, 0)</f>
        <v>21</v>
      </c>
      <c r="D52" s="117">
        <f t="shared" ref="D52:E52" si="39">rank(D21, D21:D41, 1)</f>
        <v>12</v>
      </c>
      <c r="E52" s="117">
        <f t="shared" si="39"/>
        <v>12</v>
      </c>
      <c r="F52" s="117">
        <f>rank(F21, F4:F24, 0)</f>
        <v>21</v>
      </c>
      <c r="G52" s="117">
        <f>rank(G21, G4:G24, 1)</f>
        <v>21</v>
      </c>
      <c r="H52" s="117">
        <f>rank(H21, H4:H24, 0)</f>
        <v>17</v>
      </c>
      <c r="I52" s="117">
        <f>rank(I21, I4:I24, 1)</f>
        <v>1</v>
      </c>
      <c r="J52" s="117">
        <f>rank(J21, J4:J24, 0)</f>
        <v>21</v>
      </c>
      <c r="K52" s="117">
        <f>rank(K21, K4:K24, 1)</f>
        <v>1</v>
      </c>
      <c r="L52" s="117">
        <f t="shared" ref="L52:S52" si="40">rank(L21, L4:L24, 0)</f>
        <v>20</v>
      </c>
      <c r="M52" s="117">
        <f t="shared" si="40"/>
        <v>19</v>
      </c>
      <c r="N52" s="117">
        <f t="shared" si="40"/>
        <v>21</v>
      </c>
      <c r="O52" s="117">
        <f t="shared" si="40"/>
        <v>21</v>
      </c>
      <c r="P52" s="117">
        <f t="shared" si="40"/>
        <v>21</v>
      </c>
      <c r="Q52" s="117">
        <f t="shared" si="40"/>
        <v>21</v>
      </c>
      <c r="R52" s="117">
        <f t="shared" si="40"/>
        <v>21</v>
      </c>
      <c r="S52" s="117">
        <f t="shared" si="40"/>
        <v>21</v>
      </c>
      <c r="T52" s="193">
        <f t="shared" si="8"/>
        <v>18.17241379</v>
      </c>
      <c r="U52" s="117">
        <f>rank(T52,T35:T55,1)</f>
        <v>21</v>
      </c>
    </row>
    <row r="53">
      <c r="A53" s="192" t="s">
        <v>30</v>
      </c>
      <c r="B53" s="117"/>
      <c r="C53" s="117">
        <f>rank(C22, C4:C24, 0)</f>
        <v>2</v>
      </c>
      <c r="D53" s="117">
        <f t="shared" ref="D53:E53" si="41">rank(D22, D22:D42, 1)</f>
        <v>4</v>
      </c>
      <c r="E53" s="117">
        <f t="shared" si="41"/>
        <v>5</v>
      </c>
      <c r="F53" s="117">
        <f>rank(F22, F4:F24, 0)</f>
        <v>13</v>
      </c>
      <c r="G53" s="117">
        <f>rank(G22, G4:G24, 1)</f>
        <v>14</v>
      </c>
      <c r="H53" s="117">
        <f>rank(H22, H4:H24, 0)</f>
        <v>6</v>
      </c>
      <c r="I53" s="117">
        <f>rank(I22, I4:I24, 1)</f>
        <v>6</v>
      </c>
      <c r="J53" s="117">
        <f>rank(J22, J4:J24, 0)</f>
        <v>4</v>
      </c>
      <c r="K53" s="117">
        <f>rank(K22, K4:K24, 1)</f>
        <v>10</v>
      </c>
      <c r="L53" s="117">
        <f t="shared" ref="L53:S53" si="42">rank(L22, L4:L24, 0)</f>
        <v>8</v>
      </c>
      <c r="M53" s="117">
        <f t="shared" si="42"/>
        <v>5</v>
      </c>
      <c r="N53" s="117">
        <f t="shared" si="42"/>
        <v>7</v>
      </c>
      <c r="O53" s="117">
        <f t="shared" si="42"/>
        <v>5</v>
      </c>
      <c r="P53" s="117">
        <f t="shared" si="42"/>
        <v>5</v>
      </c>
      <c r="Q53" s="117">
        <f t="shared" si="42"/>
        <v>7</v>
      </c>
      <c r="R53" s="117">
        <f t="shared" si="42"/>
        <v>5</v>
      </c>
      <c r="S53" s="117">
        <f t="shared" si="42"/>
        <v>2</v>
      </c>
      <c r="T53" s="193">
        <f t="shared" si="8"/>
        <v>6.206896552</v>
      </c>
      <c r="U53" s="117">
        <f>rank(T53,T35:T55,1)</f>
        <v>2</v>
      </c>
    </row>
    <row r="54">
      <c r="A54" s="192" t="s">
        <v>52</v>
      </c>
      <c r="B54" s="117"/>
      <c r="C54" s="117">
        <f>rank(C23, C4:C24, 0)</f>
        <v>6</v>
      </c>
      <c r="D54" s="117">
        <f t="shared" ref="D54:E54" si="43">rank(D23, D23:D43, 1)</f>
        <v>4</v>
      </c>
      <c r="E54" s="117">
        <f t="shared" si="43"/>
        <v>6</v>
      </c>
      <c r="F54" s="117">
        <f>rank(F23, F4:F24, 0)</f>
        <v>11</v>
      </c>
      <c r="G54" s="117">
        <f>rank(G23, G4:G24, 1)</f>
        <v>11</v>
      </c>
      <c r="H54" s="117">
        <f>rank(H23, H4:H24, 0)</f>
        <v>3</v>
      </c>
      <c r="I54" s="117">
        <f>rank(I23, I4:I24, 1)</f>
        <v>11</v>
      </c>
      <c r="J54" s="117">
        <f>rank(J23, J4:J24, 0)</f>
        <v>3</v>
      </c>
      <c r="K54" s="117">
        <f>rank(K23, K4:K24, 1)</f>
        <v>10</v>
      </c>
      <c r="L54" s="117">
        <f t="shared" ref="L54:S54" si="44">rank(L23, L4:L24, 0)</f>
        <v>5</v>
      </c>
      <c r="M54" s="117">
        <f t="shared" si="44"/>
        <v>4</v>
      </c>
      <c r="N54" s="117">
        <f t="shared" si="44"/>
        <v>8</v>
      </c>
      <c r="O54" s="117">
        <f t="shared" si="44"/>
        <v>4</v>
      </c>
      <c r="P54" s="117">
        <f t="shared" si="44"/>
        <v>4</v>
      </c>
      <c r="Q54" s="117">
        <f t="shared" si="44"/>
        <v>5</v>
      </c>
      <c r="R54" s="117">
        <f t="shared" si="44"/>
        <v>3</v>
      </c>
      <c r="S54" s="117">
        <f t="shared" si="44"/>
        <v>1</v>
      </c>
      <c r="T54" s="193">
        <f t="shared" si="8"/>
        <v>5.103448276</v>
      </c>
      <c r="U54" s="117">
        <f>rank(T54,T35:T55,1)</f>
        <v>1</v>
      </c>
    </row>
    <row r="55">
      <c r="A55" s="192" t="s">
        <v>34</v>
      </c>
      <c r="B55" s="117"/>
      <c r="C55" s="117">
        <f>rank(C24, C4:C24, 0)</f>
        <v>1</v>
      </c>
      <c r="D55" s="117">
        <f t="shared" ref="D55:E55" si="45">rank(D24, D24:D44, 1)</f>
        <v>3</v>
      </c>
      <c r="E55" s="117">
        <f t="shared" si="45"/>
        <v>4</v>
      </c>
      <c r="F55" s="117">
        <f>rank(F24, F4:F24, 0)</f>
        <v>14</v>
      </c>
      <c r="G55" s="117">
        <f>rank(G24, G4:G24, 1)</f>
        <v>15</v>
      </c>
      <c r="H55" s="117">
        <f>rank(H24, H4:H24, 0)</f>
        <v>2</v>
      </c>
      <c r="I55" s="117">
        <f>rank(I24, I4:I24, 1)</f>
        <v>9</v>
      </c>
      <c r="J55" s="117">
        <f>rank(J24, J4:J24, 0)</f>
        <v>10</v>
      </c>
      <c r="K55" s="117">
        <f>rank(K24, K4:K24, 1)</f>
        <v>14</v>
      </c>
      <c r="L55" s="117">
        <f t="shared" ref="L55:S55" si="46">rank(L24, L4:L24, 0)</f>
        <v>10</v>
      </c>
      <c r="M55" s="117">
        <f t="shared" si="46"/>
        <v>10</v>
      </c>
      <c r="N55" s="117">
        <f t="shared" si="46"/>
        <v>2</v>
      </c>
      <c r="O55" s="117">
        <f t="shared" si="46"/>
        <v>8</v>
      </c>
      <c r="P55" s="117">
        <f t="shared" si="46"/>
        <v>8</v>
      </c>
      <c r="Q55" s="117">
        <f t="shared" si="46"/>
        <v>8</v>
      </c>
      <c r="R55" s="117">
        <f t="shared" si="46"/>
        <v>8</v>
      </c>
      <c r="S55" s="117">
        <f t="shared" si="46"/>
        <v>5</v>
      </c>
      <c r="T55" s="193">
        <f t="shared" si="8"/>
        <v>7.517241379</v>
      </c>
      <c r="U55" s="117">
        <f>rank(T55,T35:T55,1)</f>
        <v>4</v>
      </c>
    </row>
    <row r="56"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</row>
    <row r="57"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</row>
    <row r="58"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</row>
    <row r="59"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</row>
    <row r="60"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</row>
    <row r="61"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</row>
    <row r="62"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</row>
    <row r="63"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</row>
    <row r="64"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  <c r="R64" s="183"/>
      <c r="S64" s="183"/>
    </row>
    <row r="65"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</row>
    <row r="66"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</row>
    <row r="67"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</row>
    <row r="68"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  <c r="R68" s="183"/>
      <c r="S68" s="183"/>
    </row>
    <row r="69"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  <c r="R69" s="183"/>
      <c r="S69" s="183"/>
    </row>
    <row r="70"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</row>
    <row r="71"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</row>
    <row r="72"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</row>
    <row r="73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</row>
    <row r="74"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</row>
    <row r="75"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</row>
    <row r="76"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</row>
    <row r="77"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</row>
    <row r="78"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</row>
    <row r="79"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</row>
    <row r="80"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</row>
    <row r="81"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  <c r="R81" s="183"/>
      <c r="S81" s="183"/>
    </row>
    <row r="82"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  <c r="R82" s="183"/>
      <c r="S82" s="183"/>
    </row>
    <row r="83"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  <c r="R83" s="183"/>
      <c r="S83" s="183"/>
    </row>
    <row r="84"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  <c r="R84" s="183"/>
      <c r="S84" s="183"/>
    </row>
    <row r="85"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  <c r="R85" s="183"/>
      <c r="S85" s="183"/>
    </row>
    <row r="86"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  <c r="R86" s="183"/>
      <c r="S86" s="183"/>
    </row>
    <row r="87"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  <c r="R87" s="183"/>
      <c r="S87" s="183"/>
    </row>
    <row r="88"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</row>
    <row r="89"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  <c r="R89" s="183"/>
      <c r="S89" s="183"/>
    </row>
    <row r="90"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</row>
    <row r="91"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</row>
    <row r="92"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</row>
    <row r="93"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</row>
    <row r="94"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  <c r="R94" s="183"/>
      <c r="S94" s="183"/>
    </row>
    <row r="95"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  <c r="R95" s="183"/>
      <c r="S95" s="183"/>
    </row>
    <row r="96"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  <c r="R96" s="183"/>
      <c r="S96" s="183"/>
    </row>
    <row r="97"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</row>
    <row r="98"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</row>
    <row r="99"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  <c r="R99" s="183"/>
      <c r="S99" s="183"/>
    </row>
    <row r="100"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</row>
    <row r="101"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  <c r="R101" s="183"/>
      <c r="S101" s="183"/>
    </row>
    <row r="102"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  <c r="R102" s="183"/>
      <c r="S102" s="183"/>
    </row>
    <row r="103">
      <c r="B103" s="183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  <c r="R103" s="183"/>
      <c r="S103" s="183"/>
    </row>
    <row r="104"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  <c r="R104" s="183"/>
      <c r="S104" s="183"/>
    </row>
    <row r="105"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  <c r="R105" s="183"/>
      <c r="S105" s="183"/>
    </row>
    <row r="106"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  <c r="R106" s="183"/>
      <c r="S106" s="183"/>
    </row>
    <row r="107"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  <c r="R107" s="183"/>
      <c r="S107" s="183"/>
    </row>
    <row r="108"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  <c r="R108" s="183"/>
      <c r="S108" s="183"/>
    </row>
    <row r="109"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  <c r="R109" s="183"/>
      <c r="S109" s="183"/>
    </row>
    <row r="110"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  <c r="R110" s="183"/>
      <c r="S110" s="183"/>
    </row>
    <row r="111"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  <c r="R111" s="183"/>
      <c r="S111" s="183"/>
    </row>
    <row r="112"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  <c r="R112" s="183"/>
      <c r="S112" s="183"/>
    </row>
    <row r="113"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  <c r="R113" s="183"/>
      <c r="S113" s="183"/>
    </row>
    <row r="114"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  <c r="R114" s="183"/>
      <c r="S114" s="183"/>
    </row>
    <row r="115"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  <c r="R115" s="183"/>
      <c r="S115" s="183"/>
    </row>
    <row r="116"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  <c r="R116" s="183"/>
      <c r="S116" s="183"/>
    </row>
    <row r="117"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  <c r="R117" s="183"/>
      <c r="S117" s="183"/>
    </row>
    <row r="118"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  <c r="R118" s="183"/>
      <c r="S118" s="183"/>
    </row>
    <row r="119"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</row>
    <row r="120"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  <c r="R120" s="183"/>
      <c r="S120" s="183"/>
    </row>
    <row r="121"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  <c r="R121" s="183"/>
      <c r="S121" s="183"/>
    </row>
    <row r="122"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</row>
    <row r="123"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  <c r="R123" s="183"/>
      <c r="S123" s="183"/>
    </row>
    <row r="124"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</row>
    <row r="125"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83"/>
    </row>
    <row r="126"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</row>
    <row r="127"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</row>
    <row r="128"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  <c r="R128" s="183"/>
      <c r="S128" s="183"/>
    </row>
    <row r="129"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</row>
    <row r="130"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  <c r="R130" s="183"/>
      <c r="S130" s="183"/>
    </row>
    <row r="131"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  <c r="R131" s="183"/>
      <c r="S131" s="183"/>
    </row>
    <row r="132"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  <c r="R132" s="183"/>
      <c r="S132" s="183"/>
    </row>
    <row r="133"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</row>
    <row r="134"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  <c r="R134" s="183"/>
      <c r="S134" s="183"/>
    </row>
    <row r="135"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</row>
    <row r="136"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</row>
    <row r="137"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  <c r="R137" s="183"/>
      <c r="S137" s="183"/>
    </row>
    <row r="138"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  <c r="R138" s="183"/>
      <c r="S138" s="183"/>
    </row>
    <row r="139"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  <c r="R139" s="183"/>
      <c r="S139" s="183"/>
    </row>
    <row r="140"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  <c r="R140" s="183"/>
      <c r="S140" s="183"/>
    </row>
    <row r="141"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  <c r="R141" s="183"/>
      <c r="S141" s="183"/>
    </row>
    <row r="142"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  <c r="R142" s="183"/>
      <c r="S142" s="183"/>
    </row>
    <row r="143">
      <c r="B143" s="183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  <c r="R143" s="183"/>
      <c r="S143" s="183"/>
    </row>
    <row r="144"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  <c r="R144" s="183"/>
      <c r="S144" s="183"/>
    </row>
    <row r="145"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</row>
    <row r="146"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</row>
    <row r="147"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</row>
    <row r="148">
      <c r="B148" s="183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</row>
    <row r="149">
      <c r="B149" s="183"/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</row>
    <row r="150"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</row>
    <row r="151"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</row>
    <row r="152"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</row>
    <row r="153"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83"/>
    </row>
    <row r="154"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</row>
    <row r="155">
      <c r="B155" s="183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</row>
    <row r="156"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</row>
    <row r="157">
      <c r="B157" s="183"/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</row>
    <row r="158">
      <c r="B158" s="183"/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</row>
    <row r="159"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</row>
    <row r="160"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</row>
    <row r="161">
      <c r="B161" s="183"/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  <c r="R161" s="183"/>
      <c r="S161" s="183"/>
    </row>
    <row r="162"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</row>
    <row r="163">
      <c r="B163" s="183"/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  <c r="R163" s="183"/>
      <c r="S163" s="183"/>
    </row>
    <row r="164"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  <c r="R164" s="183"/>
      <c r="S164" s="183"/>
    </row>
    <row r="165"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</row>
    <row r="166">
      <c r="B166" s="183"/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</row>
    <row r="167">
      <c r="B167" s="183"/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</row>
    <row r="168">
      <c r="B168" s="183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</row>
    <row r="169">
      <c r="B169" s="183"/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</row>
    <row r="170">
      <c r="B170" s="183"/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83"/>
    </row>
    <row r="171"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</row>
    <row r="172">
      <c r="B172" s="183"/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  <c r="R172" s="183"/>
      <c r="S172" s="183"/>
    </row>
    <row r="173">
      <c r="B173" s="183"/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  <c r="R173" s="183"/>
      <c r="S173" s="183"/>
    </row>
    <row r="174">
      <c r="B174" s="183"/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</row>
    <row r="175">
      <c r="B175" s="183"/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  <c r="R175" s="183"/>
      <c r="S175" s="183"/>
    </row>
    <row r="176">
      <c r="B176" s="183"/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  <c r="R176" s="183"/>
      <c r="S176" s="183"/>
    </row>
    <row r="177">
      <c r="B177" s="183"/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  <c r="R177" s="183"/>
      <c r="S177" s="183"/>
    </row>
    <row r="178"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</row>
    <row r="179">
      <c r="B179" s="183"/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  <c r="R179" s="183"/>
      <c r="S179" s="183"/>
    </row>
    <row r="180"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  <c r="R180" s="183"/>
      <c r="S180" s="183"/>
    </row>
    <row r="181">
      <c r="B181" s="183"/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  <c r="R181" s="183"/>
      <c r="S181" s="183"/>
    </row>
    <row r="182">
      <c r="B182" s="183"/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  <c r="R182" s="183"/>
      <c r="S182" s="183"/>
    </row>
    <row r="183"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  <c r="R183" s="183"/>
      <c r="S183" s="183"/>
    </row>
    <row r="184"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</row>
    <row r="185">
      <c r="B185" s="183"/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S185" s="183"/>
    </row>
    <row r="186"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  <c r="R186" s="183"/>
      <c r="S186" s="183"/>
    </row>
    <row r="187">
      <c r="B187" s="183"/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  <c r="R187" s="183"/>
      <c r="S187" s="183"/>
    </row>
    <row r="188">
      <c r="B188" s="183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</row>
    <row r="189">
      <c r="B189" s="183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</row>
    <row r="190">
      <c r="B190" s="183"/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</row>
    <row r="191">
      <c r="B191" s="183"/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  <c r="R191" s="183"/>
      <c r="S191" s="183"/>
    </row>
    <row r="192"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</row>
    <row r="193">
      <c r="B193" s="183"/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S193" s="183"/>
    </row>
    <row r="194">
      <c r="B194" s="183"/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S194" s="183"/>
    </row>
    <row r="195"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3"/>
      <c r="S195" s="183"/>
    </row>
    <row r="196">
      <c r="B196" s="183"/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  <c r="R196" s="183"/>
      <c r="S196" s="183"/>
    </row>
    <row r="197"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  <c r="R197" s="183"/>
      <c r="S197" s="183"/>
    </row>
    <row r="198">
      <c r="B198" s="183"/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  <c r="R198" s="183"/>
      <c r="S198" s="183"/>
    </row>
    <row r="199">
      <c r="B199" s="183"/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  <c r="R199" s="183"/>
      <c r="S199" s="183"/>
    </row>
    <row r="200"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  <c r="R200" s="183"/>
      <c r="S200" s="183"/>
    </row>
    <row r="201"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  <c r="R201" s="183"/>
      <c r="S201" s="183"/>
    </row>
    <row r="202">
      <c r="B202" s="183"/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</row>
    <row r="203">
      <c r="B203" s="183"/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  <c r="R203" s="183"/>
      <c r="S203" s="183"/>
    </row>
    <row r="204">
      <c r="B204" s="183"/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  <c r="R204" s="183"/>
      <c r="S204" s="183"/>
    </row>
    <row r="205"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  <c r="R205" s="183"/>
      <c r="S205" s="183"/>
    </row>
    <row r="206"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  <c r="R206" s="183"/>
      <c r="S206" s="183"/>
    </row>
    <row r="207"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  <c r="R207" s="183"/>
      <c r="S207" s="183"/>
    </row>
    <row r="208">
      <c r="B208" s="183"/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  <c r="R208" s="183"/>
      <c r="S208" s="183"/>
    </row>
    <row r="209">
      <c r="B209" s="183"/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  <c r="R209" s="183"/>
      <c r="S209" s="183"/>
    </row>
    <row r="210"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  <c r="R210" s="183"/>
      <c r="S210" s="183"/>
    </row>
    <row r="211"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</row>
    <row r="212"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  <c r="R212" s="183"/>
      <c r="S212" s="183"/>
    </row>
    <row r="213">
      <c r="B213" s="183"/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  <c r="R213" s="183"/>
      <c r="S213" s="183"/>
    </row>
    <row r="214">
      <c r="B214" s="183"/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  <c r="R214" s="183"/>
      <c r="S214" s="183"/>
    </row>
    <row r="215">
      <c r="B215" s="183"/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  <c r="R215" s="183"/>
      <c r="S215" s="183"/>
    </row>
    <row r="216">
      <c r="B216" s="183"/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  <c r="R216" s="183"/>
      <c r="S216" s="183"/>
    </row>
    <row r="217"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</row>
    <row r="218">
      <c r="B218" s="183"/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  <c r="R218" s="183"/>
      <c r="S218" s="183"/>
    </row>
    <row r="219">
      <c r="B219" s="183"/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  <c r="R219" s="183"/>
      <c r="S219" s="183"/>
    </row>
    <row r="220">
      <c r="B220" s="183"/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  <c r="R220" s="183"/>
      <c r="S220" s="183"/>
    </row>
    <row r="221">
      <c r="B221" s="183"/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  <c r="R221" s="183"/>
      <c r="S221" s="183"/>
    </row>
    <row r="222">
      <c r="B222" s="183"/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  <c r="R222" s="183"/>
      <c r="S222" s="183"/>
    </row>
    <row r="223"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</row>
    <row r="224">
      <c r="B224" s="183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R224" s="183"/>
      <c r="S224" s="183"/>
    </row>
    <row r="225">
      <c r="B225" s="183"/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  <c r="R225" s="183"/>
      <c r="S225" s="183"/>
    </row>
    <row r="226"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  <c r="R226" s="183"/>
      <c r="S226" s="183"/>
    </row>
    <row r="227">
      <c r="B227" s="183"/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  <c r="R227" s="183"/>
      <c r="S227" s="183"/>
    </row>
    <row r="228"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</row>
    <row r="229">
      <c r="B229" s="183"/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183"/>
      <c r="S229" s="183"/>
    </row>
    <row r="230">
      <c r="B230" s="183"/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  <c r="R230" s="183"/>
      <c r="S230" s="183"/>
    </row>
    <row r="231">
      <c r="B231" s="183"/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  <c r="R231" s="183"/>
      <c r="S231" s="183"/>
    </row>
    <row r="232"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  <c r="R232" s="183"/>
      <c r="S232" s="183"/>
    </row>
    <row r="233">
      <c r="B233" s="183"/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  <c r="R233" s="183"/>
      <c r="S233" s="183"/>
    </row>
    <row r="234"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</row>
    <row r="235">
      <c r="B235" s="183"/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  <c r="R235" s="183"/>
      <c r="S235" s="183"/>
    </row>
    <row r="236">
      <c r="B236" s="183"/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  <c r="R236" s="183"/>
      <c r="S236" s="183"/>
    </row>
    <row r="237">
      <c r="B237" s="183"/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  <c r="R237" s="183"/>
      <c r="S237" s="183"/>
    </row>
    <row r="238">
      <c r="B238" s="183"/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  <c r="R238" s="183"/>
      <c r="S238" s="183"/>
    </row>
    <row r="239">
      <c r="B239" s="183"/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  <c r="R239" s="183"/>
      <c r="S239" s="183"/>
    </row>
    <row r="240">
      <c r="B240" s="183"/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  <c r="R240" s="183"/>
      <c r="S240" s="183"/>
    </row>
    <row r="241">
      <c r="B241" s="183"/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  <c r="R241" s="183"/>
      <c r="S241" s="183"/>
    </row>
    <row r="242">
      <c r="B242" s="183"/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  <c r="R242" s="183"/>
      <c r="S242" s="183"/>
    </row>
    <row r="243">
      <c r="B243" s="183"/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  <c r="R243" s="183"/>
      <c r="S243" s="183"/>
    </row>
    <row r="244"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  <c r="R244" s="183"/>
      <c r="S244" s="183"/>
    </row>
    <row r="245">
      <c r="B245" s="183"/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  <c r="R245" s="183"/>
      <c r="S245" s="183"/>
    </row>
    <row r="246">
      <c r="B246" s="183"/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  <c r="R246" s="183"/>
      <c r="S246" s="183"/>
    </row>
    <row r="247"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  <c r="R247" s="183"/>
      <c r="S247" s="183"/>
    </row>
    <row r="248"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  <c r="R248" s="183"/>
      <c r="S248" s="183"/>
    </row>
    <row r="249">
      <c r="B249" s="183"/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  <c r="R249" s="183"/>
      <c r="S249" s="183"/>
    </row>
    <row r="250">
      <c r="B250" s="183"/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  <c r="R250" s="183"/>
      <c r="S250" s="183"/>
    </row>
    <row r="251">
      <c r="B251" s="183"/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  <c r="R251" s="183"/>
      <c r="S251" s="183"/>
    </row>
    <row r="252"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  <c r="R252" s="183"/>
      <c r="S252" s="183"/>
    </row>
    <row r="253">
      <c r="B253" s="183"/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  <c r="R253" s="183"/>
      <c r="S253" s="183"/>
    </row>
    <row r="254">
      <c r="B254" s="183"/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  <c r="R254" s="183"/>
      <c r="S254" s="183"/>
    </row>
    <row r="255">
      <c r="B255" s="183"/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  <c r="R255" s="183"/>
      <c r="S255" s="183"/>
    </row>
    <row r="256">
      <c r="B256" s="183"/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  <c r="R256" s="183"/>
      <c r="S256" s="183"/>
    </row>
    <row r="257">
      <c r="B257" s="183"/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  <c r="R257" s="183"/>
      <c r="S257" s="183"/>
    </row>
    <row r="258">
      <c r="B258" s="183"/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  <c r="R258" s="183"/>
      <c r="S258" s="183"/>
    </row>
    <row r="259">
      <c r="B259" s="183"/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  <c r="R259" s="183"/>
      <c r="S259" s="183"/>
    </row>
    <row r="260">
      <c r="B260" s="183"/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  <c r="R260" s="183"/>
      <c r="S260" s="183"/>
    </row>
    <row r="261">
      <c r="B261" s="183"/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  <c r="R261" s="183"/>
      <c r="S261" s="183"/>
    </row>
    <row r="262">
      <c r="B262" s="183"/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  <c r="R262" s="183"/>
      <c r="S262" s="183"/>
    </row>
    <row r="263">
      <c r="B263" s="183"/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  <c r="R263" s="183"/>
      <c r="S263" s="183"/>
    </row>
    <row r="264">
      <c r="B264" s="183"/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  <c r="R264" s="183"/>
      <c r="S264" s="183"/>
    </row>
    <row r="265">
      <c r="B265" s="183"/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  <c r="R265" s="183"/>
      <c r="S265" s="183"/>
    </row>
    <row r="266">
      <c r="B266" s="183"/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  <c r="R266" s="183"/>
      <c r="S266" s="183"/>
    </row>
    <row r="267">
      <c r="B267" s="183"/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  <c r="R267" s="183"/>
      <c r="S267" s="183"/>
    </row>
    <row r="268"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  <c r="R268" s="183"/>
      <c r="S268" s="183"/>
    </row>
    <row r="269"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  <c r="R269" s="183"/>
      <c r="S269" s="183"/>
    </row>
    <row r="270">
      <c r="B270" s="183"/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  <c r="R270" s="183"/>
      <c r="S270" s="183"/>
    </row>
    <row r="271">
      <c r="B271" s="183"/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  <c r="R271" s="183"/>
      <c r="S271" s="183"/>
    </row>
    <row r="272">
      <c r="B272" s="183"/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  <c r="R272" s="183"/>
      <c r="S272" s="183"/>
    </row>
    <row r="273">
      <c r="B273" s="183"/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  <c r="R273" s="183"/>
      <c r="S273" s="183"/>
    </row>
    <row r="274">
      <c r="B274" s="183"/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  <c r="R274" s="183"/>
      <c r="S274" s="183"/>
    </row>
    <row r="275">
      <c r="B275" s="183"/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  <c r="R275" s="183"/>
      <c r="S275" s="183"/>
    </row>
    <row r="276">
      <c r="B276" s="183"/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  <c r="R276" s="183"/>
      <c r="S276" s="183"/>
    </row>
    <row r="277"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  <c r="R277" s="183"/>
      <c r="S277" s="183"/>
    </row>
    <row r="278">
      <c r="B278" s="183"/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  <c r="R278" s="183"/>
      <c r="S278" s="183"/>
    </row>
    <row r="279">
      <c r="B279" s="183"/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  <c r="R279" s="183"/>
      <c r="S279" s="183"/>
    </row>
    <row r="280"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  <c r="R280" s="183"/>
      <c r="S280" s="183"/>
    </row>
    <row r="281"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  <c r="R281" s="183"/>
      <c r="S281" s="183"/>
    </row>
    <row r="282">
      <c r="B282" s="183"/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  <c r="R282" s="183"/>
      <c r="S282" s="183"/>
    </row>
    <row r="283">
      <c r="B283" s="183"/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  <c r="R283" s="183"/>
      <c r="S283" s="183"/>
    </row>
    <row r="284">
      <c r="B284" s="183"/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  <c r="R284" s="183"/>
      <c r="S284" s="183"/>
    </row>
    <row r="285">
      <c r="B285" s="183"/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  <c r="R285" s="183"/>
      <c r="S285" s="183"/>
    </row>
    <row r="286">
      <c r="B286" s="183"/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  <c r="R286" s="183"/>
      <c r="S286" s="183"/>
    </row>
    <row r="287">
      <c r="B287" s="183"/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  <c r="R287" s="183"/>
      <c r="S287" s="183"/>
    </row>
    <row r="288">
      <c r="B288" s="183"/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  <c r="R288" s="183"/>
      <c r="S288" s="183"/>
    </row>
    <row r="289">
      <c r="B289" s="183"/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  <c r="R289" s="183"/>
      <c r="S289" s="183"/>
    </row>
    <row r="290">
      <c r="B290" s="183"/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  <c r="R290" s="183"/>
      <c r="S290" s="183"/>
    </row>
    <row r="291">
      <c r="B291" s="183"/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  <c r="R291" s="183"/>
      <c r="S291" s="183"/>
    </row>
    <row r="292">
      <c r="B292" s="183"/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  <c r="R292" s="183"/>
      <c r="S292" s="183"/>
    </row>
    <row r="293">
      <c r="B293" s="183"/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  <c r="R293" s="183"/>
      <c r="S293" s="183"/>
    </row>
    <row r="294">
      <c r="B294" s="183"/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  <c r="R294" s="183"/>
      <c r="S294" s="183"/>
    </row>
    <row r="295">
      <c r="B295" s="183"/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  <c r="R295" s="183"/>
      <c r="S295" s="183"/>
    </row>
    <row r="296">
      <c r="B296" s="183"/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  <c r="R296" s="183"/>
      <c r="S296" s="183"/>
    </row>
    <row r="297">
      <c r="B297" s="183"/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  <c r="R297" s="183"/>
      <c r="S297" s="183"/>
    </row>
    <row r="298">
      <c r="B298" s="183"/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  <c r="R298" s="183"/>
      <c r="S298" s="183"/>
    </row>
    <row r="299">
      <c r="B299" s="183"/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  <c r="R299" s="183"/>
      <c r="S299" s="183"/>
    </row>
    <row r="300">
      <c r="B300" s="183"/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  <c r="R300" s="183"/>
      <c r="S300" s="183"/>
    </row>
    <row r="301">
      <c r="B301" s="183"/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  <c r="R301" s="183"/>
      <c r="S301" s="183"/>
    </row>
    <row r="302">
      <c r="B302" s="183"/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  <c r="R302" s="183"/>
      <c r="S302" s="183"/>
    </row>
    <row r="303">
      <c r="B303" s="183"/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  <c r="R303" s="183"/>
      <c r="S303" s="183"/>
    </row>
    <row r="304"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  <c r="R304" s="183"/>
      <c r="S304" s="183"/>
    </row>
    <row r="305">
      <c r="B305" s="183"/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  <c r="R305" s="183"/>
      <c r="S305" s="183"/>
    </row>
    <row r="306">
      <c r="B306" s="183"/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  <c r="R306" s="183"/>
      <c r="S306" s="183"/>
    </row>
    <row r="307">
      <c r="B307" s="183"/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  <c r="R307" s="183"/>
      <c r="S307" s="183"/>
    </row>
    <row r="308">
      <c r="B308" s="183"/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  <c r="R308" s="183"/>
      <c r="S308" s="183"/>
    </row>
    <row r="309">
      <c r="B309" s="183"/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  <c r="R309" s="183"/>
      <c r="S309" s="183"/>
    </row>
    <row r="310">
      <c r="B310" s="183"/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  <c r="R310" s="183"/>
      <c r="S310" s="183"/>
    </row>
    <row r="311">
      <c r="B311" s="183"/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  <c r="R311" s="183"/>
      <c r="S311" s="183"/>
    </row>
    <row r="312">
      <c r="B312" s="183"/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  <c r="R312" s="183"/>
      <c r="S312" s="183"/>
    </row>
    <row r="313">
      <c r="B313" s="183"/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  <c r="R313" s="183"/>
      <c r="S313" s="183"/>
    </row>
    <row r="314">
      <c r="B314" s="183"/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  <c r="R314" s="183"/>
      <c r="S314" s="183"/>
    </row>
    <row r="315">
      <c r="B315" s="183"/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  <c r="R315" s="183"/>
      <c r="S315" s="183"/>
    </row>
    <row r="316">
      <c r="B316" s="183"/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  <c r="R316" s="183"/>
      <c r="S316" s="183"/>
    </row>
    <row r="317"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  <c r="R317" s="183"/>
      <c r="S317" s="183"/>
    </row>
    <row r="318">
      <c r="B318" s="183"/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  <c r="R318" s="183"/>
      <c r="S318" s="183"/>
    </row>
    <row r="319">
      <c r="B319" s="183"/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  <c r="R319" s="183"/>
      <c r="S319" s="183"/>
    </row>
    <row r="320">
      <c r="B320" s="183"/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  <c r="R320" s="183"/>
      <c r="S320" s="183"/>
    </row>
    <row r="321">
      <c r="B321" s="183"/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  <c r="R321" s="183"/>
      <c r="S321" s="183"/>
    </row>
    <row r="322">
      <c r="B322" s="183"/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  <c r="R322" s="183"/>
      <c r="S322" s="183"/>
    </row>
    <row r="323">
      <c r="B323" s="183"/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  <c r="R323" s="183"/>
      <c r="S323" s="183"/>
    </row>
    <row r="324">
      <c r="B324" s="183"/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  <c r="R324" s="183"/>
      <c r="S324" s="183"/>
    </row>
    <row r="325">
      <c r="B325" s="183"/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  <c r="R325" s="183"/>
      <c r="S325" s="183"/>
    </row>
    <row r="326">
      <c r="B326" s="183"/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  <c r="R326" s="183"/>
      <c r="S326" s="183"/>
    </row>
    <row r="327">
      <c r="B327" s="183"/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  <c r="R327" s="183"/>
      <c r="S327" s="183"/>
    </row>
    <row r="328">
      <c r="B328" s="183"/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  <c r="R328" s="183"/>
      <c r="S328" s="183"/>
    </row>
    <row r="329">
      <c r="B329" s="183"/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  <c r="R329" s="183"/>
      <c r="S329" s="183"/>
    </row>
    <row r="330">
      <c r="B330" s="183"/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  <c r="R330" s="183"/>
      <c r="S330" s="183"/>
    </row>
    <row r="331">
      <c r="B331" s="183"/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  <c r="R331" s="183"/>
      <c r="S331" s="183"/>
    </row>
    <row r="332">
      <c r="B332" s="183"/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  <c r="R332" s="183"/>
      <c r="S332" s="183"/>
    </row>
    <row r="333">
      <c r="B333" s="183"/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  <c r="R333" s="183"/>
      <c r="S333" s="183"/>
    </row>
    <row r="334">
      <c r="B334" s="183"/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  <c r="R334" s="183"/>
      <c r="S334" s="183"/>
    </row>
    <row r="335">
      <c r="B335" s="183"/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  <c r="R335" s="183"/>
      <c r="S335" s="183"/>
    </row>
    <row r="336">
      <c r="B336" s="183"/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  <c r="R336" s="183"/>
      <c r="S336" s="183"/>
    </row>
    <row r="337">
      <c r="B337" s="183"/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  <c r="R337" s="183"/>
      <c r="S337" s="183"/>
    </row>
    <row r="338">
      <c r="B338" s="183"/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  <c r="R338" s="183"/>
      <c r="S338" s="183"/>
    </row>
    <row r="339">
      <c r="B339" s="183"/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  <c r="R339" s="183"/>
      <c r="S339" s="183"/>
    </row>
    <row r="340">
      <c r="B340" s="183"/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  <c r="R340" s="183"/>
      <c r="S340" s="183"/>
    </row>
    <row r="341">
      <c r="B341" s="183"/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83"/>
      <c r="S341" s="183"/>
    </row>
    <row r="342">
      <c r="B342" s="183"/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  <c r="R342" s="183"/>
      <c r="S342" s="183"/>
    </row>
    <row r="343">
      <c r="B343" s="183"/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  <c r="R343" s="183"/>
      <c r="S343" s="183"/>
    </row>
    <row r="344">
      <c r="B344" s="183"/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  <c r="R344" s="183"/>
      <c r="S344" s="183"/>
    </row>
    <row r="345">
      <c r="B345" s="183"/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  <c r="R345" s="183"/>
      <c r="S345" s="183"/>
    </row>
    <row r="346">
      <c r="B346" s="183"/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  <c r="R346" s="183"/>
      <c r="S346" s="183"/>
    </row>
    <row r="347">
      <c r="B347" s="183"/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  <c r="R347" s="183"/>
      <c r="S347" s="183"/>
    </row>
    <row r="348"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  <c r="R348" s="183"/>
      <c r="S348" s="183"/>
    </row>
    <row r="349">
      <c r="B349" s="183"/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  <c r="R349" s="183"/>
      <c r="S349" s="183"/>
    </row>
    <row r="350"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  <c r="R350" s="183"/>
      <c r="S350" s="183"/>
    </row>
    <row r="351"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  <c r="R351" s="183"/>
      <c r="S351" s="183"/>
    </row>
    <row r="352">
      <c r="B352" s="183"/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  <c r="R352" s="183"/>
      <c r="S352" s="183"/>
    </row>
    <row r="353">
      <c r="B353" s="183"/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  <c r="R353" s="183"/>
      <c r="S353" s="183"/>
    </row>
    <row r="354">
      <c r="B354" s="183"/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  <c r="R354" s="183"/>
      <c r="S354" s="183"/>
    </row>
    <row r="355">
      <c r="B355" s="183"/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  <c r="R355" s="183"/>
      <c r="S355" s="183"/>
    </row>
    <row r="356">
      <c r="B356" s="183"/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  <c r="R356" s="183"/>
      <c r="S356" s="183"/>
    </row>
    <row r="357">
      <c r="B357" s="183"/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  <c r="R357" s="183"/>
      <c r="S357" s="183"/>
    </row>
    <row r="358">
      <c r="B358" s="183"/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  <c r="R358" s="183"/>
      <c r="S358" s="183"/>
    </row>
    <row r="359">
      <c r="B359" s="183"/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</row>
    <row r="360">
      <c r="B360" s="183"/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  <c r="R360" s="183"/>
      <c r="S360" s="183"/>
    </row>
    <row r="361">
      <c r="B361" s="183"/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  <c r="R361" s="183"/>
      <c r="S361" s="183"/>
    </row>
    <row r="362">
      <c r="B362" s="183"/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  <c r="R362" s="183"/>
      <c r="S362" s="183"/>
    </row>
    <row r="363">
      <c r="B363" s="183"/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  <c r="R363" s="183"/>
      <c r="S363" s="183"/>
    </row>
    <row r="364">
      <c r="B364" s="183"/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  <c r="R364" s="183"/>
      <c r="S364" s="183"/>
    </row>
    <row r="365">
      <c r="B365" s="183"/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  <c r="R365" s="183"/>
      <c r="S365" s="183"/>
    </row>
    <row r="366">
      <c r="B366" s="183"/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  <c r="R366" s="183"/>
      <c r="S366" s="183"/>
    </row>
    <row r="367">
      <c r="B367" s="183"/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  <c r="R367" s="183"/>
      <c r="S367" s="183"/>
    </row>
    <row r="368">
      <c r="B368" s="183"/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  <c r="R368" s="183"/>
      <c r="S368" s="183"/>
    </row>
    <row r="369">
      <c r="B369" s="183"/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  <c r="R369" s="183"/>
      <c r="S369" s="183"/>
    </row>
    <row r="370">
      <c r="B370" s="183"/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  <c r="R370" s="183"/>
      <c r="S370" s="183"/>
    </row>
    <row r="371">
      <c r="B371" s="183"/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  <c r="R371" s="183"/>
      <c r="S371" s="183"/>
    </row>
    <row r="372">
      <c r="B372" s="183"/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  <c r="R372" s="183"/>
      <c r="S372" s="183"/>
    </row>
    <row r="373">
      <c r="B373" s="183"/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  <c r="R373" s="183"/>
      <c r="S373" s="183"/>
    </row>
    <row r="374">
      <c r="B374" s="183"/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  <c r="R374" s="183"/>
      <c r="S374" s="183"/>
    </row>
    <row r="375">
      <c r="B375" s="183"/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  <c r="R375" s="183"/>
      <c r="S375" s="183"/>
    </row>
    <row r="376"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  <c r="R376" s="183"/>
      <c r="S376" s="183"/>
    </row>
    <row r="377">
      <c r="B377" s="183"/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  <c r="R377" s="183"/>
      <c r="S377" s="183"/>
    </row>
    <row r="378">
      <c r="B378" s="183"/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  <c r="R378" s="183"/>
      <c r="S378" s="183"/>
    </row>
    <row r="379">
      <c r="B379" s="183"/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  <c r="R379" s="183"/>
      <c r="S379" s="183"/>
    </row>
    <row r="380">
      <c r="B380" s="183"/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  <c r="R380" s="183"/>
      <c r="S380" s="183"/>
    </row>
    <row r="381">
      <c r="B381" s="183"/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  <c r="R381" s="183"/>
      <c r="S381" s="183"/>
    </row>
    <row r="382">
      <c r="B382" s="183"/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  <c r="R382" s="183"/>
      <c r="S382" s="183"/>
    </row>
    <row r="383">
      <c r="B383" s="183"/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  <c r="R383" s="183"/>
      <c r="S383" s="183"/>
    </row>
    <row r="384">
      <c r="B384" s="183"/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  <c r="R384" s="183"/>
      <c r="S384" s="183"/>
    </row>
    <row r="385">
      <c r="B385" s="183"/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  <c r="R385" s="183"/>
      <c r="S385" s="183"/>
    </row>
    <row r="386">
      <c r="B386" s="183"/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  <c r="R386" s="183"/>
      <c r="S386" s="183"/>
    </row>
    <row r="387">
      <c r="B387" s="183"/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  <c r="R387" s="183"/>
      <c r="S387" s="183"/>
    </row>
    <row r="388">
      <c r="B388" s="183"/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  <c r="R388" s="183"/>
      <c r="S388" s="183"/>
    </row>
    <row r="389">
      <c r="B389" s="183"/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  <c r="R389" s="183"/>
      <c r="S389" s="183"/>
    </row>
    <row r="390">
      <c r="B390" s="183"/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  <c r="R390" s="183"/>
      <c r="S390" s="183"/>
    </row>
    <row r="391">
      <c r="B391" s="183"/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  <c r="R391" s="183"/>
      <c r="S391" s="183"/>
    </row>
    <row r="392">
      <c r="B392" s="183"/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  <c r="R392" s="183"/>
      <c r="S392" s="183"/>
    </row>
    <row r="393">
      <c r="B393" s="183"/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  <c r="R393" s="183"/>
      <c r="S393" s="183"/>
    </row>
    <row r="394">
      <c r="B394" s="183"/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  <c r="R394" s="183"/>
      <c r="S394" s="183"/>
    </row>
    <row r="395"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  <c r="R395" s="183"/>
      <c r="S395" s="183"/>
    </row>
    <row r="396"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  <c r="R396" s="183"/>
      <c r="S396" s="183"/>
    </row>
    <row r="397">
      <c r="B397" s="183"/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  <c r="R397" s="183"/>
      <c r="S397" s="183"/>
    </row>
    <row r="398"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  <c r="R398" s="183"/>
      <c r="S398" s="183"/>
    </row>
    <row r="399"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  <c r="R399" s="183"/>
      <c r="S399" s="183"/>
    </row>
    <row r="400"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  <c r="R400" s="183"/>
      <c r="S400" s="183"/>
    </row>
    <row r="401"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  <c r="R401" s="183"/>
      <c r="S401" s="183"/>
    </row>
    <row r="402">
      <c r="B402" s="183"/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  <c r="R402" s="183"/>
      <c r="S402" s="183"/>
    </row>
    <row r="403">
      <c r="B403" s="183"/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  <c r="R403" s="183"/>
      <c r="S403" s="183"/>
    </row>
    <row r="404">
      <c r="B404" s="183"/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  <c r="R404" s="183"/>
      <c r="S404" s="183"/>
    </row>
    <row r="405">
      <c r="B405" s="183"/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  <c r="R405" s="183"/>
      <c r="S405" s="183"/>
    </row>
    <row r="406">
      <c r="B406" s="183"/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  <c r="R406" s="183"/>
      <c r="S406" s="183"/>
    </row>
    <row r="407">
      <c r="B407" s="183"/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  <c r="R407" s="183"/>
      <c r="S407" s="183"/>
    </row>
    <row r="408">
      <c r="B408" s="183"/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  <c r="R408" s="183"/>
      <c r="S408" s="183"/>
    </row>
    <row r="409">
      <c r="B409" s="183"/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  <c r="R409" s="183"/>
      <c r="S409" s="183"/>
    </row>
    <row r="410">
      <c r="B410" s="183"/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  <c r="R410" s="183"/>
      <c r="S410" s="183"/>
    </row>
    <row r="411">
      <c r="B411" s="183"/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  <c r="R411" s="183"/>
      <c r="S411" s="183"/>
    </row>
    <row r="412">
      <c r="B412" s="183"/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  <c r="R412" s="183"/>
      <c r="S412" s="183"/>
    </row>
    <row r="413">
      <c r="B413" s="183"/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  <c r="R413" s="183"/>
      <c r="S413" s="183"/>
    </row>
    <row r="414">
      <c r="B414" s="183"/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  <c r="R414" s="183"/>
      <c r="S414" s="183"/>
    </row>
    <row r="415">
      <c r="B415" s="183"/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  <c r="R415" s="183"/>
      <c r="S415" s="183"/>
    </row>
    <row r="416">
      <c r="B416" s="183"/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  <c r="R416" s="183"/>
      <c r="S416" s="183"/>
    </row>
    <row r="417">
      <c r="B417" s="183"/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  <c r="R417" s="183"/>
      <c r="S417" s="183"/>
    </row>
    <row r="418">
      <c r="B418" s="183"/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  <c r="R418" s="183"/>
      <c r="S418" s="183"/>
    </row>
    <row r="419"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  <c r="R419" s="183"/>
      <c r="S419" s="183"/>
    </row>
    <row r="420">
      <c r="B420" s="183"/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  <c r="R420" s="183"/>
      <c r="S420" s="183"/>
    </row>
    <row r="421"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  <c r="R421" s="183"/>
      <c r="S421" s="183"/>
    </row>
    <row r="422">
      <c r="B422" s="183"/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</row>
    <row r="423">
      <c r="B423" s="183"/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  <c r="R423" s="183"/>
      <c r="S423" s="183"/>
    </row>
    <row r="424">
      <c r="B424" s="183"/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  <c r="R424" s="183"/>
      <c r="S424" s="183"/>
    </row>
    <row r="425">
      <c r="B425" s="183"/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  <c r="R425" s="183"/>
      <c r="S425" s="183"/>
    </row>
    <row r="426">
      <c r="B426" s="183"/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</row>
    <row r="427">
      <c r="B427" s="183"/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</row>
    <row r="428">
      <c r="B428" s="183"/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</row>
    <row r="429">
      <c r="B429" s="183"/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S429" s="183"/>
    </row>
    <row r="430">
      <c r="B430" s="183"/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</row>
    <row r="431">
      <c r="B431" s="183"/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R431" s="183"/>
      <c r="S431" s="183"/>
    </row>
    <row r="432">
      <c r="B432" s="183"/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S432" s="183"/>
    </row>
    <row r="433">
      <c r="B433" s="183"/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R433" s="183"/>
      <c r="S433" s="183"/>
    </row>
    <row r="434">
      <c r="B434" s="183"/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S434" s="183"/>
    </row>
    <row r="435">
      <c r="B435" s="183"/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R435" s="183"/>
      <c r="S435" s="183"/>
    </row>
    <row r="436">
      <c r="B436" s="183"/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S436" s="183"/>
    </row>
    <row r="437">
      <c r="B437" s="183"/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R437" s="183"/>
      <c r="S437" s="183"/>
    </row>
    <row r="438">
      <c r="B438" s="183"/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S438" s="183"/>
    </row>
    <row r="439">
      <c r="B439" s="183"/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R439" s="183"/>
      <c r="S439" s="183"/>
    </row>
    <row r="440">
      <c r="B440" s="183"/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R440" s="183"/>
      <c r="S440" s="183"/>
    </row>
    <row r="441">
      <c r="B441" s="183"/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R441" s="183"/>
      <c r="S441" s="183"/>
    </row>
    <row r="442">
      <c r="B442" s="183"/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R442" s="183"/>
      <c r="S442" s="183"/>
    </row>
    <row r="443">
      <c r="B443" s="183"/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R443" s="183"/>
      <c r="S443" s="183"/>
    </row>
    <row r="444">
      <c r="B444" s="183"/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R444" s="183"/>
      <c r="S444" s="183"/>
    </row>
    <row r="445">
      <c r="B445" s="183"/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S445" s="183"/>
    </row>
    <row r="446">
      <c r="B446" s="183"/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S446" s="183"/>
    </row>
    <row r="447">
      <c r="B447" s="183"/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  <c r="R447" s="183"/>
      <c r="S447" s="183"/>
    </row>
    <row r="448">
      <c r="B448" s="183"/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  <c r="R448" s="183"/>
      <c r="S448" s="183"/>
    </row>
    <row r="449">
      <c r="B449" s="183"/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  <c r="R449" s="183"/>
      <c r="S449" s="183"/>
    </row>
    <row r="450">
      <c r="B450" s="183"/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  <c r="R450" s="183"/>
      <c r="S450" s="183"/>
    </row>
    <row r="451">
      <c r="B451" s="183"/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  <c r="R451" s="183"/>
      <c r="S451" s="183"/>
    </row>
    <row r="452">
      <c r="B452" s="183"/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  <c r="R452" s="183"/>
      <c r="S452" s="183"/>
    </row>
    <row r="453">
      <c r="B453" s="183"/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  <c r="R453" s="183"/>
      <c r="S453" s="183"/>
    </row>
    <row r="454">
      <c r="B454" s="183"/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  <c r="R454" s="183"/>
      <c r="S454" s="183"/>
    </row>
    <row r="455">
      <c r="B455" s="183"/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  <c r="R455" s="183"/>
      <c r="S455" s="183"/>
    </row>
    <row r="456">
      <c r="B456" s="183"/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  <c r="R456" s="183"/>
      <c r="S456" s="183"/>
    </row>
    <row r="457">
      <c r="B457" s="183"/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  <c r="R457" s="183"/>
      <c r="S457" s="183"/>
    </row>
    <row r="458">
      <c r="B458" s="183"/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  <c r="R458" s="183"/>
      <c r="S458" s="183"/>
    </row>
    <row r="459">
      <c r="B459" s="183"/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  <c r="R459" s="183"/>
      <c r="S459" s="183"/>
    </row>
    <row r="460">
      <c r="B460" s="183"/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  <c r="R460" s="183"/>
      <c r="S460" s="183"/>
    </row>
    <row r="461">
      <c r="B461" s="183"/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  <c r="R461" s="183"/>
      <c r="S461" s="183"/>
    </row>
    <row r="462">
      <c r="B462" s="183"/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  <c r="R462" s="183"/>
      <c r="S462" s="183"/>
    </row>
    <row r="463">
      <c r="B463" s="183"/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  <c r="R463" s="183"/>
      <c r="S463" s="183"/>
    </row>
    <row r="464">
      <c r="B464" s="183"/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  <c r="R464" s="183"/>
      <c r="S464" s="183"/>
    </row>
    <row r="465">
      <c r="B465" s="183"/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  <c r="R465" s="183"/>
      <c r="S465" s="183"/>
    </row>
    <row r="466">
      <c r="B466" s="183"/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S466" s="183"/>
    </row>
    <row r="467">
      <c r="B467" s="183"/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  <c r="R467" s="183"/>
      <c r="S467" s="183"/>
    </row>
    <row r="468">
      <c r="B468" s="183"/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  <c r="R468" s="183"/>
      <c r="S468" s="183"/>
    </row>
    <row r="469">
      <c r="B469" s="183"/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  <c r="R469" s="183"/>
      <c r="S469" s="183"/>
    </row>
    <row r="470">
      <c r="B470" s="183"/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  <c r="R470" s="183"/>
      <c r="S470" s="183"/>
    </row>
    <row r="471">
      <c r="B471" s="183"/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  <c r="R471" s="183"/>
      <c r="S471" s="183"/>
    </row>
    <row r="472"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  <c r="R472" s="183"/>
      <c r="S472" s="183"/>
    </row>
    <row r="473">
      <c r="B473" s="183"/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  <c r="R473" s="183"/>
      <c r="S473" s="183"/>
    </row>
    <row r="474">
      <c r="B474" s="183"/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  <c r="R474" s="183"/>
      <c r="S474" s="183"/>
    </row>
    <row r="475">
      <c r="B475" s="183"/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  <c r="R475" s="183"/>
      <c r="S475" s="183"/>
    </row>
    <row r="476">
      <c r="B476" s="183"/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  <c r="R476" s="183"/>
      <c r="S476" s="183"/>
    </row>
    <row r="477">
      <c r="B477" s="183"/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  <c r="R477" s="183"/>
      <c r="S477" s="183"/>
    </row>
    <row r="478">
      <c r="B478" s="183"/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83"/>
      <c r="S478" s="183"/>
    </row>
    <row r="479">
      <c r="B479" s="183"/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83"/>
      <c r="S479" s="183"/>
    </row>
    <row r="480">
      <c r="B480" s="183"/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83"/>
      <c r="S480" s="183"/>
    </row>
    <row r="481">
      <c r="B481" s="183"/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  <c r="R481" s="183"/>
      <c r="S481" s="183"/>
    </row>
    <row r="482">
      <c r="B482" s="183"/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  <c r="R482" s="183"/>
      <c r="S482" s="183"/>
    </row>
    <row r="483">
      <c r="B483" s="183"/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  <c r="R483" s="183"/>
      <c r="S483" s="183"/>
    </row>
    <row r="484">
      <c r="B484" s="183"/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  <c r="R484" s="183"/>
      <c r="S484" s="183"/>
    </row>
    <row r="485">
      <c r="B485" s="183"/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  <c r="R485" s="183"/>
      <c r="S485" s="183"/>
    </row>
    <row r="486">
      <c r="B486" s="183"/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  <c r="R486" s="183"/>
      <c r="S486" s="183"/>
    </row>
    <row r="487">
      <c r="B487" s="183"/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  <c r="R487" s="183"/>
      <c r="S487" s="183"/>
    </row>
    <row r="488"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  <c r="R488" s="183"/>
      <c r="S488" s="183"/>
    </row>
    <row r="489">
      <c r="B489" s="183"/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  <c r="R489" s="183"/>
      <c r="S489" s="183"/>
    </row>
    <row r="490">
      <c r="B490" s="183"/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  <c r="R490" s="183"/>
      <c r="S490" s="183"/>
    </row>
    <row r="491">
      <c r="B491" s="183"/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  <c r="R491" s="183"/>
      <c r="S491" s="183"/>
    </row>
    <row r="492">
      <c r="B492" s="183"/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  <c r="R492" s="183"/>
      <c r="S492" s="183"/>
    </row>
    <row r="493">
      <c r="B493" s="183"/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  <c r="R493" s="183"/>
      <c r="S493" s="183"/>
    </row>
    <row r="494">
      <c r="B494" s="183"/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  <c r="R494" s="183"/>
      <c r="S494" s="183"/>
    </row>
    <row r="495">
      <c r="B495" s="183"/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  <c r="R495" s="183"/>
      <c r="S495" s="183"/>
    </row>
    <row r="496">
      <c r="B496" s="183"/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R496" s="183"/>
      <c r="S496" s="183"/>
    </row>
    <row r="497"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R497" s="183"/>
      <c r="S497" s="183"/>
    </row>
    <row r="498">
      <c r="B498" s="183"/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  <c r="R498" s="183"/>
      <c r="S498" s="183"/>
    </row>
    <row r="499">
      <c r="B499" s="183"/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  <c r="R499" s="183"/>
      <c r="S499" s="183"/>
    </row>
    <row r="500">
      <c r="B500" s="183"/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  <c r="R500" s="183"/>
      <c r="S500" s="183"/>
    </row>
    <row r="501">
      <c r="B501" s="183"/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  <c r="R501" s="183"/>
      <c r="S501" s="183"/>
    </row>
    <row r="502">
      <c r="B502" s="183"/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  <c r="R502" s="183"/>
      <c r="S502" s="183"/>
    </row>
    <row r="503">
      <c r="B503" s="183"/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  <c r="R503" s="183"/>
      <c r="S503" s="183"/>
    </row>
    <row r="504">
      <c r="B504" s="183"/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  <c r="R504" s="183"/>
      <c r="S504" s="183"/>
    </row>
    <row r="505">
      <c r="B505" s="183"/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  <c r="R505" s="183"/>
      <c r="S505" s="183"/>
    </row>
    <row r="506">
      <c r="B506" s="183"/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  <c r="R506" s="183"/>
      <c r="S506" s="183"/>
    </row>
    <row r="507">
      <c r="B507" s="183"/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  <c r="R507" s="183"/>
      <c r="S507" s="183"/>
    </row>
    <row r="508">
      <c r="B508" s="183"/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  <c r="R508" s="183"/>
      <c r="S508" s="183"/>
    </row>
    <row r="509">
      <c r="B509" s="183"/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  <c r="R509" s="183"/>
      <c r="S509" s="183"/>
    </row>
    <row r="510">
      <c r="B510" s="183"/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  <c r="R510" s="183"/>
      <c r="S510" s="183"/>
    </row>
    <row r="511">
      <c r="B511" s="183"/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  <c r="R511" s="183"/>
      <c r="S511" s="183"/>
    </row>
    <row r="512">
      <c r="B512" s="183"/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R512" s="183"/>
      <c r="S512" s="183"/>
    </row>
    <row r="513">
      <c r="B513" s="183"/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R513" s="183"/>
      <c r="S513" s="183"/>
    </row>
    <row r="514">
      <c r="B514" s="183"/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  <c r="R514" s="183"/>
      <c r="S514" s="183"/>
    </row>
    <row r="515">
      <c r="B515" s="183"/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  <c r="R515" s="183"/>
      <c r="S515" s="183"/>
    </row>
    <row r="516"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  <c r="R516" s="183"/>
      <c r="S516" s="183"/>
    </row>
    <row r="517"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  <c r="R517" s="183"/>
      <c r="S517" s="183"/>
    </row>
    <row r="518"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  <c r="R518" s="183"/>
      <c r="S518" s="183"/>
    </row>
    <row r="519"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  <c r="R519" s="183"/>
      <c r="S519" s="183"/>
    </row>
    <row r="520"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  <c r="R520" s="183"/>
      <c r="S520" s="183"/>
    </row>
    <row r="521"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  <c r="R521" s="183"/>
      <c r="S521" s="183"/>
    </row>
    <row r="522"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  <c r="R522" s="183"/>
      <c r="S522" s="183"/>
    </row>
    <row r="523"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  <c r="R523" s="183"/>
      <c r="S523" s="183"/>
    </row>
    <row r="524"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  <c r="R524" s="183"/>
      <c r="S524" s="183"/>
    </row>
    <row r="525"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  <c r="R525" s="183"/>
      <c r="S525" s="183"/>
    </row>
    <row r="526"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  <c r="R526" s="183"/>
      <c r="S526" s="183"/>
    </row>
    <row r="527"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  <c r="R527" s="183"/>
      <c r="S527" s="183"/>
    </row>
    <row r="528"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  <c r="R528" s="183"/>
      <c r="S528" s="183"/>
    </row>
    <row r="529"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  <c r="R529" s="183"/>
      <c r="S529" s="183"/>
    </row>
    <row r="530"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  <c r="R530" s="183"/>
      <c r="S530" s="183"/>
    </row>
    <row r="531"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  <c r="R531" s="183"/>
      <c r="S531" s="183"/>
    </row>
    <row r="532"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  <c r="R532" s="183"/>
      <c r="S532" s="183"/>
    </row>
    <row r="533"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  <c r="R533" s="183"/>
      <c r="S533" s="183"/>
    </row>
    <row r="534"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  <c r="R534" s="183"/>
      <c r="S534" s="183"/>
    </row>
    <row r="535"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  <c r="R535" s="183"/>
      <c r="S535" s="183"/>
    </row>
    <row r="536"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  <c r="R536" s="183"/>
      <c r="S536" s="183"/>
    </row>
    <row r="537"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  <c r="R537" s="183"/>
      <c r="S537" s="183"/>
    </row>
    <row r="538"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  <c r="R538" s="183"/>
      <c r="S538" s="183"/>
    </row>
    <row r="539"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  <c r="R539" s="183"/>
      <c r="S539" s="183"/>
    </row>
    <row r="540"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  <c r="R540" s="183"/>
      <c r="S540" s="183"/>
    </row>
    <row r="541"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  <c r="R541" s="183"/>
      <c r="S541" s="183"/>
    </row>
    <row r="542"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  <c r="R542" s="183"/>
      <c r="S542" s="183"/>
    </row>
    <row r="543"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  <c r="R543" s="183"/>
      <c r="S543" s="183"/>
    </row>
    <row r="544"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  <c r="R544" s="183"/>
      <c r="S544" s="183"/>
    </row>
    <row r="545"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  <c r="R545" s="183"/>
      <c r="S545" s="183"/>
    </row>
    <row r="546"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  <c r="R546" s="183"/>
      <c r="S546" s="183"/>
    </row>
    <row r="547"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  <c r="R547" s="183"/>
      <c r="S547" s="183"/>
    </row>
    <row r="548"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  <c r="R548" s="183"/>
      <c r="S548" s="183"/>
    </row>
    <row r="549"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  <c r="R549" s="183"/>
      <c r="S549" s="183"/>
    </row>
    <row r="550"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  <c r="R550" s="183"/>
      <c r="S550" s="183"/>
    </row>
    <row r="551"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  <c r="R551" s="183"/>
      <c r="S551" s="183"/>
    </row>
    <row r="552"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  <c r="R552" s="183"/>
      <c r="S552" s="183"/>
    </row>
    <row r="553"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  <c r="R553" s="183"/>
      <c r="S553" s="183"/>
    </row>
    <row r="554"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  <c r="R554" s="183"/>
      <c r="S554" s="183"/>
    </row>
    <row r="555"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  <c r="R555" s="183"/>
      <c r="S555" s="183"/>
    </row>
    <row r="556"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  <c r="R556" s="183"/>
      <c r="S556" s="183"/>
    </row>
    <row r="557"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  <c r="R557" s="183"/>
      <c r="S557" s="183"/>
    </row>
    <row r="558"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  <c r="R558" s="183"/>
      <c r="S558" s="183"/>
    </row>
    <row r="559"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  <c r="R559" s="183"/>
      <c r="S559" s="183"/>
    </row>
    <row r="560"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  <c r="R560" s="183"/>
      <c r="S560" s="183"/>
    </row>
    <row r="561"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  <c r="R561" s="183"/>
      <c r="S561" s="183"/>
    </row>
    <row r="562"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  <c r="R562" s="183"/>
      <c r="S562" s="183"/>
    </row>
    <row r="563"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  <c r="R563" s="183"/>
      <c r="S563" s="183"/>
    </row>
    <row r="564"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R564" s="183"/>
      <c r="S564" s="183"/>
    </row>
    <row r="565"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S565" s="183"/>
    </row>
    <row r="566"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S566" s="183"/>
    </row>
    <row r="567"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S567" s="183"/>
    </row>
    <row r="568"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S568" s="183"/>
    </row>
    <row r="569"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S569" s="183"/>
    </row>
    <row r="570"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S570" s="183"/>
    </row>
    <row r="571"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S571" s="183"/>
    </row>
    <row r="572"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S572" s="183"/>
    </row>
    <row r="573"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  <c r="R573" s="183"/>
      <c r="S573" s="183"/>
    </row>
    <row r="574"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  <c r="R574" s="183"/>
      <c r="S574" s="183"/>
    </row>
    <row r="575"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  <c r="R575" s="183"/>
      <c r="S575" s="183"/>
    </row>
    <row r="576"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  <c r="R576" s="183"/>
      <c r="S576" s="183"/>
    </row>
    <row r="577"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  <c r="R577" s="183"/>
      <c r="S577" s="183"/>
    </row>
    <row r="578"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  <c r="R578" s="183"/>
      <c r="S578" s="183"/>
    </row>
    <row r="579"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  <c r="R579" s="183"/>
      <c r="S579" s="183"/>
    </row>
    <row r="580"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  <c r="R580" s="183"/>
      <c r="S580" s="183"/>
    </row>
    <row r="581"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  <c r="R581" s="183"/>
      <c r="S581" s="183"/>
    </row>
    <row r="582"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  <c r="R582" s="183"/>
      <c r="S582" s="183"/>
    </row>
    <row r="583"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  <c r="R583" s="183"/>
      <c r="S583" s="183"/>
    </row>
    <row r="584"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  <c r="R584" s="183"/>
      <c r="S584" s="183"/>
    </row>
    <row r="585"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  <c r="R585" s="183"/>
      <c r="S585" s="183"/>
    </row>
    <row r="586"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  <c r="R586" s="183"/>
      <c r="S586" s="183"/>
    </row>
    <row r="587"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  <c r="R587" s="183"/>
      <c r="S587" s="183"/>
    </row>
    <row r="588"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  <c r="R588" s="183"/>
      <c r="S588" s="183"/>
    </row>
    <row r="589"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  <c r="R589" s="183"/>
      <c r="S589" s="183"/>
    </row>
    <row r="590"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  <c r="R590" s="183"/>
      <c r="S590" s="183"/>
    </row>
    <row r="591"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  <c r="R591" s="183"/>
      <c r="S591" s="183"/>
    </row>
    <row r="592"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  <c r="R592" s="183"/>
      <c r="S592" s="183"/>
    </row>
    <row r="593"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  <c r="R593" s="183"/>
      <c r="S593" s="183"/>
    </row>
    <row r="594"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  <c r="R594" s="183"/>
      <c r="S594" s="183"/>
    </row>
    <row r="595"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  <c r="R595" s="183"/>
      <c r="S595" s="183"/>
    </row>
    <row r="596"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  <c r="R596" s="183"/>
      <c r="S596" s="183"/>
    </row>
    <row r="597"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  <c r="R597" s="183"/>
      <c r="S597" s="183"/>
    </row>
    <row r="598"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  <c r="R598" s="183"/>
      <c r="S598" s="183"/>
    </row>
    <row r="599"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  <c r="R599" s="183"/>
      <c r="S599" s="183"/>
    </row>
    <row r="600"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  <c r="R600" s="183"/>
      <c r="S600" s="183"/>
    </row>
    <row r="601"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  <c r="R601" s="183"/>
      <c r="S601" s="183"/>
    </row>
    <row r="602"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  <c r="R602" s="183"/>
      <c r="S602" s="183"/>
    </row>
    <row r="603"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  <c r="R603" s="183"/>
      <c r="S603" s="183"/>
    </row>
    <row r="604"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  <c r="R604" s="183"/>
      <c r="S604" s="183"/>
    </row>
    <row r="605"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  <c r="R605" s="183"/>
      <c r="S605" s="183"/>
    </row>
    <row r="606"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  <c r="R606" s="183"/>
      <c r="S606" s="183"/>
    </row>
    <row r="607"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  <c r="R607" s="183"/>
      <c r="S607" s="183"/>
    </row>
    <row r="608"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  <c r="R608" s="183"/>
      <c r="S608" s="183"/>
    </row>
    <row r="609"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  <c r="R609" s="183"/>
      <c r="S609" s="183"/>
    </row>
    <row r="610"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  <c r="R610" s="183"/>
      <c r="S610" s="183"/>
    </row>
    <row r="611"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  <c r="R611" s="183"/>
      <c r="S611" s="183"/>
    </row>
    <row r="612"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  <c r="R612" s="183"/>
      <c r="S612" s="183"/>
    </row>
    <row r="613"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  <c r="R613" s="183"/>
      <c r="S613" s="183"/>
    </row>
    <row r="614"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  <c r="R614" s="183"/>
      <c r="S614" s="183"/>
    </row>
    <row r="615"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  <c r="R615" s="183"/>
      <c r="S615" s="183"/>
    </row>
    <row r="616"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  <c r="R616" s="183"/>
      <c r="S616" s="183"/>
    </row>
    <row r="617"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  <c r="R617" s="183"/>
      <c r="S617" s="183"/>
    </row>
    <row r="618"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  <c r="R618" s="183"/>
      <c r="S618" s="183"/>
    </row>
    <row r="619"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  <c r="R619" s="183"/>
      <c r="S619" s="183"/>
    </row>
    <row r="620"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  <c r="R620" s="183"/>
      <c r="S620" s="183"/>
    </row>
    <row r="621"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  <c r="R621" s="183"/>
      <c r="S621" s="183"/>
    </row>
    <row r="622"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  <c r="R622" s="183"/>
      <c r="S622" s="183"/>
    </row>
    <row r="623"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  <c r="R623" s="183"/>
      <c r="S623" s="183"/>
    </row>
    <row r="624"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  <c r="R624" s="183"/>
      <c r="S624" s="183"/>
    </row>
    <row r="625"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  <c r="R625" s="183"/>
      <c r="S625" s="183"/>
    </row>
    <row r="626"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  <c r="R626" s="183"/>
      <c r="S626" s="183"/>
    </row>
    <row r="627"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  <c r="R627" s="183"/>
      <c r="S627" s="183"/>
    </row>
    <row r="628"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  <c r="R628" s="183"/>
      <c r="S628" s="183"/>
    </row>
    <row r="629"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  <c r="R629" s="183"/>
      <c r="S629" s="183"/>
    </row>
    <row r="630"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  <c r="R630" s="183"/>
      <c r="S630" s="183"/>
    </row>
    <row r="631"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  <c r="R631" s="183"/>
      <c r="S631" s="183"/>
    </row>
    <row r="632"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  <c r="R632" s="183"/>
      <c r="S632" s="183"/>
    </row>
    <row r="633"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  <c r="R633" s="183"/>
      <c r="S633" s="183"/>
    </row>
    <row r="634"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  <c r="R634" s="183"/>
      <c r="S634" s="183"/>
    </row>
    <row r="635"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  <c r="R635" s="183"/>
      <c r="S635" s="183"/>
    </row>
    <row r="636"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  <c r="R636" s="183"/>
      <c r="S636" s="183"/>
    </row>
    <row r="637"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  <c r="R637" s="183"/>
      <c r="S637" s="183"/>
    </row>
    <row r="638"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  <c r="R638" s="183"/>
      <c r="S638" s="183"/>
    </row>
    <row r="639"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  <c r="R639" s="183"/>
      <c r="S639" s="183"/>
    </row>
    <row r="640"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  <c r="R640" s="183"/>
      <c r="S640" s="183"/>
    </row>
    <row r="641"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  <c r="R641" s="183"/>
      <c r="S641" s="183"/>
    </row>
    <row r="642"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  <c r="R642" s="183"/>
      <c r="S642" s="183"/>
    </row>
    <row r="643"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  <c r="R643" s="183"/>
      <c r="S643" s="183"/>
    </row>
    <row r="644"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  <c r="R644" s="183"/>
      <c r="S644" s="183"/>
    </row>
    <row r="645"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  <c r="R645" s="183"/>
      <c r="S645" s="183"/>
    </row>
    <row r="646"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  <c r="R646" s="183"/>
      <c r="S646" s="183"/>
    </row>
    <row r="647"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  <c r="R647" s="183"/>
      <c r="S647" s="183"/>
    </row>
    <row r="648"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  <c r="R648" s="183"/>
      <c r="S648" s="183"/>
    </row>
    <row r="649"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  <c r="R649" s="183"/>
      <c r="S649" s="183"/>
    </row>
    <row r="650"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  <c r="R650" s="183"/>
      <c r="S650" s="183"/>
    </row>
    <row r="651"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  <c r="R651" s="183"/>
      <c r="S651" s="183"/>
    </row>
    <row r="652"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  <c r="R652" s="183"/>
      <c r="S652" s="183"/>
    </row>
    <row r="653"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  <c r="R653" s="183"/>
      <c r="S653" s="183"/>
    </row>
    <row r="654"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  <c r="R654" s="183"/>
      <c r="S654" s="183"/>
    </row>
    <row r="655"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  <c r="R655" s="183"/>
      <c r="S655" s="183"/>
    </row>
    <row r="656"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  <c r="R656" s="183"/>
      <c r="S656" s="183"/>
    </row>
    <row r="657"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  <c r="R657" s="183"/>
      <c r="S657" s="183"/>
    </row>
    <row r="658"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  <c r="R658" s="183"/>
      <c r="S658" s="183"/>
    </row>
    <row r="659"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  <c r="R659" s="183"/>
      <c r="S659" s="183"/>
    </row>
    <row r="660"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  <c r="R660" s="183"/>
      <c r="S660" s="183"/>
    </row>
    <row r="661"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  <c r="R661" s="183"/>
      <c r="S661" s="183"/>
    </row>
    <row r="662"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  <c r="R662" s="183"/>
      <c r="S662" s="183"/>
    </row>
    <row r="663"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  <c r="R663" s="183"/>
      <c r="S663" s="183"/>
    </row>
    <row r="664"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  <c r="R664" s="183"/>
      <c r="S664" s="183"/>
    </row>
    <row r="665"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  <c r="R665" s="183"/>
      <c r="S665" s="183"/>
    </row>
    <row r="666"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  <c r="R666" s="183"/>
      <c r="S666" s="183"/>
    </row>
    <row r="667"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  <c r="R667" s="183"/>
      <c r="S667" s="183"/>
    </row>
    <row r="668"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  <c r="R668" s="183"/>
      <c r="S668" s="183"/>
    </row>
    <row r="669"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  <c r="R669" s="183"/>
      <c r="S669" s="183"/>
    </row>
    <row r="670"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  <c r="R670" s="183"/>
      <c r="S670" s="183"/>
    </row>
    <row r="671"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  <c r="R671" s="183"/>
      <c r="S671" s="183"/>
    </row>
    <row r="672"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  <c r="R672" s="183"/>
      <c r="S672" s="183"/>
    </row>
    <row r="673"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  <c r="R673" s="183"/>
      <c r="S673" s="183"/>
    </row>
    <row r="674"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  <c r="R674" s="183"/>
      <c r="S674" s="183"/>
    </row>
    <row r="675"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  <c r="R675" s="183"/>
      <c r="S675" s="183"/>
    </row>
    <row r="676"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  <c r="R676" s="183"/>
      <c r="S676" s="183"/>
    </row>
    <row r="677"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  <c r="R677" s="183"/>
      <c r="S677" s="183"/>
    </row>
    <row r="678"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  <c r="R678" s="183"/>
      <c r="S678" s="183"/>
    </row>
    <row r="679"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  <c r="R679" s="183"/>
      <c r="S679" s="183"/>
    </row>
    <row r="680"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  <c r="R680" s="183"/>
      <c r="S680" s="183"/>
    </row>
    <row r="681"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  <c r="R681" s="183"/>
      <c r="S681" s="183"/>
    </row>
    <row r="682"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  <c r="R682" s="183"/>
      <c r="S682" s="183"/>
    </row>
    <row r="683"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  <c r="R683" s="183"/>
      <c r="S683" s="183"/>
    </row>
    <row r="684"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  <c r="R684" s="183"/>
      <c r="S684" s="183"/>
    </row>
    <row r="685"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  <c r="R685" s="183"/>
      <c r="S685" s="183"/>
    </row>
    <row r="686"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  <c r="R686" s="183"/>
      <c r="S686" s="183"/>
    </row>
    <row r="687"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  <c r="R687" s="183"/>
      <c r="S687" s="183"/>
    </row>
    <row r="688"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  <c r="R688" s="183"/>
      <c r="S688" s="183"/>
    </row>
    <row r="689"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  <c r="R689" s="183"/>
      <c r="S689" s="183"/>
    </row>
    <row r="690"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  <c r="R690" s="183"/>
      <c r="S690" s="183"/>
    </row>
    <row r="691"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  <c r="R691" s="183"/>
      <c r="S691" s="183"/>
    </row>
    <row r="692"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  <c r="R692" s="183"/>
      <c r="S692" s="183"/>
    </row>
    <row r="693"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  <c r="R693" s="183"/>
      <c r="S693" s="183"/>
    </row>
    <row r="694"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  <c r="R694" s="183"/>
      <c r="S694" s="183"/>
    </row>
    <row r="695"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  <c r="R695" s="183"/>
      <c r="S695" s="183"/>
    </row>
    <row r="696"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  <c r="R696" s="183"/>
      <c r="S696" s="183"/>
    </row>
    <row r="697"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  <c r="R697" s="183"/>
      <c r="S697" s="183"/>
    </row>
    <row r="698"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  <c r="R698" s="183"/>
      <c r="S698" s="183"/>
    </row>
    <row r="699"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  <c r="R699" s="183"/>
      <c r="S699" s="183"/>
    </row>
    <row r="700"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  <c r="R700" s="183"/>
      <c r="S700" s="183"/>
    </row>
    <row r="701"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  <c r="R701" s="183"/>
      <c r="S701" s="183"/>
    </row>
    <row r="702"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  <c r="R702" s="183"/>
      <c r="S702" s="183"/>
    </row>
    <row r="703"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  <c r="R703" s="183"/>
      <c r="S703" s="183"/>
    </row>
    <row r="704"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  <c r="R704" s="183"/>
      <c r="S704" s="183"/>
    </row>
    <row r="705"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  <c r="R705" s="183"/>
      <c r="S705" s="183"/>
    </row>
    <row r="706"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  <c r="R706" s="183"/>
      <c r="S706" s="183"/>
    </row>
    <row r="707"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  <c r="R707" s="183"/>
      <c r="S707" s="183"/>
    </row>
    <row r="708"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  <c r="R708" s="183"/>
      <c r="S708" s="183"/>
    </row>
    <row r="709"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  <c r="R709" s="183"/>
      <c r="S709" s="183"/>
    </row>
    <row r="710"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  <c r="R710" s="183"/>
      <c r="S710" s="183"/>
    </row>
    <row r="711"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  <c r="R711" s="183"/>
      <c r="S711" s="183"/>
    </row>
    <row r="712"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  <c r="R712" s="183"/>
      <c r="S712" s="183"/>
    </row>
    <row r="713"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  <c r="R713" s="183"/>
      <c r="S713" s="183"/>
    </row>
    <row r="714"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  <c r="R714" s="183"/>
      <c r="S714" s="183"/>
    </row>
    <row r="715"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  <c r="R715" s="183"/>
      <c r="S715" s="183"/>
    </row>
    <row r="716"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  <c r="R716" s="183"/>
      <c r="S716" s="183"/>
    </row>
    <row r="717"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  <c r="R717" s="183"/>
      <c r="S717" s="183"/>
    </row>
    <row r="718"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  <c r="R718" s="183"/>
      <c r="S718" s="183"/>
    </row>
    <row r="719"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  <c r="R719" s="183"/>
      <c r="S719" s="183"/>
    </row>
    <row r="720"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  <c r="R720" s="183"/>
      <c r="S720" s="183"/>
    </row>
    <row r="721"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  <c r="R721" s="183"/>
      <c r="S721" s="183"/>
    </row>
    <row r="722"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  <c r="R722" s="183"/>
      <c r="S722" s="183"/>
    </row>
    <row r="723"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  <c r="R723" s="183"/>
      <c r="S723" s="183"/>
    </row>
    <row r="724"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  <c r="R724" s="183"/>
      <c r="S724" s="183"/>
    </row>
    <row r="725"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  <c r="R725" s="183"/>
      <c r="S725" s="183"/>
    </row>
    <row r="726"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  <c r="R726" s="183"/>
      <c r="S726" s="183"/>
    </row>
    <row r="727"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  <c r="R727" s="183"/>
      <c r="S727" s="183"/>
    </row>
    <row r="728"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  <c r="R728" s="183"/>
      <c r="S728" s="183"/>
    </row>
    <row r="729"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  <c r="R729" s="183"/>
      <c r="S729" s="183"/>
    </row>
    <row r="730"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  <c r="R730" s="183"/>
      <c r="S730" s="183"/>
    </row>
    <row r="731"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  <c r="R731" s="183"/>
      <c r="S731" s="183"/>
    </row>
    <row r="732"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  <c r="R732" s="183"/>
      <c r="S732" s="183"/>
    </row>
    <row r="733"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  <c r="R733" s="183"/>
      <c r="S733" s="183"/>
    </row>
    <row r="734"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  <c r="R734" s="183"/>
      <c r="S734" s="183"/>
    </row>
    <row r="735"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  <c r="R735" s="183"/>
      <c r="S735" s="183"/>
    </row>
    <row r="736"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  <c r="R736" s="183"/>
      <c r="S736" s="183"/>
    </row>
    <row r="737"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  <c r="R737" s="183"/>
      <c r="S737" s="183"/>
    </row>
    <row r="738"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  <c r="R738" s="183"/>
      <c r="S738" s="183"/>
    </row>
    <row r="739"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  <c r="R739" s="183"/>
      <c r="S739" s="183"/>
    </row>
    <row r="740"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  <c r="R740" s="183"/>
      <c r="S740" s="183"/>
    </row>
    <row r="741"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  <c r="R741" s="183"/>
      <c r="S741" s="183"/>
    </row>
    <row r="742"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  <c r="R742" s="183"/>
      <c r="S742" s="183"/>
    </row>
    <row r="743"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  <c r="R743" s="183"/>
      <c r="S743" s="183"/>
    </row>
    <row r="744"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  <c r="R744" s="183"/>
      <c r="S744" s="183"/>
    </row>
    <row r="745"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  <c r="R745" s="183"/>
      <c r="S745" s="183"/>
    </row>
    <row r="746"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  <c r="R746" s="183"/>
      <c r="S746" s="183"/>
    </row>
    <row r="747"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  <c r="R747" s="183"/>
      <c r="S747" s="183"/>
    </row>
    <row r="748"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  <c r="R748" s="183"/>
      <c r="S748" s="183"/>
    </row>
    <row r="749"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  <c r="R749" s="183"/>
      <c r="S749" s="183"/>
    </row>
    <row r="750"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  <c r="R750" s="183"/>
      <c r="S750" s="183"/>
    </row>
    <row r="751"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  <c r="R751" s="183"/>
      <c r="S751" s="183"/>
    </row>
    <row r="752"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  <c r="R752" s="183"/>
      <c r="S752" s="183"/>
    </row>
    <row r="753"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  <c r="R753" s="183"/>
      <c r="S753" s="183"/>
    </row>
    <row r="754"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  <c r="R754" s="183"/>
      <c r="S754" s="183"/>
    </row>
    <row r="755"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  <c r="R755" s="183"/>
      <c r="S755" s="183"/>
    </row>
    <row r="756"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S756" s="183"/>
    </row>
    <row r="757"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S757" s="183"/>
    </row>
    <row r="758"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  <c r="R758" s="183"/>
      <c r="S758" s="183"/>
    </row>
    <row r="759"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  <c r="R759" s="183"/>
      <c r="S759" s="183"/>
    </row>
    <row r="760"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  <c r="R760" s="183"/>
      <c r="S760" s="183"/>
    </row>
    <row r="761"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  <c r="R761" s="183"/>
      <c r="S761" s="183"/>
    </row>
    <row r="762"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  <c r="R762" s="183"/>
      <c r="S762" s="183"/>
    </row>
    <row r="763"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R763" s="183"/>
      <c r="S763" s="183"/>
    </row>
    <row r="764"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  <c r="R764" s="183"/>
      <c r="S764" s="183"/>
    </row>
    <row r="765"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  <c r="R765" s="183"/>
      <c r="S765" s="183"/>
    </row>
    <row r="766"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  <c r="R766" s="183"/>
      <c r="S766" s="183"/>
    </row>
    <row r="767"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  <c r="R767" s="183"/>
      <c r="S767" s="183"/>
    </row>
    <row r="768"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  <c r="R768" s="183"/>
      <c r="S768" s="183"/>
    </row>
    <row r="769"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  <c r="R769" s="183"/>
      <c r="S769" s="183"/>
    </row>
    <row r="770"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  <c r="R770" s="183"/>
      <c r="S770" s="183"/>
    </row>
    <row r="771"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  <c r="R771" s="183"/>
      <c r="S771" s="183"/>
    </row>
    <row r="772"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  <c r="R772" s="183"/>
      <c r="S772" s="183"/>
    </row>
    <row r="773"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  <c r="R773" s="183"/>
      <c r="S773" s="183"/>
    </row>
    <row r="774"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  <c r="R774" s="183"/>
      <c r="S774" s="183"/>
    </row>
    <row r="775"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  <c r="R775" s="183"/>
      <c r="S775" s="183"/>
    </row>
    <row r="776"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  <c r="R776" s="183"/>
      <c r="S776" s="183"/>
    </row>
    <row r="777"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  <c r="R777" s="183"/>
      <c r="S777" s="183"/>
    </row>
    <row r="778"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  <c r="R778" s="183"/>
      <c r="S778" s="183"/>
    </row>
    <row r="779"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  <c r="R779" s="183"/>
      <c r="S779" s="183"/>
    </row>
    <row r="780"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  <c r="R780" s="183"/>
      <c r="S780" s="183"/>
    </row>
    <row r="781"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  <c r="R781" s="183"/>
      <c r="S781" s="183"/>
    </row>
    <row r="782"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  <c r="R782" s="183"/>
      <c r="S782" s="183"/>
    </row>
    <row r="783"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  <c r="R783" s="183"/>
      <c r="S783" s="183"/>
    </row>
    <row r="784"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  <c r="R784" s="183"/>
      <c r="S784" s="183"/>
    </row>
    <row r="785"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  <c r="R785" s="183"/>
      <c r="S785" s="183"/>
    </row>
    <row r="786"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  <c r="R786" s="183"/>
      <c r="S786" s="183"/>
    </row>
    <row r="787"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  <c r="R787" s="183"/>
      <c r="S787" s="183"/>
    </row>
    <row r="788"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S788" s="183"/>
    </row>
    <row r="789"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  <c r="R789" s="183"/>
      <c r="S789" s="183"/>
    </row>
    <row r="790"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  <c r="R790" s="183"/>
      <c r="S790" s="183"/>
    </row>
    <row r="791"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  <c r="R791" s="183"/>
      <c r="S791" s="183"/>
    </row>
    <row r="792"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  <c r="R792" s="183"/>
      <c r="S792" s="183"/>
    </row>
    <row r="793"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  <c r="R793" s="183"/>
      <c r="S793" s="183"/>
    </row>
    <row r="794"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  <c r="R794" s="183"/>
      <c r="S794" s="183"/>
    </row>
    <row r="795"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  <c r="R795" s="183"/>
      <c r="S795" s="183"/>
    </row>
    <row r="796"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  <c r="R796" s="183"/>
      <c r="S796" s="183"/>
    </row>
    <row r="797"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  <c r="R797" s="183"/>
      <c r="S797" s="183"/>
    </row>
    <row r="798"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  <c r="R798" s="183"/>
      <c r="S798" s="183"/>
    </row>
    <row r="799"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  <c r="R799" s="183"/>
      <c r="S799" s="183"/>
    </row>
    <row r="800"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  <c r="R800" s="183"/>
      <c r="S800" s="183"/>
    </row>
    <row r="801"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  <c r="R801" s="183"/>
      <c r="S801" s="183"/>
    </row>
    <row r="802"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  <c r="R802" s="183"/>
      <c r="S802" s="183"/>
    </row>
    <row r="803"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  <c r="R803" s="183"/>
      <c r="S803" s="183"/>
    </row>
    <row r="804"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  <c r="R804" s="183"/>
      <c r="S804" s="183"/>
    </row>
    <row r="805"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  <c r="R805" s="183"/>
      <c r="S805" s="183"/>
    </row>
    <row r="806"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  <c r="R806" s="183"/>
      <c r="S806" s="183"/>
    </row>
    <row r="807"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  <c r="R807" s="183"/>
      <c r="S807" s="183"/>
    </row>
    <row r="808"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  <c r="R808" s="183"/>
      <c r="S808" s="183"/>
    </row>
    <row r="809"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  <c r="R809" s="183"/>
      <c r="S809" s="183"/>
    </row>
    <row r="810"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  <c r="R810" s="183"/>
      <c r="S810" s="183"/>
    </row>
    <row r="811"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  <c r="R811" s="183"/>
      <c r="S811" s="183"/>
    </row>
    <row r="812"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  <c r="R812" s="183"/>
      <c r="S812" s="183"/>
    </row>
    <row r="813"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  <c r="R813" s="183"/>
      <c r="S813" s="183"/>
    </row>
    <row r="814"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  <c r="R814" s="183"/>
      <c r="S814" s="183"/>
    </row>
    <row r="815"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  <c r="R815" s="183"/>
      <c r="S815" s="183"/>
    </row>
    <row r="816"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  <c r="R816" s="183"/>
      <c r="S816" s="183"/>
    </row>
    <row r="817"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  <c r="R817" s="183"/>
      <c r="S817" s="183"/>
    </row>
    <row r="818"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  <c r="R818" s="183"/>
      <c r="S818" s="183"/>
    </row>
    <row r="819"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  <c r="R819" s="183"/>
      <c r="S819" s="183"/>
    </row>
    <row r="820"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  <c r="R820" s="183"/>
      <c r="S820" s="183"/>
    </row>
    <row r="821"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  <c r="R821" s="183"/>
      <c r="S821" s="183"/>
    </row>
    <row r="822"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  <c r="R822" s="183"/>
      <c r="S822" s="183"/>
    </row>
    <row r="823"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  <c r="R823" s="183"/>
      <c r="S823" s="183"/>
    </row>
    <row r="824"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  <c r="R824" s="183"/>
      <c r="S824" s="183"/>
    </row>
    <row r="825"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  <c r="R825" s="183"/>
      <c r="S825" s="183"/>
    </row>
    <row r="826"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  <c r="R826" s="183"/>
      <c r="S826" s="183"/>
    </row>
    <row r="827"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  <c r="R827" s="183"/>
      <c r="S827" s="183"/>
    </row>
    <row r="828"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  <c r="R828" s="183"/>
      <c r="S828" s="183"/>
    </row>
    <row r="829"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  <c r="R829" s="183"/>
      <c r="S829" s="183"/>
    </row>
    <row r="830"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  <c r="R830" s="183"/>
      <c r="S830" s="183"/>
    </row>
    <row r="831"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  <c r="R831" s="183"/>
      <c r="S831" s="183"/>
    </row>
    <row r="832"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  <c r="R832" s="183"/>
      <c r="S832" s="183"/>
    </row>
    <row r="833"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  <c r="R833" s="183"/>
      <c r="S833" s="183"/>
    </row>
    <row r="834"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  <c r="R834" s="183"/>
      <c r="S834" s="183"/>
    </row>
    <row r="835"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  <c r="R835" s="183"/>
      <c r="S835" s="183"/>
    </row>
    <row r="836"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  <c r="R836" s="183"/>
      <c r="S836" s="183"/>
    </row>
    <row r="837"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  <c r="R837" s="183"/>
      <c r="S837" s="183"/>
    </row>
    <row r="838"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  <c r="R838" s="183"/>
      <c r="S838" s="183"/>
    </row>
    <row r="839"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  <c r="R839" s="183"/>
      <c r="S839" s="183"/>
    </row>
    <row r="840"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  <c r="R840" s="183"/>
      <c r="S840" s="183"/>
    </row>
    <row r="841"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  <c r="R841" s="183"/>
      <c r="S841" s="183"/>
    </row>
    <row r="842"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  <c r="R842" s="183"/>
      <c r="S842" s="183"/>
    </row>
    <row r="843"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  <c r="R843" s="183"/>
      <c r="S843" s="183"/>
    </row>
    <row r="844"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  <c r="R844" s="183"/>
      <c r="S844" s="183"/>
    </row>
    <row r="845"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  <c r="R845" s="183"/>
      <c r="S845" s="183"/>
    </row>
    <row r="846"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  <c r="R846" s="183"/>
      <c r="S846" s="183"/>
    </row>
    <row r="847"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  <c r="R847" s="183"/>
      <c r="S847" s="183"/>
    </row>
    <row r="848"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  <c r="R848" s="183"/>
      <c r="S848" s="183"/>
    </row>
    <row r="849"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  <c r="R849" s="183"/>
      <c r="S849" s="183"/>
    </row>
    <row r="850"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  <c r="R850" s="183"/>
      <c r="S850" s="183"/>
    </row>
    <row r="851"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  <c r="R851" s="183"/>
      <c r="S851" s="183"/>
    </row>
    <row r="852"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  <c r="R852" s="183"/>
      <c r="S852" s="183"/>
    </row>
    <row r="853"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  <c r="R853" s="183"/>
      <c r="S853" s="183"/>
    </row>
    <row r="854"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  <c r="R854" s="183"/>
      <c r="S854" s="183"/>
    </row>
    <row r="855"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  <c r="R855" s="183"/>
      <c r="S855" s="183"/>
    </row>
    <row r="856"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  <c r="R856" s="183"/>
      <c r="S856" s="183"/>
    </row>
    <row r="857"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  <c r="R857" s="183"/>
      <c r="S857" s="183"/>
    </row>
    <row r="858"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  <c r="R858" s="183"/>
      <c r="S858" s="183"/>
    </row>
    <row r="859"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  <c r="R859" s="183"/>
      <c r="S859" s="183"/>
    </row>
    <row r="860"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  <c r="R860" s="183"/>
      <c r="S860" s="183"/>
    </row>
    <row r="861"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  <c r="R861" s="183"/>
      <c r="S861" s="183"/>
    </row>
    <row r="862"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  <c r="R862" s="183"/>
      <c r="S862" s="183"/>
    </row>
    <row r="863"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  <c r="R863" s="183"/>
      <c r="S863" s="183"/>
    </row>
    <row r="864"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  <c r="R864" s="183"/>
      <c r="S864" s="183"/>
    </row>
    <row r="865"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  <c r="R865" s="183"/>
      <c r="S865" s="183"/>
    </row>
    <row r="866"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  <c r="R866" s="183"/>
      <c r="S866" s="183"/>
    </row>
    <row r="867"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  <c r="R867" s="183"/>
      <c r="S867" s="183"/>
    </row>
    <row r="868"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  <c r="R868" s="183"/>
      <c r="S868" s="183"/>
    </row>
    <row r="869"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  <c r="R869" s="183"/>
      <c r="S869" s="183"/>
    </row>
    <row r="870"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  <c r="R870" s="183"/>
      <c r="S870" s="183"/>
    </row>
    <row r="871"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  <c r="R871" s="183"/>
      <c r="S871" s="183"/>
    </row>
    <row r="872"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  <c r="R872" s="183"/>
      <c r="S872" s="183"/>
    </row>
    <row r="873"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  <c r="R873" s="183"/>
      <c r="S873" s="183"/>
    </row>
    <row r="874"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  <c r="R874" s="183"/>
      <c r="S874" s="183"/>
    </row>
    <row r="875"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  <c r="R875" s="183"/>
      <c r="S875" s="183"/>
    </row>
    <row r="876"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  <c r="R876" s="183"/>
      <c r="S876" s="183"/>
    </row>
    <row r="877"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  <c r="R877" s="183"/>
      <c r="S877" s="183"/>
    </row>
    <row r="878"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  <c r="R878" s="183"/>
      <c r="S878" s="183"/>
    </row>
    <row r="879"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  <c r="R879" s="183"/>
      <c r="S879" s="183"/>
    </row>
    <row r="880"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  <c r="R880" s="183"/>
      <c r="S880" s="183"/>
    </row>
    <row r="881"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  <c r="R881" s="183"/>
      <c r="S881" s="183"/>
    </row>
    <row r="882"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  <c r="R882" s="183"/>
      <c r="S882" s="183"/>
    </row>
    <row r="883"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  <c r="R883" s="183"/>
      <c r="S883" s="183"/>
    </row>
    <row r="884"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  <c r="R884" s="183"/>
      <c r="S884" s="183"/>
    </row>
    <row r="885"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  <c r="R885" s="183"/>
      <c r="S885" s="183"/>
    </row>
    <row r="886"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  <c r="R886" s="183"/>
      <c r="S886" s="183"/>
    </row>
    <row r="887"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  <c r="R887" s="183"/>
      <c r="S887" s="183"/>
    </row>
    <row r="888"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  <c r="R888" s="183"/>
      <c r="S888" s="183"/>
    </row>
    <row r="889"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  <c r="R889" s="183"/>
      <c r="S889" s="183"/>
    </row>
    <row r="890"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  <c r="R890" s="183"/>
      <c r="S890" s="183"/>
    </row>
    <row r="891"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  <c r="R891" s="183"/>
      <c r="S891" s="183"/>
    </row>
    <row r="892"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  <c r="R892" s="183"/>
      <c r="S892" s="183"/>
    </row>
    <row r="893"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  <c r="R893" s="183"/>
      <c r="S893" s="183"/>
    </row>
    <row r="894"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  <c r="R894" s="183"/>
      <c r="S894" s="183"/>
    </row>
    <row r="895"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  <c r="R895" s="183"/>
      <c r="S895" s="183"/>
    </row>
    <row r="896"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  <c r="R896" s="183"/>
      <c r="S896" s="183"/>
    </row>
    <row r="897"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  <c r="R897" s="183"/>
      <c r="S897" s="183"/>
    </row>
    <row r="898"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  <c r="R898" s="183"/>
      <c r="S898" s="183"/>
    </row>
    <row r="899"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  <c r="R899" s="183"/>
      <c r="S899" s="183"/>
    </row>
    <row r="900"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  <c r="R900" s="183"/>
      <c r="S900" s="183"/>
    </row>
    <row r="901"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  <c r="R901" s="183"/>
      <c r="S901" s="183"/>
    </row>
    <row r="902"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  <c r="R902" s="183"/>
      <c r="S902" s="183"/>
    </row>
    <row r="903"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  <c r="R903" s="183"/>
      <c r="S903" s="183"/>
    </row>
    <row r="904"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  <c r="R904" s="183"/>
      <c r="S904" s="183"/>
    </row>
    <row r="905"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  <c r="R905" s="183"/>
      <c r="S905" s="183"/>
    </row>
    <row r="906"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  <c r="R906" s="183"/>
      <c r="S906" s="183"/>
    </row>
    <row r="907"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  <c r="R907" s="183"/>
      <c r="S907" s="183"/>
    </row>
    <row r="908"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  <c r="R908" s="183"/>
      <c r="S908" s="183"/>
    </row>
    <row r="909"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  <c r="R909" s="183"/>
      <c r="S909" s="183"/>
    </row>
    <row r="910"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  <c r="R910" s="183"/>
      <c r="S910" s="183"/>
    </row>
    <row r="911"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  <c r="R911" s="183"/>
      <c r="S911" s="183"/>
    </row>
    <row r="912"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  <c r="R912" s="183"/>
      <c r="S912" s="183"/>
    </row>
    <row r="913"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  <c r="R913" s="183"/>
      <c r="S913" s="183"/>
    </row>
    <row r="914"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  <c r="R914" s="183"/>
      <c r="S914" s="183"/>
    </row>
    <row r="915"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  <c r="R915" s="183"/>
      <c r="S915" s="183"/>
    </row>
    <row r="916"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  <c r="R916" s="183"/>
      <c r="S916" s="183"/>
    </row>
    <row r="917"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  <c r="R917" s="183"/>
      <c r="S917" s="183"/>
    </row>
    <row r="918"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  <c r="R918" s="183"/>
      <c r="S918" s="183"/>
    </row>
    <row r="919"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  <c r="R919" s="183"/>
      <c r="S919" s="183"/>
    </row>
    <row r="920"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  <c r="R920" s="183"/>
      <c r="S920" s="183"/>
    </row>
    <row r="921"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  <c r="R921" s="183"/>
      <c r="S921" s="183"/>
    </row>
    <row r="922"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  <c r="R922" s="183"/>
      <c r="S922" s="183"/>
    </row>
    <row r="923"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  <c r="R923" s="183"/>
      <c r="S923" s="183"/>
    </row>
    <row r="924"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  <c r="R924" s="183"/>
      <c r="S924" s="183"/>
    </row>
    <row r="925"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  <c r="R925" s="183"/>
      <c r="S925" s="183"/>
    </row>
    <row r="926"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  <c r="R926" s="183"/>
      <c r="S926" s="183"/>
    </row>
    <row r="927"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  <c r="R927" s="183"/>
      <c r="S927" s="183"/>
    </row>
    <row r="928"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  <c r="R928" s="183"/>
      <c r="S928" s="183"/>
    </row>
    <row r="929"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  <c r="R929" s="183"/>
      <c r="S929" s="183"/>
    </row>
    <row r="930"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  <c r="R930" s="183"/>
      <c r="S930" s="183"/>
    </row>
    <row r="931"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  <c r="R931" s="183"/>
      <c r="S931" s="183"/>
    </row>
    <row r="932"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  <c r="R932" s="183"/>
      <c r="S932" s="183"/>
    </row>
    <row r="933"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  <c r="R933" s="183"/>
      <c r="S933" s="183"/>
    </row>
    <row r="934"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  <c r="R934" s="183"/>
      <c r="S934" s="183"/>
    </row>
    <row r="935"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  <c r="R935" s="183"/>
      <c r="S935" s="183"/>
    </row>
    <row r="936"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  <c r="R936" s="183"/>
      <c r="S936" s="183"/>
    </row>
    <row r="937"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  <c r="R937" s="183"/>
      <c r="S937" s="183"/>
    </row>
    <row r="938"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  <c r="R938" s="183"/>
      <c r="S938" s="183"/>
    </row>
    <row r="939"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  <c r="R939" s="183"/>
      <c r="S939" s="183"/>
    </row>
    <row r="940"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  <c r="R940" s="183"/>
      <c r="S940" s="183"/>
    </row>
    <row r="941"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  <c r="R941" s="183"/>
      <c r="S941" s="183"/>
    </row>
    <row r="942"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  <c r="R942" s="183"/>
      <c r="S942" s="183"/>
    </row>
    <row r="943"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  <c r="R943" s="183"/>
      <c r="S943" s="183"/>
    </row>
    <row r="944"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  <c r="R944" s="183"/>
      <c r="S944" s="183"/>
    </row>
    <row r="945"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  <c r="R945" s="183"/>
      <c r="S945" s="183"/>
    </row>
    <row r="946"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  <c r="R946" s="183"/>
      <c r="S946" s="183"/>
    </row>
    <row r="947"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  <c r="R947" s="183"/>
      <c r="S947" s="183"/>
    </row>
    <row r="948"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  <c r="R948" s="183"/>
      <c r="S948" s="183"/>
    </row>
    <row r="949"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  <c r="R949" s="183"/>
      <c r="S949" s="183"/>
    </row>
    <row r="950"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  <c r="R950" s="183"/>
      <c r="S950" s="183"/>
    </row>
    <row r="951"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  <c r="R951" s="183"/>
      <c r="S951" s="183"/>
    </row>
    <row r="952"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  <c r="R952" s="183"/>
      <c r="S952" s="183"/>
    </row>
    <row r="953"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  <c r="R953" s="183"/>
      <c r="S953" s="183"/>
    </row>
    <row r="954"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  <c r="R954" s="183"/>
      <c r="S954" s="183"/>
    </row>
    <row r="955"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  <c r="R955" s="183"/>
      <c r="S955" s="183"/>
    </row>
    <row r="956"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  <c r="R956" s="183"/>
      <c r="S956" s="183"/>
    </row>
    <row r="957"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  <c r="R957" s="183"/>
      <c r="S957" s="183"/>
    </row>
    <row r="958"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  <c r="R958" s="183"/>
      <c r="S958" s="183"/>
    </row>
    <row r="959"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  <c r="R959" s="183"/>
      <c r="S959" s="183"/>
    </row>
    <row r="960"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  <c r="R960" s="183"/>
      <c r="S960" s="183"/>
    </row>
    <row r="961"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  <c r="R961" s="183"/>
      <c r="S961" s="183"/>
    </row>
    <row r="962"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  <c r="R962" s="183"/>
      <c r="S962" s="183"/>
    </row>
    <row r="963"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  <c r="R963" s="183"/>
      <c r="S963" s="183"/>
    </row>
    <row r="964"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  <c r="R964" s="183"/>
      <c r="S964" s="183"/>
    </row>
    <row r="965"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  <c r="R965" s="183"/>
      <c r="S965" s="183"/>
    </row>
    <row r="966"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  <c r="R966" s="183"/>
      <c r="S966" s="183"/>
    </row>
    <row r="967"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  <c r="R967" s="183"/>
      <c r="S967" s="183"/>
    </row>
    <row r="968"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  <c r="R968" s="183"/>
      <c r="S968" s="183"/>
    </row>
    <row r="969"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  <c r="R969" s="183"/>
      <c r="S969" s="183"/>
    </row>
    <row r="970"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  <c r="R970" s="183"/>
      <c r="S970" s="183"/>
    </row>
    <row r="971"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  <c r="R971" s="183"/>
      <c r="S971" s="183"/>
    </row>
    <row r="972"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  <c r="R972" s="183"/>
      <c r="S972" s="183"/>
    </row>
    <row r="973"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  <c r="R973" s="183"/>
      <c r="S973" s="183"/>
    </row>
    <row r="974"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  <c r="R974" s="183"/>
      <c r="S974" s="183"/>
    </row>
    <row r="975"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  <c r="R975" s="183"/>
      <c r="S975" s="183"/>
    </row>
    <row r="976"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  <c r="R976" s="183"/>
      <c r="S976" s="183"/>
    </row>
    <row r="977"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  <c r="R977" s="183"/>
      <c r="S977" s="183"/>
    </row>
    <row r="978"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  <c r="R978" s="183"/>
      <c r="S978" s="183"/>
    </row>
    <row r="979"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  <c r="R979" s="183"/>
      <c r="S979" s="183"/>
    </row>
    <row r="980"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  <c r="R980" s="183"/>
      <c r="S980" s="183"/>
    </row>
    <row r="981"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  <c r="R981" s="183"/>
      <c r="S981" s="183"/>
    </row>
    <row r="982"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  <c r="R982" s="183"/>
      <c r="S982" s="183"/>
    </row>
    <row r="983"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  <c r="R983" s="183"/>
      <c r="S983" s="183"/>
    </row>
    <row r="984"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  <c r="R984" s="183"/>
      <c r="S984" s="183"/>
    </row>
    <row r="985"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  <c r="R985" s="183"/>
      <c r="S985" s="183"/>
    </row>
    <row r="986"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  <c r="R986" s="183"/>
      <c r="S986" s="183"/>
    </row>
    <row r="987"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  <c r="R987" s="183"/>
      <c r="S987" s="183"/>
    </row>
    <row r="988"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  <c r="R988" s="183"/>
      <c r="S988" s="183"/>
    </row>
    <row r="989">
      <c r="B989" s="183"/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  <c r="R989" s="183"/>
      <c r="S989" s="183"/>
    </row>
    <row r="990">
      <c r="B990" s="183"/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  <c r="R990" s="183"/>
      <c r="S990" s="183"/>
    </row>
    <row r="991">
      <c r="B991" s="183"/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  <c r="R991" s="183"/>
      <c r="S991" s="183"/>
    </row>
    <row r="992">
      <c r="B992" s="183"/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  <c r="R992" s="183"/>
      <c r="S992" s="183"/>
    </row>
    <row r="993">
      <c r="B993" s="183"/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  <c r="R993" s="183"/>
      <c r="S993" s="183"/>
    </row>
    <row r="994">
      <c r="B994" s="183"/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  <c r="R994" s="183"/>
      <c r="S994" s="183"/>
    </row>
    <row r="995">
      <c r="B995" s="183"/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  <c r="R995" s="183"/>
      <c r="S995" s="183"/>
    </row>
    <row r="996">
      <c r="B996" s="183"/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  <c r="R996" s="183"/>
      <c r="S996" s="183"/>
    </row>
    <row r="997">
      <c r="B997" s="183"/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  <c r="R997" s="183"/>
      <c r="S997" s="183"/>
    </row>
    <row r="998">
      <c r="B998" s="183"/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  <c r="R998" s="183"/>
      <c r="S998" s="183"/>
    </row>
    <row r="999">
      <c r="B999" s="183"/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  <c r="R999" s="183"/>
      <c r="S999" s="183"/>
    </row>
    <row r="1000">
      <c r="B1000" s="183"/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  <c r="R1000" s="183"/>
      <c r="S1000" s="183"/>
    </row>
    <row r="1001">
      <c r="B1001" s="183"/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N1001" s="183"/>
      <c r="O1001" s="183"/>
      <c r="P1001" s="183"/>
      <c r="Q1001" s="183"/>
      <c r="R1001" s="183"/>
      <c r="S1001" s="183"/>
    </row>
    <row r="1002">
      <c r="B1002" s="183"/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N1002" s="183"/>
      <c r="O1002" s="183"/>
      <c r="P1002" s="183"/>
      <c r="Q1002" s="183"/>
      <c r="R1002" s="183"/>
      <c r="S1002" s="183"/>
    </row>
  </sheetData>
  <mergeCells count="3">
    <mergeCell ref="M1:S1"/>
    <mergeCell ref="M2:N2"/>
    <mergeCell ref="Q2:S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1.88"/>
    <col customWidth="1" min="3" max="3" width="8.25"/>
    <col customWidth="1" min="4" max="4" width="17.63"/>
    <col customWidth="1" min="5" max="6" width="13.88"/>
    <col customWidth="1" min="7" max="7" width="10.13"/>
    <col customWidth="1" min="8" max="8" width="10.38"/>
    <col customWidth="1" min="9" max="9" width="10.5"/>
    <col customWidth="1" min="10" max="12" width="10.88"/>
  </cols>
  <sheetData>
    <row r="1">
      <c r="A1" s="1"/>
      <c r="B1" s="92"/>
      <c r="C1" s="93"/>
      <c r="D1" s="92"/>
      <c r="E1" s="92"/>
      <c r="F1" s="92"/>
      <c r="G1" s="92"/>
      <c r="H1" s="94"/>
      <c r="I1" s="94"/>
      <c r="J1" s="95"/>
      <c r="K1" s="95"/>
      <c r="L1" s="95"/>
      <c r="M1" s="203" t="s">
        <v>78</v>
      </c>
    </row>
    <row r="2">
      <c r="A2" s="1"/>
      <c r="B2" s="92"/>
      <c r="C2" s="93"/>
      <c r="D2" s="92"/>
      <c r="E2" s="92"/>
      <c r="F2" s="92"/>
      <c r="G2" s="92"/>
      <c r="H2" s="94"/>
      <c r="I2" s="94"/>
      <c r="J2" s="95"/>
      <c r="K2" s="95"/>
      <c r="L2" s="95"/>
      <c r="M2" s="96" t="s">
        <v>67</v>
      </c>
      <c r="N2" s="97"/>
      <c r="O2" s="99"/>
      <c r="P2" s="100"/>
      <c r="Q2" s="96" t="s">
        <v>68</v>
      </c>
      <c r="R2" s="97"/>
      <c r="S2" s="98"/>
    </row>
    <row r="3">
      <c r="A3" s="1" t="s">
        <v>69</v>
      </c>
      <c r="B3" s="92" t="s">
        <v>70</v>
      </c>
      <c r="C3" s="93" t="s">
        <v>8</v>
      </c>
      <c r="D3" s="95" t="s">
        <v>71</v>
      </c>
      <c r="E3" s="95" t="s">
        <v>72</v>
      </c>
      <c r="F3" s="92" t="s">
        <v>11</v>
      </c>
      <c r="G3" s="92" t="s">
        <v>12</v>
      </c>
      <c r="H3" s="94" t="s">
        <v>60</v>
      </c>
      <c r="I3" s="94" t="s">
        <v>61</v>
      </c>
      <c r="J3" s="92" t="s">
        <v>62</v>
      </c>
      <c r="K3" s="92" t="s">
        <v>63</v>
      </c>
      <c r="L3" s="95" t="s">
        <v>17</v>
      </c>
      <c r="M3" s="101" t="s">
        <v>73</v>
      </c>
      <c r="N3" s="102" t="s">
        <v>20</v>
      </c>
      <c r="O3" s="95" t="s">
        <v>47</v>
      </c>
      <c r="P3" s="103" t="s">
        <v>19</v>
      </c>
      <c r="Q3" s="101" t="s">
        <v>21</v>
      </c>
      <c r="R3" s="102" t="s">
        <v>74</v>
      </c>
      <c r="S3" s="103" t="s">
        <v>23</v>
      </c>
    </row>
    <row r="4">
      <c r="A4" s="104" t="s">
        <v>51</v>
      </c>
      <c r="B4" s="105">
        <v>8.5016673E7</v>
      </c>
      <c r="C4" s="105">
        <v>570802.0</v>
      </c>
      <c r="D4" s="194">
        <v>11.25</v>
      </c>
      <c r="E4" s="194">
        <v>13.63</v>
      </c>
      <c r="F4" s="105">
        <v>228539.0</v>
      </c>
      <c r="G4" s="107">
        <v>420.0</v>
      </c>
      <c r="H4" s="108">
        <v>76.0</v>
      </c>
      <c r="I4" s="108">
        <v>5.0</v>
      </c>
      <c r="J4" s="109">
        <v>73.7</v>
      </c>
      <c r="K4" s="109">
        <v>4.5</v>
      </c>
      <c r="L4" s="109">
        <v>98.58</v>
      </c>
      <c r="M4" s="110">
        <v>85.17</v>
      </c>
      <c r="N4" s="111">
        <v>61.51466347370776</v>
      </c>
      <c r="O4" s="106">
        <v>73.09</v>
      </c>
      <c r="P4" s="196">
        <v>70.13</v>
      </c>
      <c r="Q4" s="110">
        <v>85.57</v>
      </c>
      <c r="R4" s="127">
        <v>87.23</v>
      </c>
      <c r="S4" s="115">
        <v>97.88726603916477</v>
      </c>
    </row>
    <row r="5">
      <c r="A5" s="104" t="s">
        <v>49</v>
      </c>
      <c r="B5" s="105">
        <v>8.5534794E7</v>
      </c>
      <c r="C5" s="105">
        <v>571226.0</v>
      </c>
      <c r="D5" s="194">
        <v>11.92</v>
      </c>
      <c r="E5" s="194">
        <v>14.32</v>
      </c>
      <c r="F5" s="105">
        <v>244385.0</v>
      </c>
      <c r="G5" s="107">
        <v>412.0</v>
      </c>
      <c r="H5" s="108">
        <v>76.6</v>
      </c>
      <c r="I5" s="108">
        <v>4.3</v>
      </c>
      <c r="J5" s="109">
        <v>74.9</v>
      </c>
      <c r="K5" s="109">
        <v>3.6</v>
      </c>
      <c r="L5" s="109">
        <v>98.5</v>
      </c>
      <c r="M5" s="110">
        <v>85.32</v>
      </c>
      <c r="N5" s="111">
        <v>61.69183061048524</v>
      </c>
      <c r="O5" s="127">
        <v>73.09</v>
      </c>
      <c r="P5" s="195">
        <v>70.11</v>
      </c>
      <c r="Q5" s="136">
        <v>85.58</v>
      </c>
      <c r="R5" s="106">
        <v>87.17</v>
      </c>
      <c r="S5" s="115">
        <v>97.89835551227957</v>
      </c>
    </row>
    <row r="6">
      <c r="A6" s="104" t="s">
        <v>53</v>
      </c>
      <c r="B6" s="105">
        <v>7.950197E7</v>
      </c>
      <c r="C6" s="105">
        <v>694027.0</v>
      </c>
      <c r="D6" s="194">
        <v>4.03</v>
      </c>
      <c r="E6" s="194">
        <v>6.26</v>
      </c>
      <c r="F6" s="105">
        <v>304605.0</v>
      </c>
      <c r="G6" s="107">
        <v>263.0</v>
      </c>
      <c r="H6" s="108">
        <v>77.2</v>
      </c>
      <c r="I6" s="108">
        <v>3.2</v>
      </c>
      <c r="J6" s="109">
        <v>75.4</v>
      </c>
      <c r="K6" s="109">
        <v>1.9</v>
      </c>
      <c r="L6" s="109">
        <v>97.79</v>
      </c>
      <c r="M6" s="110">
        <v>84.3</v>
      </c>
      <c r="N6" s="111">
        <v>61.13392002993938</v>
      </c>
      <c r="O6" s="106">
        <v>72.41</v>
      </c>
      <c r="P6" s="196">
        <v>69.39</v>
      </c>
      <c r="Q6" s="110">
        <v>83.11</v>
      </c>
      <c r="R6" s="106">
        <v>85.03</v>
      </c>
      <c r="S6" s="115">
        <v>97.38948393378773</v>
      </c>
    </row>
    <row r="7">
      <c r="A7" s="77" t="s">
        <v>26</v>
      </c>
      <c r="B7" s="117">
        <v>8.3959009E7</v>
      </c>
      <c r="C7" s="117">
        <v>702849.0</v>
      </c>
      <c r="D7" s="204">
        <v>9.86</v>
      </c>
      <c r="E7" s="204">
        <v>12.22</v>
      </c>
      <c r="F7" s="117">
        <v>187408.0</v>
      </c>
      <c r="G7" s="119">
        <v>467.0</v>
      </c>
      <c r="H7" s="120">
        <v>77.9</v>
      </c>
      <c r="I7" s="120">
        <v>3.7</v>
      </c>
      <c r="J7" s="121">
        <v>76.1</v>
      </c>
      <c r="K7" s="121">
        <v>2.2</v>
      </c>
      <c r="L7" s="121">
        <v>98.95</v>
      </c>
      <c r="M7" s="122">
        <v>85.51</v>
      </c>
      <c r="N7" s="123">
        <v>61.80896791398217</v>
      </c>
      <c r="O7" s="118">
        <v>73.43</v>
      </c>
      <c r="P7" s="201">
        <v>70.44</v>
      </c>
      <c r="Q7" s="122">
        <v>85.33</v>
      </c>
      <c r="R7" s="118">
        <v>87.16</v>
      </c>
      <c r="S7" s="128">
        <v>97.99626744563453</v>
      </c>
    </row>
    <row r="8">
      <c r="A8" s="77" t="s">
        <v>36</v>
      </c>
      <c r="B8" s="117">
        <v>8.2748324E7</v>
      </c>
      <c r="C8" s="117">
        <v>714919.0</v>
      </c>
      <c r="D8" s="204">
        <v>8.28</v>
      </c>
      <c r="E8" s="204">
        <v>10.6</v>
      </c>
      <c r="F8" s="117">
        <v>195161.0</v>
      </c>
      <c r="G8" s="119">
        <v>429.0</v>
      </c>
      <c r="H8" s="120">
        <v>78.1</v>
      </c>
      <c r="I8" s="120">
        <v>3.2</v>
      </c>
      <c r="J8" s="121">
        <v>76.4</v>
      </c>
      <c r="K8" s="121">
        <v>2.0</v>
      </c>
      <c r="L8" s="135">
        <v>98.97</v>
      </c>
      <c r="M8" s="122">
        <v>85.54</v>
      </c>
      <c r="N8" s="123">
        <v>61.59828801677383</v>
      </c>
      <c r="O8" s="118">
        <v>73.29</v>
      </c>
      <c r="P8" s="201">
        <v>70.33</v>
      </c>
      <c r="Q8" s="122">
        <v>85.25</v>
      </c>
      <c r="R8" s="118">
        <v>87.03</v>
      </c>
      <c r="S8" s="132">
        <v>97.97538677918425</v>
      </c>
    </row>
    <row r="9">
      <c r="A9" s="77" t="s">
        <v>31</v>
      </c>
      <c r="B9" s="117">
        <v>8.2666117E7</v>
      </c>
      <c r="C9" s="117">
        <v>931588.0</v>
      </c>
      <c r="D9" s="204">
        <v>8.17</v>
      </c>
      <c r="E9" s="204">
        <v>10.49</v>
      </c>
      <c r="F9" s="117">
        <v>223421.0</v>
      </c>
      <c r="G9" s="119">
        <v>344.0</v>
      </c>
      <c r="H9" s="134">
        <v>78.6</v>
      </c>
      <c r="I9" s="120">
        <v>2.9</v>
      </c>
      <c r="J9" s="121">
        <v>77.1</v>
      </c>
      <c r="K9" s="121">
        <v>1.6</v>
      </c>
      <c r="L9" s="121">
        <v>98.96</v>
      </c>
      <c r="M9" s="136">
        <v>85.57</v>
      </c>
      <c r="N9" s="123">
        <v>61.84462074336464</v>
      </c>
      <c r="O9" s="118">
        <v>73.27</v>
      </c>
      <c r="P9" s="201">
        <v>70.27</v>
      </c>
      <c r="Q9" s="122">
        <v>84.99</v>
      </c>
      <c r="R9" s="118">
        <v>86.86</v>
      </c>
      <c r="S9" s="132">
        <v>97.94433625446284</v>
      </c>
    </row>
    <row r="10">
      <c r="A10" s="104" t="s">
        <v>50</v>
      </c>
      <c r="B10" s="105">
        <v>7.9250207E7</v>
      </c>
      <c r="C10" s="105">
        <v>670720.0</v>
      </c>
      <c r="D10" s="194">
        <v>3.7</v>
      </c>
      <c r="E10" s="194">
        <v>5.92</v>
      </c>
      <c r="F10" s="105">
        <v>320851.0</v>
      </c>
      <c r="G10" s="107">
        <v>245.0</v>
      </c>
      <c r="H10" s="108">
        <v>75.7</v>
      </c>
      <c r="I10" s="108">
        <v>3.3</v>
      </c>
      <c r="J10" s="109">
        <v>74.8</v>
      </c>
      <c r="K10" s="109">
        <v>2.2</v>
      </c>
      <c r="L10" s="109">
        <v>94.85</v>
      </c>
      <c r="M10" s="110">
        <v>82.31</v>
      </c>
      <c r="N10" s="111">
        <v>59.41182093161878</v>
      </c>
      <c r="O10" s="106">
        <v>70.93</v>
      </c>
      <c r="P10" s="196">
        <v>67.92</v>
      </c>
      <c r="Q10" s="110">
        <v>80.88</v>
      </c>
      <c r="R10" s="106">
        <v>83.21</v>
      </c>
      <c r="S10" s="115">
        <v>97.25646435140106</v>
      </c>
    </row>
    <row r="11">
      <c r="A11" s="104" t="s">
        <v>58</v>
      </c>
      <c r="B11" s="105">
        <v>7.8884188E7</v>
      </c>
      <c r="C11" s="105">
        <v>778058.0</v>
      </c>
      <c r="D11" s="194">
        <v>3.22</v>
      </c>
      <c r="E11" s="194">
        <v>5.44</v>
      </c>
      <c r="F11" s="174">
        <v>400427.0</v>
      </c>
      <c r="G11" s="175">
        <v>211.0</v>
      </c>
      <c r="H11" s="108">
        <v>76.6</v>
      </c>
      <c r="I11" s="108">
        <v>3.2</v>
      </c>
      <c r="J11" s="109">
        <v>75.6</v>
      </c>
      <c r="K11" s="109">
        <v>2.2</v>
      </c>
      <c r="L11" s="109">
        <v>95.9</v>
      </c>
      <c r="M11" s="110">
        <v>83.25</v>
      </c>
      <c r="N11" s="111">
        <v>60.261284435215565</v>
      </c>
      <c r="O11" s="106">
        <v>71.31</v>
      </c>
      <c r="P11" s="196">
        <v>68.33</v>
      </c>
      <c r="Q11" s="110">
        <v>81.47</v>
      </c>
      <c r="R11" s="106">
        <v>83.65</v>
      </c>
      <c r="S11" s="115">
        <v>97.435464675971</v>
      </c>
    </row>
    <row r="12">
      <c r="A12" s="137" t="s">
        <v>57</v>
      </c>
      <c r="B12" s="138">
        <v>7.3435127E7</v>
      </c>
      <c r="C12" s="138">
        <v>789528.0</v>
      </c>
      <c r="D12" s="139">
        <v>3.91</v>
      </c>
      <c r="E12" s="139">
        <v>1.85</v>
      </c>
      <c r="F12" s="138">
        <v>437113.0</v>
      </c>
      <c r="G12" s="140">
        <v>199.0</v>
      </c>
      <c r="H12" s="141">
        <v>76.6</v>
      </c>
      <c r="I12" s="141">
        <v>3.0</v>
      </c>
      <c r="J12" s="142">
        <v>74.9</v>
      </c>
      <c r="K12" s="142">
        <v>1.8</v>
      </c>
      <c r="L12" s="142">
        <v>95.19</v>
      </c>
      <c r="M12" s="143">
        <v>83.43</v>
      </c>
      <c r="N12" s="111">
        <v>60.21529992841559</v>
      </c>
      <c r="O12" s="139">
        <v>70.96</v>
      </c>
      <c r="P12" s="197">
        <v>67.92</v>
      </c>
      <c r="Q12" s="143">
        <v>79.75</v>
      </c>
      <c r="R12" s="139">
        <v>82.22</v>
      </c>
      <c r="S12" s="147">
        <v>96.91063507519205</v>
      </c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</row>
    <row r="13">
      <c r="A13" s="77" t="s">
        <v>56</v>
      </c>
      <c r="B13" s="117">
        <v>8.2988144E7</v>
      </c>
      <c r="C13" s="117">
        <v>399470.0</v>
      </c>
      <c r="D13" s="204">
        <v>8.59</v>
      </c>
      <c r="E13" s="204">
        <v>10.92</v>
      </c>
      <c r="F13" s="117">
        <v>235093.0</v>
      </c>
      <c r="G13" s="119">
        <v>449.0</v>
      </c>
      <c r="H13" s="120">
        <v>76.2</v>
      </c>
      <c r="I13" s="120">
        <v>4.5</v>
      </c>
      <c r="J13" s="121">
        <v>74.7</v>
      </c>
      <c r="K13" s="121">
        <v>3.2</v>
      </c>
      <c r="L13" s="121">
        <v>96.12</v>
      </c>
      <c r="M13" s="122">
        <v>81.29</v>
      </c>
      <c r="N13" s="123">
        <v>59.455215775149604</v>
      </c>
      <c r="O13" s="118">
        <v>71.82</v>
      </c>
      <c r="P13" s="201">
        <v>68.75</v>
      </c>
      <c r="Q13" s="122">
        <v>73.35</v>
      </c>
      <c r="R13" s="118">
        <v>76.96</v>
      </c>
      <c r="S13" s="132">
        <v>96.7977388293844</v>
      </c>
    </row>
    <row r="14">
      <c r="A14" s="77" t="s">
        <v>48</v>
      </c>
      <c r="B14" s="117">
        <v>8.3579201E7</v>
      </c>
      <c r="C14" s="117">
        <v>417083.0</v>
      </c>
      <c r="D14" s="204">
        <v>9.37</v>
      </c>
      <c r="E14" s="204">
        <v>11.71</v>
      </c>
      <c r="F14" s="117">
        <v>265330.0</v>
      </c>
      <c r="G14" s="119">
        <v>428.0</v>
      </c>
      <c r="H14" s="120">
        <v>76.7</v>
      </c>
      <c r="I14" s="120">
        <v>4.2</v>
      </c>
      <c r="J14" s="121">
        <v>74.7</v>
      </c>
      <c r="K14" s="121">
        <v>2.7</v>
      </c>
      <c r="L14" s="121">
        <v>95.53</v>
      </c>
      <c r="M14" s="122">
        <v>80.2</v>
      </c>
      <c r="N14" s="123">
        <v>57.810312021153955</v>
      </c>
      <c r="O14" s="118">
        <v>71.62</v>
      </c>
      <c r="P14" s="201">
        <v>68.48</v>
      </c>
      <c r="Q14" s="122">
        <v>71.97</v>
      </c>
      <c r="R14" s="118">
        <v>75.61</v>
      </c>
      <c r="S14" s="132">
        <v>96.64535324028995</v>
      </c>
    </row>
    <row r="15">
      <c r="A15" s="77" t="s">
        <v>29</v>
      </c>
      <c r="B15" s="117">
        <v>7.4037771E7</v>
      </c>
      <c r="C15" s="117">
        <v>275321.0</v>
      </c>
      <c r="D15" s="204">
        <v>3.12</v>
      </c>
      <c r="E15" s="199">
        <v>1.04</v>
      </c>
      <c r="F15" s="117">
        <v>197961.0</v>
      </c>
      <c r="G15" s="119">
        <v>534.0</v>
      </c>
      <c r="H15" s="200">
        <v>74.8</v>
      </c>
      <c r="I15" s="200">
        <v>3.3</v>
      </c>
      <c r="J15" s="205">
        <v>71.5</v>
      </c>
      <c r="K15" s="205">
        <v>2.5</v>
      </c>
      <c r="L15" s="205">
        <v>86.53</v>
      </c>
      <c r="M15" s="122">
        <v>78.27</v>
      </c>
      <c r="N15" s="123">
        <v>56.543687934066455</v>
      </c>
      <c r="O15" s="118">
        <v>67.92</v>
      </c>
      <c r="P15" s="201">
        <v>64.92</v>
      </c>
      <c r="Q15" s="122">
        <v>65.6</v>
      </c>
      <c r="R15" s="118">
        <v>70.26</v>
      </c>
      <c r="S15" s="132">
        <v>95.52704749540193</v>
      </c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</row>
    <row r="16">
      <c r="A16" s="137" t="s">
        <v>55</v>
      </c>
      <c r="B16" s="138">
        <v>6.8108701E7</v>
      </c>
      <c r="C16" s="138">
        <v>394010.0</v>
      </c>
      <c r="D16" s="139">
        <v>10.88</v>
      </c>
      <c r="E16" s="139">
        <v>8.97</v>
      </c>
      <c r="F16" s="138">
        <v>238977.0</v>
      </c>
      <c r="G16" s="140">
        <v>318.0</v>
      </c>
      <c r="H16" s="141">
        <v>75.8</v>
      </c>
      <c r="I16" s="141">
        <v>3.0</v>
      </c>
      <c r="J16" s="142">
        <v>73.8</v>
      </c>
      <c r="K16" s="142">
        <v>1.6</v>
      </c>
      <c r="L16" s="142">
        <v>89.12</v>
      </c>
      <c r="M16" s="143">
        <v>84.24</v>
      </c>
      <c r="N16" s="111">
        <v>61.414233095051344</v>
      </c>
      <c r="O16" s="139">
        <v>68.34</v>
      </c>
      <c r="P16" s="197">
        <v>65.22</v>
      </c>
      <c r="Q16" s="143">
        <v>81.68</v>
      </c>
      <c r="R16" s="139">
        <v>83.91</v>
      </c>
      <c r="S16" s="147">
        <v>97.77940062750189</v>
      </c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</row>
    <row r="17">
      <c r="A17" s="137" t="s">
        <v>33</v>
      </c>
      <c r="B17" s="138">
        <v>6.6476608E7</v>
      </c>
      <c r="C17" s="138">
        <v>389855.0</v>
      </c>
      <c r="D17" s="139">
        <v>13.01</v>
      </c>
      <c r="E17" s="139">
        <v>11.15</v>
      </c>
      <c r="F17" s="138">
        <v>237416.0</v>
      </c>
      <c r="G17" s="140">
        <v>304.0</v>
      </c>
      <c r="H17" s="141">
        <v>76.1</v>
      </c>
      <c r="I17" s="141">
        <v>3.0</v>
      </c>
      <c r="J17" s="142">
        <v>73.8</v>
      </c>
      <c r="K17" s="142">
        <v>1.7</v>
      </c>
      <c r="L17" s="142">
        <v>87.9</v>
      </c>
      <c r="M17" s="143">
        <v>84.39</v>
      </c>
      <c r="N17" s="111">
        <v>61.04390225567763</v>
      </c>
      <c r="O17" s="139">
        <v>67.39</v>
      </c>
      <c r="P17" s="197">
        <v>64.31</v>
      </c>
      <c r="Q17" s="143">
        <v>81.02</v>
      </c>
      <c r="R17" s="139">
        <v>83.34</v>
      </c>
      <c r="S17" s="147">
        <v>97.6965811965812</v>
      </c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</row>
    <row r="18">
      <c r="A18" s="137" t="s">
        <v>32</v>
      </c>
      <c r="B18" s="138">
        <v>6.0342917E7</v>
      </c>
      <c r="C18" s="138">
        <v>270396.0</v>
      </c>
      <c r="D18" s="139">
        <v>21.04</v>
      </c>
      <c r="E18" s="139">
        <v>19.35</v>
      </c>
      <c r="F18" s="138">
        <v>183972.0</v>
      </c>
      <c r="G18" s="140">
        <v>385.0</v>
      </c>
      <c r="H18" s="141">
        <v>73.5</v>
      </c>
      <c r="I18" s="141">
        <v>2.7</v>
      </c>
      <c r="J18" s="142">
        <v>71.5</v>
      </c>
      <c r="K18" s="142">
        <v>1.4</v>
      </c>
      <c r="L18" s="142">
        <v>79.35</v>
      </c>
      <c r="M18" s="143">
        <v>80.32</v>
      </c>
      <c r="N18" s="111">
        <v>59.321182717198795</v>
      </c>
      <c r="O18" s="139">
        <v>64.85</v>
      </c>
      <c r="P18" s="197">
        <v>61.71</v>
      </c>
      <c r="Q18" s="143">
        <v>73.36</v>
      </c>
      <c r="R18" s="139">
        <v>76.5</v>
      </c>
      <c r="S18" s="147">
        <v>96.41701828410689</v>
      </c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</row>
    <row r="19">
      <c r="A19" s="165" t="s">
        <v>59</v>
      </c>
      <c r="B19" s="155">
        <v>1.4080856E7</v>
      </c>
      <c r="C19" s="155">
        <v>25546.0</v>
      </c>
      <c r="D19" s="156">
        <v>81.57</v>
      </c>
      <c r="E19" s="156">
        <v>81.18</v>
      </c>
      <c r="F19" s="155">
        <v>11346.0</v>
      </c>
      <c r="G19" s="157">
        <v>1424.0</v>
      </c>
      <c r="H19" s="166">
        <v>9.0</v>
      </c>
      <c r="I19" s="158">
        <v>0.9</v>
      </c>
      <c r="J19" s="167">
        <v>6.3</v>
      </c>
      <c r="K19" s="167">
        <v>0.9</v>
      </c>
      <c r="L19" s="167">
        <v>8.62</v>
      </c>
      <c r="M19" s="168">
        <v>7.03</v>
      </c>
      <c r="N19" s="123">
        <v>6.16850597200628</v>
      </c>
      <c r="O19" s="156">
        <v>20.75</v>
      </c>
      <c r="P19" s="198">
        <v>20.11</v>
      </c>
      <c r="Q19" s="160">
        <v>12.03</v>
      </c>
      <c r="R19" s="156">
        <v>18.44</v>
      </c>
      <c r="S19" s="164">
        <v>72.9888564318944</v>
      </c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</row>
    <row r="20">
      <c r="A20" s="154" t="s">
        <v>28</v>
      </c>
      <c r="B20" s="155">
        <v>5.2517753E7</v>
      </c>
      <c r="C20" s="155">
        <v>103765.0</v>
      </c>
      <c r="D20" s="156">
        <v>31.28</v>
      </c>
      <c r="E20" s="156">
        <v>29.81</v>
      </c>
      <c r="F20" s="155">
        <v>44582.0</v>
      </c>
      <c r="G20" s="157">
        <v>1064.0</v>
      </c>
      <c r="H20" s="158">
        <v>46.6</v>
      </c>
      <c r="I20" s="158">
        <v>2.4</v>
      </c>
      <c r="J20" s="159">
        <v>45.9</v>
      </c>
      <c r="K20" s="159">
        <v>1.3</v>
      </c>
      <c r="L20" s="159">
        <v>59.46</v>
      </c>
      <c r="M20" s="160">
        <v>50.37</v>
      </c>
      <c r="N20" s="123">
        <v>38.778858672454085</v>
      </c>
      <c r="O20" s="156">
        <v>53.83</v>
      </c>
      <c r="P20" s="198">
        <v>51.6</v>
      </c>
      <c r="Q20" s="160">
        <v>54.83</v>
      </c>
      <c r="R20" s="156">
        <v>59.87</v>
      </c>
      <c r="S20" s="164">
        <v>89.34404414151248</v>
      </c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</row>
    <row r="21">
      <c r="A21" s="154" t="s">
        <v>54</v>
      </c>
      <c r="B21" s="155">
        <v>5.8204187E7</v>
      </c>
      <c r="C21" s="155">
        <v>235893.0</v>
      </c>
      <c r="D21" s="156">
        <v>23.84</v>
      </c>
      <c r="E21" s="156">
        <v>22.21</v>
      </c>
      <c r="F21" s="155">
        <v>114125.0</v>
      </c>
      <c r="G21" s="157">
        <v>508.0</v>
      </c>
      <c r="H21" s="158">
        <v>67.4</v>
      </c>
      <c r="I21" s="158">
        <v>1.7</v>
      </c>
      <c r="J21" s="159">
        <v>64.3</v>
      </c>
      <c r="K21" s="159">
        <v>0.8</v>
      </c>
      <c r="L21" s="159">
        <v>81.8</v>
      </c>
      <c r="M21" s="160">
        <v>69.61</v>
      </c>
      <c r="N21" s="123">
        <v>52.88363051367859</v>
      </c>
      <c r="O21" s="156">
        <v>63.41</v>
      </c>
      <c r="P21" s="198">
        <v>60.68</v>
      </c>
      <c r="Q21" s="160">
        <v>66.58</v>
      </c>
      <c r="R21" s="156">
        <v>70.27</v>
      </c>
      <c r="S21" s="164">
        <v>93.28491831656387</v>
      </c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</row>
    <row r="22">
      <c r="A22" s="104" t="s">
        <v>30</v>
      </c>
      <c r="B22" s="105">
        <v>7.6344171E7</v>
      </c>
      <c r="C22" s="105">
        <v>1021732.0</v>
      </c>
      <c r="D22" s="199">
        <v>0.1</v>
      </c>
      <c r="E22" s="194">
        <v>2.04</v>
      </c>
      <c r="F22" s="105">
        <v>231345.0</v>
      </c>
      <c r="G22" s="107">
        <v>350.0</v>
      </c>
      <c r="H22" s="108">
        <v>77.0</v>
      </c>
      <c r="I22" s="108">
        <v>2.8</v>
      </c>
      <c r="J22" s="109">
        <v>76.0</v>
      </c>
      <c r="K22" s="109">
        <v>1.5</v>
      </c>
      <c r="L22" s="109">
        <v>93.64</v>
      </c>
      <c r="M22" s="110">
        <v>82.0</v>
      </c>
      <c r="N22" s="111">
        <v>55.548564863466744</v>
      </c>
      <c r="O22" s="106">
        <v>71.11</v>
      </c>
      <c r="P22" s="196">
        <v>68.04</v>
      </c>
      <c r="Q22" s="110">
        <v>79.25</v>
      </c>
      <c r="R22" s="106">
        <v>82.11</v>
      </c>
      <c r="S22" s="115">
        <v>97.58866168992752</v>
      </c>
    </row>
    <row r="23">
      <c r="A23" s="104" t="s">
        <v>52</v>
      </c>
      <c r="B23" s="105">
        <v>7.8116316E7</v>
      </c>
      <c r="C23" s="105">
        <v>1607507.0</v>
      </c>
      <c r="D23" s="194">
        <v>2.22</v>
      </c>
      <c r="E23" s="194">
        <v>4.41</v>
      </c>
      <c r="F23" s="105">
        <v>265701.0</v>
      </c>
      <c r="G23" s="107">
        <v>298.0</v>
      </c>
      <c r="H23" s="108">
        <v>78.0</v>
      </c>
      <c r="I23" s="108">
        <v>3.0</v>
      </c>
      <c r="J23" s="109">
        <v>76.2</v>
      </c>
      <c r="K23" s="109">
        <v>1.9</v>
      </c>
      <c r="L23" s="109">
        <v>95.93</v>
      </c>
      <c r="M23" s="110">
        <v>83.76</v>
      </c>
      <c r="N23" s="111">
        <v>61.37049655983916</v>
      </c>
      <c r="O23" s="106">
        <v>72.02</v>
      </c>
      <c r="P23" s="196">
        <v>68.95</v>
      </c>
      <c r="Q23" s="110">
        <v>81.39</v>
      </c>
      <c r="R23" s="106">
        <v>84.02</v>
      </c>
      <c r="S23" s="115">
        <v>97.89354105809802</v>
      </c>
    </row>
    <row r="24">
      <c r="A24" s="104" t="s">
        <v>34</v>
      </c>
      <c r="B24" s="105">
        <v>7.9343042E7</v>
      </c>
      <c r="C24" s="174">
        <v>1817667.0</v>
      </c>
      <c r="D24" s="194">
        <v>3.82</v>
      </c>
      <c r="E24" s="194">
        <v>6.05</v>
      </c>
      <c r="F24" s="105">
        <v>297164.0</v>
      </c>
      <c r="G24" s="107">
        <v>248.0</v>
      </c>
      <c r="H24" s="108">
        <v>77.9</v>
      </c>
      <c r="I24" s="108">
        <v>3.2</v>
      </c>
      <c r="J24" s="109">
        <v>76.7</v>
      </c>
      <c r="K24" s="109">
        <v>1.8</v>
      </c>
      <c r="L24" s="109">
        <v>97.35</v>
      </c>
      <c r="M24" s="176">
        <v>85.12</v>
      </c>
      <c r="N24" s="177">
        <v>61.60512185040072</v>
      </c>
      <c r="O24" s="181">
        <v>72.69</v>
      </c>
      <c r="P24" s="202">
        <v>69.67</v>
      </c>
      <c r="Q24" s="176">
        <v>82.72</v>
      </c>
      <c r="R24" s="181">
        <v>84.99</v>
      </c>
      <c r="S24" s="182">
        <v>97.8329546683977</v>
      </c>
    </row>
    <row r="25"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</row>
    <row r="26">
      <c r="A26" s="184" t="s">
        <v>75</v>
      </c>
      <c r="B26" s="185"/>
      <c r="C26" s="186">
        <f>max(C4:C11,C13:C15,C22:C24)</f>
        <v>1817667</v>
      </c>
      <c r="D26" s="185"/>
      <c r="E26" s="185"/>
      <c r="F26" s="186">
        <f>max(F4:F11,F13:F15,F22:F24)</f>
        <v>400427</v>
      </c>
      <c r="G26" s="187"/>
      <c r="H26" s="188">
        <f>max(H4:H11,H13:H15,H22:H24)</f>
        <v>78.6</v>
      </c>
      <c r="I26" s="187"/>
      <c r="J26" s="189">
        <f>max(J4:J9,J22:J24,J13:J15,J10:J11)</f>
        <v>77.1</v>
      </c>
      <c r="K26" s="187"/>
      <c r="L26" s="189">
        <f t="shared" ref="L26:M26" si="1">max(L4:L11,L13:L15,L22:L24)</f>
        <v>98.97</v>
      </c>
      <c r="M26" s="190">
        <f t="shared" si="1"/>
        <v>85.57</v>
      </c>
      <c r="N26" s="187"/>
      <c r="O26" s="187"/>
      <c r="P26" s="187"/>
      <c r="Q26" s="190">
        <f t="shared" ref="Q26:S26" si="2">max(Q4:Q11,Q13:Q15,Q22:Q24)</f>
        <v>85.58</v>
      </c>
      <c r="R26" s="190">
        <f t="shared" si="2"/>
        <v>87.23</v>
      </c>
      <c r="S26" s="190">
        <f t="shared" si="2"/>
        <v>97.99626745</v>
      </c>
    </row>
    <row r="27">
      <c r="A27" s="184" t="s">
        <v>76</v>
      </c>
      <c r="B27" s="187"/>
      <c r="C27" s="187"/>
      <c r="D27" s="190">
        <f t="shared" ref="D27:E27" si="3">min(D4:D11,D13:D15,D22:D24)</f>
        <v>0.1</v>
      </c>
      <c r="E27" s="190">
        <f t="shared" si="3"/>
        <v>1.04</v>
      </c>
      <c r="F27" s="187"/>
      <c r="G27" s="186">
        <f>min(G4:G11,G13:G15,G22:G24)</f>
        <v>211</v>
      </c>
      <c r="H27" s="187"/>
      <c r="I27" s="188">
        <f>min(I4:I11,I13:I15,I22:I24)</f>
        <v>2.8</v>
      </c>
      <c r="J27" s="187"/>
      <c r="K27" s="189">
        <f>min(K4:K9,K22:K24,K13:K15,K10:K11)</f>
        <v>1.5</v>
      </c>
      <c r="L27" s="187"/>
      <c r="M27" s="187"/>
      <c r="N27" s="187"/>
      <c r="O27" s="187"/>
      <c r="P27" s="187"/>
      <c r="Q27" s="187"/>
      <c r="R27" s="191"/>
      <c r="S27" s="191"/>
    </row>
    <row r="28"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</row>
    <row r="29"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</row>
    <row r="30"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</row>
    <row r="31"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</row>
    <row r="32">
      <c r="A32" s="1" t="s">
        <v>77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</row>
    <row r="33"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</row>
    <row r="34">
      <c r="A34" s="1" t="s">
        <v>69</v>
      </c>
      <c r="B34" s="92"/>
      <c r="C34" s="93" t="s">
        <v>8</v>
      </c>
      <c r="D34" s="95" t="s">
        <v>71</v>
      </c>
      <c r="E34" s="95" t="s">
        <v>72</v>
      </c>
      <c r="F34" s="92" t="s">
        <v>11</v>
      </c>
      <c r="G34" s="92" t="s">
        <v>12</v>
      </c>
      <c r="H34" s="94" t="s">
        <v>60</v>
      </c>
      <c r="I34" s="94" t="s">
        <v>61</v>
      </c>
      <c r="J34" s="92" t="s">
        <v>62</v>
      </c>
      <c r="K34" s="92" t="s">
        <v>63</v>
      </c>
      <c r="L34" s="95" t="s">
        <v>17</v>
      </c>
      <c r="M34" s="95" t="s">
        <v>73</v>
      </c>
      <c r="N34" s="102" t="s">
        <v>20</v>
      </c>
      <c r="O34" s="95" t="s">
        <v>47</v>
      </c>
      <c r="P34" s="103" t="s">
        <v>19</v>
      </c>
      <c r="Q34" s="95" t="s">
        <v>21</v>
      </c>
      <c r="R34" s="95" t="s">
        <v>22</v>
      </c>
      <c r="S34" s="95" t="s">
        <v>23</v>
      </c>
      <c r="T34" s="1" t="s">
        <v>7</v>
      </c>
      <c r="U34" s="1" t="s">
        <v>6</v>
      </c>
    </row>
    <row r="35">
      <c r="A35" s="192" t="s">
        <v>51</v>
      </c>
      <c r="B35" s="117"/>
      <c r="C35" s="117">
        <f>rank(C4, C4:C24, 0)</f>
        <v>12</v>
      </c>
      <c r="D35" s="117">
        <f t="shared" ref="D35:E35" si="4">rank(D4, D4:D24, 1)</f>
        <v>15</v>
      </c>
      <c r="E35" s="117">
        <f t="shared" si="4"/>
        <v>16</v>
      </c>
      <c r="F35" s="117">
        <f>rank(F4, F4:F24, 0)</f>
        <v>13</v>
      </c>
      <c r="G35" s="117">
        <f>rank(G4, G4:G24, 1)</f>
        <v>13</v>
      </c>
      <c r="H35" s="117">
        <f>rank(H4, H4:H24, 0)</f>
        <v>14</v>
      </c>
      <c r="I35" s="117">
        <f>rank(I4, I4:I24, 1)</f>
        <v>21</v>
      </c>
      <c r="J35" s="117">
        <f>rank(J4, J4:J24, 0)</f>
        <v>16</v>
      </c>
      <c r="K35" s="117">
        <f>rank(K4, K4:K24, 1)</f>
        <v>21</v>
      </c>
      <c r="L35" s="117">
        <f t="shared" ref="L35:S35" si="5">rank(L4, L4:L24, 0)</f>
        <v>4</v>
      </c>
      <c r="M35" s="117">
        <f t="shared" si="5"/>
        <v>5</v>
      </c>
      <c r="N35" s="117">
        <f t="shared" si="5"/>
        <v>6</v>
      </c>
      <c r="O35" s="117">
        <f t="shared" si="5"/>
        <v>4</v>
      </c>
      <c r="P35" s="117">
        <f t="shared" si="5"/>
        <v>4</v>
      </c>
      <c r="Q35" s="117">
        <f t="shared" si="5"/>
        <v>2</v>
      </c>
      <c r="R35" s="117">
        <f t="shared" si="5"/>
        <v>1</v>
      </c>
      <c r="S35" s="117">
        <f t="shared" si="5"/>
        <v>6</v>
      </c>
      <c r="T35" s="193">
        <f t="shared" ref="T35:T55" si="8">((2*C35)+D35+E35+F35+G35+(4*H35)+I35+(4*J35)+K35+(6*L35)+M35+N35+O35+P35+Q35+R35+S35)/29</f>
        <v>10.17241379</v>
      </c>
      <c r="U35" s="117">
        <f>rank(T35,T35:T55,1)</f>
        <v>11</v>
      </c>
    </row>
    <row r="36">
      <c r="A36" s="192" t="s">
        <v>49</v>
      </c>
      <c r="B36" s="117"/>
      <c r="C36" s="117">
        <f>rank(C5, C4:C24, 0)</f>
        <v>11</v>
      </c>
      <c r="D36" s="117">
        <f t="shared" ref="D36:E36" si="6">rank(D5, D5:D25, 1)</f>
        <v>15</v>
      </c>
      <c r="E36" s="117">
        <f t="shared" si="6"/>
        <v>16</v>
      </c>
      <c r="F36" s="117">
        <f>rank(F5, F4:F24, 0)</f>
        <v>8</v>
      </c>
      <c r="G36" s="117">
        <f>rank(G5, G4:G24, 1)</f>
        <v>12</v>
      </c>
      <c r="H36" s="117">
        <f>rank(H5, H4:H24, 0)</f>
        <v>9</v>
      </c>
      <c r="I36" s="117">
        <f>rank(I5, I4:I24, 1)</f>
        <v>19</v>
      </c>
      <c r="J36" s="117">
        <f>rank(J5, J4:J24, 0)</f>
        <v>9</v>
      </c>
      <c r="K36" s="117">
        <f>rank(K5, K4:K24, 1)</f>
        <v>20</v>
      </c>
      <c r="L36" s="117">
        <f t="shared" ref="L36:S36" si="7">rank(L5, L4:L24, 0)</f>
        <v>5</v>
      </c>
      <c r="M36" s="117">
        <f t="shared" si="7"/>
        <v>4</v>
      </c>
      <c r="N36" s="117">
        <f t="shared" si="7"/>
        <v>3</v>
      </c>
      <c r="O36" s="117">
        <f t="shared" si="7"/>
        <v>4</v>
      </c>
      <c r="P36" s="117">
        <f t="shared" si="7"/>
        <v>5</v>
      </c>
      <c r="Q36" s="117">
        <f t="shared" si="7"/>
        <v>1</v>
      </c>
      <c r="R36" s="117">
        <f t="shared" si="7"/>
        <v>2</v>
      </c>
      <c r="S36" s="117">
        <f t="shared" si="7"/>
        <v>4</v>
      </c>
      <c r="T36" s="193">
        <f t="shared" si="8"/>
        <v>8.172413793</v>
      </c>
      <c r="U36" s="117">
        <f>rank(T36,T35:T55,1)</f>
        <v>7</v>
      </c>
    </row>
    <row r="37">
      <c r="A37" s="192" t="s">
        <v>53</v>
      </c>
      <c r="B37" s="117"/>
      <c r="C37" s="117">
        <f>rank(C6, C4:C24, 0)</f>
        <v>9</v>
      </c>
      <c r="D37" s="117">
        <f t="shared" ref="D37:E37" si="9">rank(D6, D6:D26, 1)</f>
        <v>8</v>
      </c>
      <c r="E37" s="117">
        <f t="shared" si="9"/>
        <v>8</v>
      </c>
      <c r="F37" s="117">
        <f>rank(F6, F4:F24, 0)</f>
        <v>4</v>
      </c>
      <c r="G37" s="117">
        <f>rank(G6, G4:G24, 1)</f>
        <v>5</v>
      </c>
      <c r="H37" s="117">
        <f>rank(H6, H4:H24, 0)</f>
        <v>6</v>
      </c>
      <c r="I37" s="117">
        <f>rank(I6, I4:I24, 1)</f>
        <v>11</v>
      </c>
      <c r="J37" s="117">
        <f>rank(J6, J4:J24, 0)</f>
        <v>8</v>
      </c>
      <c r="K37" s="117">
        <f>rank(K6, K4:K24, 1)</f>
        <v>11</v>
      </c>
      <c r="L37" s="117">
        <f t="shared" ref="L37:S37" si="10">rank(L6, L4:L24, 0)</f>
        <v>6</v>
      </c>
      <c r="M37" s="117">
        <f t="shared" si="10"/>
        <v>8</v>
      </c>
      <c r="N37" s="117">
        <f t="shared" si="10"/>
        <v>9</v>
      </c>
      <c r="O37" s="117">
        <f t="shared" si="10"/>
        <v>7</v>
      </c>
      <c r="P37" s="117">
        <f t="shared" si="10"/>
        <v>7</v>
      </c>
      <c r="Q37" s="117">
        <f t="shared" si="10"/>
        <v>6</v>
      </c>
      <c r="R37" s="117">
        <f t="shared" si="10"/>
        <v>6</v>
      </c>
      <c r="S37" s="117">
        <f t="shared" si="10"/>
        <v>12</v>
      </c>
      <c r="T37" s="193">
        <f t="shared" si="8"/>
        <v>7.310344828</v>
      </c>
      <c r="U37" s="117">
        <f>rank(T37,T35:T55,1)</f>
        <v>6</v>
      </c>
    </row>
    <row r="38">
      <c r="A38" s="192" t="s">
        <v>26</v>
      </c>
      <c r="B38" s="117"/>
      <c r="C38" s="117">
        <f>rank(C7, C4:C24, 0)</f>
        <v>8</v>
      </c>
      <c r="D38" s="117">
        <f t="shared" ref="D38:E38" si="11">rank(D7, D7:D27, 1)</f>
        <v>13</v>
      </c>
      <c r="E38" s="117">
        <f t="shared" si="11"/>
        <v>15</v>
      </c>
      <c r="F38" s="117">
        <f>rank(F7, F4:F24, 0)</f>
        <v>17</v>
      </c>
      <c r="G38" s="117">
        <f>rank(G7, G4:G24, 1)</f>
        <v>17</v>
      </c>
      <c r="H38" s="117">
        <f>rank(H7, H4:H24, 0)</f>
        <v>4</v>
      </c>
      <c r="I38" s="117">
        <f>rank(I7, I4:I24, 1)</f>
        <v>17</v>
      </c>
      <c r="J38" s="117">
        <f>rank(J7, J4:J24, 0)</f>
        <v>5</v>
      </c>
      <c r="K38" s="117">
        <f>rank(K7, K4:K24, 1)</f>
        <v>14</v>
      </c>
      <c r="L38" s="117">
        <f t="shared" ref="L38:S38" si="12">rank(L7, L4:L24, 0)</f>
        <v>3</v>
      </c>
      <c r="M38" s="117">
        <f t="shared" si="12"/>
        <v>3</v>
      </c>
      <c r="N38" s="117">
        <f t="shared" si="12"/>
        <v>2</v>
      </c>
      <c r="O38" s="117">
        <f t="shared" si="12"/>
        <v>1</v>
      </c>
      <c r="P38" s="117">
        <f t="shared" si="12"/>
        <v>1</v>
      </c>
      <c r="Q38" s="117">
        <f t="shared" si="12"/>
        <v>3</v>
      </c>
      <c r="R38" s="117">
        <f t="shared" si="12"/>
        <v>3</v>
      </c>
      <c r="S38" s="117">
        <f t="shared" si="12"/>
        <v>1</v>
      </c>
      <c r="T38" s="193">
        <f t="shared" si="8"/>
        <v>6.103448276</v>
      </c>
      <c r="U38" s="117">
        <f>rank(T38,T35:T55,1)</f>
        <v>4</v>
      </c>
    </row>
    <row r="39">
      <c r="A39" s="192" t="s">
        <v>36</v>
      </c>
      <c r="B39" s="117"/>
      <c r="C39" s="117">
        <f>rank(C8, C4:C24, 0)</f>
        <v>7</v>
      </c>
      <c r="D39" s="117">
        <f t="shared" ref="D39:E39" si="13">rank(D8, D8:D28, 1)</f>
        <v>10</v>
      </c>
      <c r="E39" s="117">
        <f t="shared" si="13"/>
        <v>11</v>
      </c>
      <c r="F39" s="117">
        <f>rank(F8, F4:F24, 0)</f>
        <v>16</v>
      </c>
      <c r="G39" s="117">
        <f>rank(G8, G4:G24, 1)</f>
        <v>15</v>
      </c>
      <c r="H39" s="117">
        <f>rank(H8, H4:H24, 0)</f>
        <v>2</v>
      </c>
      <c r="I39" s="117">
        <f>rank(I8, I4:I24, 1)</f>
        <v>11</v>
      </c>
      <c r="J39" s="117">
        <f>rank(J8, J4:J24, 0)</f>
        <v>3</v>
      </c>
      <c r="K39" s="117">
        <f>rank(K8, K4:K24, 1)</f>
        <v>13</v>
      </c>
      <c r="L39" s="117">
        <f t="shared" ref="L39:S39" si="14">rank(L8, L4:L24, 0)</f>
        <v>1</v>
      </c>
      <c r="M39" s="117">
        <f t="shared" si="14"/>
        <v>2</v>
      </c>
      <c r="N39" s="117">
        <f t="shared" si="14"/>
        <v>5</v>
      </c>
      <c r="O39" s="117">
        <f t="shared" si="14"/>
        <v>2</v>
      </c>
      <c r="P39" s="117">
        <f t="shared" si="14"/>
        <v>2</v>
      </c>
      <c r="Q39" s="117">
        <f t="shared" si="14"/>
        <v>4</v>
      </c>
      <c r="R39" s="117">
        <f t="shared" si="14"/>
        <v>4</v>
      </c>
      <c r="S39" s="117">
        <f t="shared" si="14"/>
        <v>2</v>
      </c>
      <c r="T39" s="193">
        <f t="shared" si="8"/>
        <v>4.724137931</v>
      </c>
      <c r="U39" s="117">
        <f>rank(T39,T35:T55,1)</f>
        <v>2</v>
      </c>
    </row>
    <row r="40">
      <c r="A40" s="192" t="s">
        <v>31</v>
      </c>
      <c r="B40" s="117"/>
      <c r="C40" s="117">
        <f>rank(C9, C4:C24, 0)</f>
        <v>4</v>
      </c>
      <c r="D40" s="117">
        <f t="shared" ref="D40:E40" si="15">rank(D9, D9:D29, 1)</f>
        <v>9</v>
      </c>
      <c r="E40" s="117">
        <f t="shared" si="15"/>
        <v>10</v>
      </c>
      <c r="F40" s="117">
        <f>rank(F9, F4:F24, 0)</f>
        <v>14</v>
      </c>
      <c r="G40" s="117">
        <f>rank(G9, G4:G24, 1)</f>
        <v>9</v>
      </c>
      <c r="H40" s="117">
        <f>rank(H9, H4:H24, 0)</f>
        <v>1</v>
      </c>
      <c r="I40" s="117">
        <f>rank(I9, I4:I24, 1)</f>
        <v>6</v>
      </c>
      <c r="J40" s="117">
        <f>rank(J9, J4:J24, 0)</f>
        <v>1</v>
      </c>
      <c r="K40" s="117">
        <f>rank(K9, K4:K24, 1)</f>
        <v>6</v>
      </c>
      <c r="L40" s="117">
        <f t="shared" ref="L40:S40" si="16">rank(L9, L4:L24, 0)</f>
        <v>2</v>
      </c>
      <c r="M40" s="117">
        <f t="shared" si="16"/>
        <v>1</v>
      </c>
      <c r="N40" s="117">
        <f t="shared" si="16"/>
        <v>1</v>
      </c>
      <c r="O40" s="117">
        <f t="shared" si="16"/>
        <v>3</v>
      </c>
      <c r="P40" s="117">
        <f t="shared" si="16"/>
        <v>3</v>
      </c>
      <c r="Q40" s="117">
        <f t="shared" si="16"/>
        <v>5</v>
      </c>
      <c r="R40" s="117">
        <f t="shared" si="16"/>
        <v>5</v>
      </c>
      <c r="S40" s="117">
        <f t="shared" si="16"/>
        <v>3</v>
      </c>
      <c r="T40" s="193">
        <f t="shared" si="8"/>
        <v>3.551724138</v>
      </c>
      <c r="U40" s="117">
        <f>rank(T40,T35:T55,1)</f>
        <v>1</v>
      </c>
    </row>
    <row r="41">
      <c r="A41" s="192" t="s">
        <v>50</v>
      </c>
      <c r="B41" s="155"/>
      <c r="C41" s="117">
        <f>rank(C10, C4:C24, 0)</f>
        <v>10</v>
      </c>
      <c r="D41" s="117">
        <f t="shared" ref="D41:E41" si="17">rank(D10, D10:D30, 1)</f>
        <v>6</v>
      </c>
      <c r="E41" s="117">
        <f t="shared" si="17"/>
        <v>7</v>
      </c>
      <c r="F41" s="117">
        <f>rank(F10, F4:F24, 0)</f>
        <v>3</v>
      </c>
      <c r="G41" s="117">
        <f>rank(G10, G4:G24, 1)</f>
        <v>3</v>
      </c>
      <c r="H41" s="117">
        <f>rank(H10, H4:H24, 0)</f>
        <v>16</v>
      </c>
      <c r="I41" s="117">
        <f>rank(I10, I4:I24, 1)</f>
        <v>15</v>
      </c>
      <c r="J41" s="117">
        <f>rank(J10, J4:J24, 0)</f>
        <v>11</v>
      </c>
      <c r="K41" s="117">
        <f>rank(K10, K4:K24, 1)</f>
        <v>14</v>
      </c>
      <c r="L41" s="117">
        <f t="shared" ref="L41:S41" si="18">rank(L10, L4:L24, 0)</f>
        <v>13</v>
      </c>
      <c r="M41" s="117">
        <f t="shared" si="18"/>
        <v>13</v>
      </c>
      <c r="N41" s="117">
        <f t="shared" si="18"/>
        <v>14</v>
      </c>
      <c r="O41" s="117">
        <f t="shared" si="18"/>
        <v>14</v>
      </c>
      <c r="P41" s="117">
        <f t="shared" si="18"/>
        <v>13</v>
      </c>
      <c r="Q41" s="117">
        <f t="shared" si="18"/>
        <v>12</v>
      </c>
      <c r="R41" s="117">
        <f t="shared" si="18"/>
        <v>12</v>
      </c>
      <c r="S41" s="117">
        <f t="shared" si="18"/>
        <v>13</v>
      </c>
      <c r="T41" s="193">
        <f t="shared" si="8"/>
        <v>11.89655172</v>
      </c>
      <c r="U41" s="117">
        <f>rank(T41,T35:T55,1)</f>
        <v>13</v>
      </c>
    </row>
    <row r="42">
      <c r="A42" s="192" t="s">
        <v>58</v>
      </c>
      <c r="B42" s="155"/>
      <c r="C42" s="117">
        <f>rank(C11, C4:C24, 0)</f>
        <v>6</v>
      </c>
      <c r="D42" s="117">
        <f t="shared" ref="D42:E42" si="19">rank(D11, D11:D31, 1)</f>
        <v>5</v>
      </c>
      <c r="E42" s="117">
        <f t="shared" si="19"/>
        <v>6</v>
      </c>
      <c r="F42" s="117">
        <f>rank(F11, F4:F24, 0)</f>
        <v>2</v>
      </c>
      <c r="G42" s="117">
        <f>rank(G11, G4:G24, 1)</f>
        <v>2</v>
      </c>
      <c r="H42" s="117">
        <f>rank(H11, H4:H24, 0)</f>
        <v>9</v>
      </c>
      <c r="I42" s="117">
        <f>rank(I11, I4:I24, 1)</f>
        <v>11</v>
      </c>
      <c r="J42" s="117">
        <f>rank(J11, J4:J24, 0)</f>
        <v>7</v>
      </c>
      <c r="K42" s="117">
        <f>rank(K11, K4:K24, 1)</f>
        <v>14</v>
      </c>
      <c r="L42" s="117">
        <f t="shared" ref="L42:S42" si="20">rank(L11, L4:L24, 0)</f>
        <v>10</v>
      </c>
      <c r="M42" s="117">
        <f t="shared" si="20"/>
        <v>12</v>
      </c>
      <c r="N42" s="117">
        <f t="shared" si="20"/>
        <v>11</v>
      </c>
      <c r="O42" s="117">
        <f t="shared" si="20"/>
        <v>11</v>
      </c>
      <c r="P42" s="117">
        <f t="shared" si="20"/>
        <v>11</v>
      </c>
      <c r="Q42" s="117">
        <f t="shared" si="20"/>
        <v>9</v>
      </c>
      <c r="R42" s="117">
        <f t="shared" si="20"/>
        <v>10</v>
      </c>
      <c r="S42" s="117">
        <f t="shared" si="20"/>
        <v>11</v>
      </c>
      <c r="T42" s="193">
        <f t="shared" si="8"/>
        <v>8.655172414</v>
      </c>
      <c r="U42" s="117">
        <f>rank(T42,T35:T55,1)</f>
        <v>8</v>
      </c>
    </row>
    <row r="43">
      <c r="A43" s="192" t="s">
        <v>57</v>
      </c>
      <c r="B43" s="155"/>
      <c r="C43" s="117">
        <f>rank(C12, C4:C24, 0)</f>
        <v>5</v>
      </c>
      <c r="D43" s="117">
        <f t="shared" ref="D43:E43" si="21">rank(D12, D12:D32, 1)</f>
        <v>6</v>
      </c>
      <c r="E43" s="117">
        <f t="shared" si="21"/>
        <v>3</v>
      </c>
      <c r="F43" s="117">
        <f>rank(F12, F4:F24, 0)</f>
        <v>1</v>
      </c>
      <c r="G43" s="117">
        <f>rank(G12, G4:G24, 1)</f>
        <v>1</v>
      </c>
      <c r="H43" s="117">
        <f>rank(H12, H4:H24, 0)</f>
        <v>9</v>
      </c>
      <c r="I43" s="117">
        <f>rank(I12, I4:I24, 1)</f>
        <v>7</v>
      </c>
      <c r="J43" s="117">
        <f>rank(J12, J4:J24, 0)</f>
        <v>9</v>
      </c>
      <c r="K43" s="117">
        <f>rank(K12, K4:K24, 1)</f>
        <v>9</v>
      </c>
      <c r="L43" s="117">
        <f t="shared" ref="L43:S43" si="22">rank(L12, L4:L24, 0)</f>
        <v>12</v>
      </c>
      <c r="M43" s="117">
        <f t="shared" si="22"/>
        <v>11</v>
      </c>
      <c r="N43" s="117">
        <f t="shared" si="22"/>
        <v>12</v>
      </c>
      <c r="O43" s="117">
        <f t="shared" si="22"/>
        <v>13</v>
      </c>
      <c r="P43" s="117">
        <f t="shared" si="22"/>
        <v>13</v>
      </c>
      <c r="Q43" s="117">
        <f t="shared" si="22"/>
        <v>13</v>
      </c>
      <c r="R43" s="117">
        <f t="shared" si="22"/>
        <v>13</v>
      </c>
      <c r="S43" s="117">
        <f t="shared" si="22"/>
        <v>14</v>
      </c>
      <c r="T43" s="193">
        <f t="shared" si="8"/>
        <v>9.310344828</v>
      </c>
      <c r="U43" s="117">
        <f>rank(T43,T35:T55,1)</f>
        <v>9</v>
      </c>
    </row>
    <row r="44">
      <c r="A44" s="192" t="s">
        <v>56</v>
      </c>
      <c r="B44" s="155"/>
      <c r="C44" s="117">
        <f>rank(C13, C4:C24, 0)</f>
        <v>14</v>
      </c>
      <c r="D44" s="117">
        <f t="shared" ref="D44:E44" si="23">rank(D13, D13:D33, 1)</f>
        <v>6</v>
      </c>
      <c r="E44" s="117">
        <f t="shared" si="23"/>
        <v>7</v>
      </c>
      <c r="F44" s="117">
        <f>rank(F13, F4:F24, 0)</f>
        <v>11</v>
      </c>
      <c r="G44" s="117">
        <f>rank(G13, G4:G24, 1)</f>
        <v>16</v>
      </c>
      <c r="H44" s="117">
        <f>rank(H13, H4:H24, 0)</f>
        <v>12</v>
      </c>
      <c r="I44" s="117">
        <f>rank(I13, I4:I24, 1)</f>
        <v>20</v>
      </c>
      <c r="J44" s="117">
        <f>rank(J13, J4:J24, 0)</f>
        <v>12</v>
      </c>
      <c r="K44" s="117">
        <f>rank(K13, K4:K24, 1)</f>
        <v>19</v>
      </c>
      <c r="L44" s="117">
        <f t="shared" ref="L44:S44" si="24">rank(L13, L4:L24, 0)</f>
        <v>8</v>
      </c>
      <c r="M44" s="117">
        <f t="shared" si="24"/>
        <v>15</v>
      </c>
      <c r="N44" s="117">
        <f t="shared" si="24"/>
        <v>13</v>
      </c>
      <c r="O44" s="117">
        <f t="shared" si="24"/>
        <v>9</v>
      </c>
      <c r="P44" s="117">
        <f t="shared" si="24"/>
        <v>9</v>
      </c>
      <c r="Q44" s="117">
        <f t="shared" si="24"/>
        <v>16</v>
      </c>
      <c r="R44" s="117">
        <f t="shared" si="24"/>
        <v>15</v>
      </c>
      <c r="S44" s="117">
        <f t="shared" si="24"/>
        <v>15</v>
      </c>
      <c r="T44" s="193">
        <f t="shared" si="8"/>
        <v>11.82758621</v>
      </c>
      <c r="U44" s="117">
        <f>rank(T44,T35:T55,1)</f>
        <v>12</v>
      </c>
    </row>
    <row r="45">
      <c r="A45" s="192" t="s">
        <v>48</v>
      </c>
      <c r="B45" s="155"/>
      <c r="C45" s="117">
        <f>rank(C14, C4:C24, 0)</f>
        <v>13</v>
      </c>
      <c r="D45" s="117">
        <f t="shared" ref="D45:E45" si="25">rank(D14, D14:D34, 1)</f>
        <v>6</v>
      </c>
      <c r="E45" s="117">
        <f t="shared" si="25"/>
        <v>8</v>
      </c>
      <c r="F45" s="117">
        <f>rank(F14, F4:F24, 0)</f>
        <v>7</v>
      </c>
      <c r="G45" s="117">
        <f>rank(G14, G4:G24, 1)</f>
        <v>14</v>
      </c>
      <c r="H45" s="117">
        <f>rank(H14, H4:H24, 0)</f>
        <v>8</v>
      </c>
      <c r="I45" s="117">
        <f>rank(I14, I4:I24, 1)</f>
        <v>18</v>
      </c>
      <c r="J45" s="117">
        <f>rank(J14, J4:J24, 0)</f>
        <v>12</v>
      </c>
      <c r="K45" s="117">
        <f>rank(K14, K4:K24, 1)</f>
        <v>18</v>
      </c>
      <c r="L45" s="117">
        <f t="shared" ref="L45:S45" si="26">rank(L14, L4:L24, 0)</f>
        <v>11</v>
      </c>
      <c r="M45" s="117">
        <f t="shared" si="26"/>
        <v>17</v>
      </c>
      <c r="N45" s="117">
        <f t="shared" si="26"/>
        <v>16</v>
      </c>
      <c r="O45" s="117">
        <f t="shared" si="26"/>
        <v>10</v>
      </c>
      <c r="P45" s="117">
        <f t="shared" si="26"/>
        <v>10</v>
      </c>
      <c r="Q45" s="117">
        <f t="shared" si="26"/>
        <v>17</v>
      </c>
      <c r="R45" s="117">
        <f t="shared" si="26"/>
        <v>17</v>
      </c>
      <c r="S45" s="117">
        <f t="shared" si="26"/>
        <v>16</v>
      </c>
      <c r="T45" s="193">
        <f t="shared" si="8"/>
        <v>11.93103448</v>
      </c>
      <c r="U45" s="117">
        <f>rank(T45,T35:T55,1)</f>
        <v>14</v>
      </c>
    </row>
    <row r="46">
      <c r="A46" s="192" t="s">
        <v>29</v>
      </c>
      <c r="B46" s="155"/>
      <c r="C46" s="117">
        <f>rank(C15, C4:C24, 0)</f>
        <v>17</v>
      </c>
      <c r="D46" s="117">
        <f t="shared" ref="D46:E46" si="27">rank(D15, D15:D35, 1)</f>
        <v>4</v>
      </c>
      <c r="E46" s="117">
        <f t="shared" si="27"/>
        <v>1</v>
      </c>
      <c r="F46" s="117">
        <f>rank(F15, F4:F24, 0)</f>
        <v>15</v>
      </c>
      <c r="G46" s="117">
        <f>rank(G15, G4:G24, 1)</f>
        <v>19</v>
      </c>
      <c r="H46" s="117">
        <f>rank(H15, H4:H24, 0)</f>
        <v>17</v>
      </c>
      <c r="I46" s="117">
        <f>rank(I15, I4:I24, 1)</f>
        <v>15</v>
      </c>
      <c r="J46" s="117">
        <f>rank(J15, J4:J24, 0)</f>
        <v>17</v>
      </c>
      <c r="K46" s="117">
        <f>rank(K15, K4:K24, 1)</f>
        <v>17</v>
      </c>
      <c r="L46" s="117">
        <f t="shared" ref="L46:S46" si="28">rank(L15, L4:L24, 0)</f>
        <v>17</v>
      </c>
      <c r="M46" s="117">
        <f t="shared" si="28"/>
        <v>18</v>
      </c>
      <c r="N46" s="117">
        <f t="shared" si="28"/>
        <v>17</v>
      </c>
      <c r="O46" s="117">
        <f t="shared" si="28"/>
        <v>16</v>
      </c>
      <c r="P46" s="117">
        <f t="shared" si="28"/>
        <v>16</v>
      </c>
      <c r="Q46" s="117">
        <f t="shared" si="28"/>
        <v>19</v>
      </c>
      <c r="R46" s="117">
        <f t="shared" si="28"/>
        <v>19</v>
      </c>
      <c r="S46" s="117">
        <f t="shared" si="28"/>
        <v>18</v>
      </c>
      <c r="T46" s="193">
        <f t="shared" si="8"/>
        <v>16.06896552</v>
      </c>
      <c r="U46" s="117">
        <f>rank(T46,T35:T55,1)</f>
        <v>18</v>
      </c>
    </row>
    <row r="47">
      <c r="A47" s="192" t="s">
        <v>55</v>
      </c>
      <c r="B47" s="155"/>
      <c r="C47" s="117">
        <f>rank(C16, C4:C24, 0)</f>
        <v>15</v>
      </c>
      <c r="D47" s="117">
        <f t="shared" ref="D47:E47" si="29">rank(D16, D16:D36, 1)</f>
        <v>5</v>
      </c>
      <c r="E47" s="117">
        <f t="shared" si="29"/>
        <v>5</v>
      </c>
      <c r="F47" s="117">
        <f>rank(F16, F4:F24, 0)</f>
        <v>9</v>
      </c>
      <c r="G47" s="117">
        <f>rank(G16, G4:G24, 1)</f>
        <v>8</v>
      </c>
      <c r="H47" s="117">
        <f>rank(H16, H4:H24, 0)</f>
        <v>15</v>
      </c>
      <c r="I47" s="117">
        <f>rank(I16, I4:I24, 1)</f>
        <v>7</v>
      </c>
      <c r="J47" s="117">
        <f>rank(J16, J4:J24, 0)</f>
        <v>14</v>
      </c>
      <c r="K47" s="117">
        <f>rank(K16, K4:K24, 1)</f>
        <v>6</v>
      </c>
      <c r="L47" s="117">
        <f t="shared" ref="L47:S47" si="30">rank(L16, L4:L24, 0)</f>
        <v>15</v>
      </c>
      <c r="M47" s="117">
        <f t="shared" si="30"/>
        <v>9</v>
      </c>
      <c r="N47" s="117">
        <f t="shared" si="30"/>
        <v>7</v>
      </c>
      <c r="O47" s="117">
        <f t="shared" si="30"/>
        <v>15</v>
      </c>
      <c r="P47" s="117">
        <f t="shared" si="30"/>
        <v>15</v>
      </c>
      <c r="Q47" s="117">
        <f t="shared" si="30"/>
        <v>8</v>
      </c>
      <c r="R47" s="117">
        <f t="shared" si="30"/>
        <v>9</v>
      </c>
      <c r="S47" s="117">
        <f t="shared" si="30"/>
        <v>8</v>
      </c>
      <c r="T47" s="193">
        <f t="shared" si="8"/>
        <v>11.96551724</v>
      </c>
      <c r="U47" s="117">
        <f>rank(T47,T35:T55,1)</f>
        <v>15</v>
      </c>
    </row>
    <row r="48">
      <c r="A48" s="192" t="s">
        <v>33</v>
      </c>
      <c r="B48" s="155"/>
      <c r="C48" s="117">
        <f>rank(C17, C4:C24, 0)</f>
        <v>16</v>
      </c>
      <c r="D48" s="117">
        <f t="shared" ref="D48:E48" si="31">rank(D17, D17:D37, 1)</f>
        <v>6</v>
      </c>
      <c r="E48" s="117">
        <f t="shared" si="31"/>
        <v>6</v>
      </c>
      <c r="F48" s="117">
        <f>rank(F17, F4:F24, 0)</f>
        <v>10</v>
      </c>
      <c r="G48" s="117">
        <f>rank(G17, G4:G24, 1)</f>
        <v>7</v>
      </c>
      <c r="H48" s="117">
        <f>rank(H17, H4:H24, 0)</f>
        <v>13</v>
      </c>
      <c r="I48" s="117">
        <f>rank(I17, I4:I24, 1)</f>
        <v>7</v>
      </c>
      <c r="J48" s="117">
        <f>rank(J17, J4:J24, 0)</f>
        <v>14</v>
      </c>
      <c r="K48" s="117">
        <f>rank(K17, K4:K24, 1)</f>
        <v>8</v>
      </c>
      <c r="L48" s="117">
        <f t="shared" ref="L48:S48" si="32">rank(L17, L4:L24, 0)</f>
        <v>16</v>
      </c>
      <c r="M48" s="117">
        <f t="shared" si="32"/>
        <v>7</v>
      </c>
      <c r="N48" s="117">
        <f t="shared" si="32"/>
        <v>10</v>
      </c>
      <c r="O48" s="117">
        <f t="shared" si="32"/>
        <v>17</v>
      </c>
      <c r="P48" s="117">
        <f t="shared" si="32"/>
        <v>17</v>
      </c>
      <c r="Q48" s="117">
        <f t="shared" si="32"/>
        <v>11</v>
      </c>
      <c r="R48" s="117">
        <f t="shared" si="32"/>
        <v>11</v>
      </c>
      <c r="S48" s="117">
        <f t="shared" si="32"/>
        <v>9</v>
      </c>
      <c r="T48" s="193">
        <f t="shared" si="8"/>
        <v>12.48275862</v>
      </c>
      <c r="U48" s="117">
        <f>rank(T48,T35:T55,1)</f>
        <v>16</v>
      </c>
    </row>
    <row r="49">
      <c r="A49" s="192" t="s">
        <v>32</v>
      </c>
      <c r="B49" s="155"/>
      <c r="C49" s="117">
        <f>rank(C18, C4:C24, 0)</f>
        <v>18</v>
      </c>
      <c r="D49" s="117">
        <f t="shared" ref="D49:E49" si="33">rank(D18, D18:D38, 1)</f>
        <v>9</v>
      </c>
      <c r="E49" s="117">
        <f t="shared" si="33"/>
        <v>9</v>
      </c>
      <c r="F49" s="117">
        <f>rank(F18, F4:F24, 0)</f>
        <v>18</v>
      </c>
      <c r="G49" s="117">
        <f>rank(G18, G4:G24, 1)</f>
        <v>11</v>
      </c>
      <c r="H49" s="117">
        <f>rank(H18, H4:H24, 0)</f>
        <v>18</v>
      </c>
      <c r="I49" s="117">
        <f>rank(I18, I4:I24, 1)</f>
        <v>4</v>
      </c>
      <c r="J49" s="117">
        <f>rank(J18, J4:J24, 0)</f>
        <v>17</v>
      </c>
      <c r="K49" s="117">
        <f>rank(K18, K4:K24, 1)</f>
        <v>4</v>
      </c>
      <c r="L49" s="117">
        <f t="shared" ref="L49:S49" si="34">rank(L18, L4:L24, 0)</f>
        <v>19</v>
      </c>
      <c r="M49" s="117">
        <f t="shared" si="34"/>
        <v>16</v>
      </c>
      <c r="N49" s="117">
        <f t="shared" si="34"/>
        <v>15</v>
      </c>
      <c r="O49" s="117">
        <f t="shared" si="34"/>
        <v>18</v>
      </c>
      <c r="P49" s="117">
        <f t="shared" si="34"/>
        <v>18</v>
      </c>
      <c r="Q49" s="117">
        <f t="shared" si="34"/>
        <v>15</v>
      </c>
      <c r="R49" s="117">
        <f t="shared" si="34"/>
        <v>16</v>
      </c>
      <c r="S49" s="117">
        <f t="shared" si="34"/>
        <v>17</v>
      </c>
      <c r="T49" s="193">
        <f t="shared" si="8"/>
        <v>15.86206897</v>
      </c>
      <c r="U49" s="117">
        <f>rank(T49,T35:T55,1)</f>
        <v>17</v>
      </c>
    </row>
    <row r="50">
      <c r="A50" s="192" t="s">
        <v>59</v>
      </c>
      <c r="B50" s="155"/>
      <c r="C50" s="117">
        <f>rank(C19, C4:C24, 0)</f>
        <v>21</v>
      </c>
      <c r="D50" s="117">
        <f t="shared" ref="D50:E50" si="35">rank(D19, D19:D39, 1)</f>
        <v>12</v>
      </c>
      <c r="E50" s="117">
        <f t="shared" si="35"/>
        <v>12</v>
      </c>
      <c r="F50" s="117">
        <f>rank(F19, F4:F24, 0)</f>
        <v>21</v>
      </c>
      <c r="G50" s="117">
        <f>rank(G19, G4:G24, 1)</f>
        <v>21</v>
      </c>
      <c r="H50" s="117">
        <f>rank(H19, H4:H24, 0)</f>
        <v>21</v>
      </c>
      <c r="I50" s="117">
        <f>rank(I19, I4:I24, 1)</f>
        <v>1</v>
      </c>
      <c r="J50" s="117">
        <f>rank(J19, J4:J24, 0)</f>
        <v>21</v>
      </c>
      <c r="K50" s="117">
        <f>rank(K19, K4:K24, 1)</f>
        <v>2</v>
      </c>
      <c r="L50" s="117">
        <f t="shared" ref="L50:S50" si="36">rank(L19, L4:L24, 0)</f>
        <v>21</v>
      </c>
      <c r="M50" s="117">
        <f t="shared" si="36"/>
        <v>21</v>
      </c>
      <c r="N50" s="117">
        <f t="shared" si="36"/>
        <v>21</v>
      </c>
      <c r="O50" s="117">
        <f t="shared" si="36"/>
        <v>21</v>
      </c>
      <c r="P50" s="117">
        <f t="shared" si="36"/>
        <v>21</v>
      </c>
      <c r="Q50" s="117">
        <f t="shared" si="36"/>
        <v>21</v>
      </c>
      <c r="R50" s="117">
        <f t="shared" si="36"/>
        <v>21</v>
      </c>
      <c r="S50" s="117">
        <f t="shared" si="36"/>
        <v>21</v>
      </c>
      <c r="T50" s="193">
        <f t="shared" si="8"/>
        <v>19.03448276</v>
      </c>
      <c r="U50" s="117">
        <f>rank(T50,T35:T55,1)</f>
        <v>21</v>
      </c>
    </row>
    <row r="51">
      <c r="A51" s="192" t="s">
        <v>28</v>
      </c>
      <c r="B51" s="155"/>
      <c r="C51" s="117">
        <f>rank(C20, C4:C24, 0)</f>
        <v>20</v>
      </c>
      <c r="D51" s="117">
        <f t="shared" ref="D51:E51" si="37">rank(D20, D20:D40, 1)</f>
        <v>12</v>
      </c>
      <c r="E51" s="117">
        <f t="shared" si="37"/>
        <v>12</v>
      </c>
      <c r="F51" s="117">
        <f>rank(F20, F4:F24, 0)</f>
        <v>20</v>
      </c>
      <c r="G51" s="117">
        <f>rank(G20, G4:G24, 1)</f>
        <v>20</v>
      </c>
      <c r="H51" s="117">
        <f>rank(H20, H4:H24, 0)</f>
        <v>20</v>
      </c>
      <c r="I51" s="117">
        <f>rank(I20, I4:I24, 1)</f>
        <v>3</v>
      </c>
      <c r="J51" s="117">
        <f>rank(J20, J4:J24, 0)</f>
        <v>20</v>
      </c>
      <c r="K51" s="117">
        <f>rank(K20, K4:K24, 1)</f>
        <v>3</v>
      </c>
      <c r="L51" s="117">
        <f t="shared" ref="L51:S51" si="38">rank(L20, L4:L24, 0)</f>
        <v>20</v>
      </c>
      <c r="M51" s="117">
        <f t="shared" si="38"/>
        <v>20</v>
      </c>
      <c r="N51" s="117">
        <f t="shared" si="38"/>
        <v>20</v>
      </c>
      <c r="O51" s="117">
        <f t="shared" si="38"/>
        <v>20</v>
      </c>
      <c r="P51" s="117">
        <f t="shared" si="38"/>
        <v>20</v>
      </c>
      <c r="Q51" s="117">
        <f t="shared" si="38"/>
        <v>20</v>
      </c>
      <c r="R51" s="117">
        <f t="shared" si="38"/>
        <v>20</v>
      </c>
      <c r="S51" s="117">
        <f t="shared" si="38"/>
        <v>20</v>
      </c>
      <c r="T51" s="193">
        <f t="shared" si="8"/>
        <v>18.27586207</v>
      </c>
      <c r="U51" s="117">
        <f>rank(T51,T35:T55,1)</f>
        <v>20</v>
      </c>
    </row>
    <row r="52">
      <c r="A52" s="192" t="s">
        <v>54</v>
      </c>
      <c r="B52" s="155"/>
      <c r="C52" s="117">
        <f>rank(C21, C4:C24, 0)</f>
        <v>19</v>
      </c>
      <c r="D52" s="117">
        <f t="shared" ref="D52:E52" si="39">rank(D21, D21:D41, 1)</f>
        <v>12</v>
      </c>
      <c r="E52" s="117">
        <f t="shared" si="39"/>
        <v>12</v>
      </c>
      <c r="F52" s="117">
        <f>rank(F21, F4:F24, 0)</f>
        <v>19</v>
      </c>
      <c r="G52" s="117">
        <f>rank(G21, G4:G24, 1)</f>
        <v>18</v>
      </c>
      <c r="H52" s="117">
        <f>rank(H21, H4:H24, 0)</f>
        <v>19</v>
      </c>
      <c r="I52" s="117">
        <f>rank(I21, I4:I24, 1)</f>
        <v>2</v>
      </c>
      <c r="J52" s="117">
        <f>rank(J21, J4:J24, 0)</f>
        <v>19</v>
      </c>
      <c r="K52" s="117">
        <f>rank(K21, K4:K24, 1)</f>
        <v>1</v>
      </c>
      <c r="L52" s="117">
        <f t="shared" ref="L52:S52" si="40">rank(L21, L4:L24, 0)</f>
        <v>18</v>
      </c>
      <c r="M52" s="117">
        <f t="shared" si="40"/>
        <v>19</v>
      </c>
      <c r="N52" s="117">
        <f t="shared" si="40"/>
        <v>19</v>
      </c>
      <c r="O52" s="117">
        <f t="shared" si="40"/>
        <v>19</v>
      </c>
      <c r="P52" s="117">
        <f t="shared" si="40"/>
        <v>19</v>
      </c>
      <c r="Q52" s="117">
        <f t="shared" si="40"/>
        <v>18</v>
      </c>
      <c r="R52" s="117">
        <f t="shared" si="40"/>
        <v>18</v>
      </c>
      <c r="S52" s="117">
        <f t="shared" si="40"/>
        <v>19</v>
      </c>
      <c r="T52" s="193">
        <f t="shared" si="8"/>
        <v>17</v>
      </c>
      <c r="U52" s="117">
        <f>rank(T52,T35:T55,1)</f>
        <v>19</v>
      </c>
    </row>
    <row r="53">
      <c r="A53" s="192" t="s">
        <v>30</v>
      </c>
      <c r="B53" s="117"/>
      <c r="C53" s="117">
        <f>rank(C22, C4:C24, 0)</f>
        <v>3</v>
      </c>
      <c r="D53" s="117">
        <f t="shared" ref="D53:E53" si="41">rank(D22, D22:D42, 1)</f>
        <v>1</v>
      </c>
      <c r="E53" s="117">
        <f t="shared" si="41"/>
        <v>2</v>
      </c>
      <c r="F53" s="117">
        <f>rank(F22, F4:F24, 0)</f>
        <v>12</v>
      </c>
      <c r="G53" s="117">
        <f>rank(G22, G4:G24, 1)</f>
        <v>10</v>
      </c>
      <c r="H53" s="117">
        <f>rank(H22, H4:H24, 0)</f>
        <v>7</v>
      </c>
      <c r="I53" s="117">
        <f>rank(I22, I4:I24, 1)</f>
        <v>5</v>
      </c>
      <c r="J53" s="117">
        <f>rank(J22, J4:J24, 0)</f>
        <v>6</v>
      </c>
      <c r="K53" s="117">
        <f>rank(K22, K4:K24, 1)</f>
        <v>5</v>
      </c>
      <c r="L53" s="117">
        <f t="shared" ref="L53:S53" si="42">rank(L22, L4:L24, 0)</f>
        <v>14</v>
      </c>
      <c r="M53" s="117">
        <f t="shared" si="42"/>
        <v>14</v>
      </c>
      <c r="N53" s="117">
        <f t="shared" si="42"/>
        <v>18</v>
      </c>
      <c r="O53" s="117">
        <f t="shared" si="42"/>
        <v>12</v>
      </c>
      <c r="P53" s="117">
        <f t="shared" si="42"/>
        <v>12</v>
      </c>
      <c r="Q53" s="117">
        <f t="shared" si="42"/>
        <v>14</v>
      </c>
      <c r="R53" s="117">
        <f t="shared" si="42"/>
        <v>14</v>
      </c>
      <c r="S53" s="117">
        <f t="shared" si="42"/>
        <v>10</v>
      </c>
      <c r="T53" s="193">
        <f t="shared" si="8"/>
        <v>9.344827586</v>
      </c>
      <c r="U53" s="117">
        <f>rank(T53,T35:T55,1)</f>
        <v>10</v>
      </c>
    </row>
    <row r="54">
      <c r="A54" s="192" t="s">
        <v>52</v>
      </c>
      <c r="B54" s="117"/>
      <c r="C54" s="117">
        <f>rank(C23, C4:C24, 0)</f>
        <v>2</v>
      </c>
      <c r="D54" s="117">
        <f t="shared" ref="D54:E54" si="43">rank(D23, D23:D43, 1)</f>
        <v>2</v>
      </c>
      <c r="E54" s="117">
        <f t="shared" si="43"/>
        <v>3</v>
      </c>
      <c r="F54" s="117">
        <f>rank(F23, F4:F24, 0)</f>
        <v>6</v>
      </c>
      <c r="G54" s="117">
        <f>rank(G23, G4:G24, 1)</f>
        <v>6</v>
      </c>
      <c r="H54" s="117">
        <f>rank(H23, H4:H24, 0)</f>
        <v>3</v>
      </c>
      <c r="I54" s="117">
        <f>rank(I23, I4:I24, 1)</f>
        <v>7</v>
      </c>
      <c r="J54" s="117">
        <f>rank(J23, J4:J24, 0)</f>
        <v>4</v>
      </c>
      <c r="K54" s="117">
        <f>rank(K23, K4:K24, 1)</f>
        <v>11</v>
      </c>
      <c r="L54" s="117">
        <f t="shared" ref="L54:S54" si="44">rank(L23, L4:L24, 0)</f>
        <v>9</v>
      </c>
      <c r="M54" s="117">
        <f t="shared" si="44"/>
        <v>10</v>
      </c>
      <c r="N54" s="117">
        <f t="shared" si="44"/>
        <v>8</v>
      </c>
      <c r="O54" s="117">
        <f t="shared" si="44"/>
        <v>8</v>
      </c>
      <c r="P54" s="117">
        <f t="shared" si="44"/>
        <v>8</v>
      </c>
      <c r="Q54" s="117">
        <f t="shared" si="44"/>
        <v>10</v>
      </c>
      <c r="R54" s="117">
        <f t="shared" si="44"/>
        <v>8</v>
      </c>
      <c r="S54" s="117">
        <f t="shared" si="44"/>
        <v>5</v>
      </c>
      <c r="T54" s="193">
        <f t="shared" si="8"/>
        <v>6.137931034</v>
      </c>
      <c r="U54" s="117">
        <f>rank(T54,T35:T55,1)</f>
        <v>5</v>
      </c>
    </row>
    <row r="55">
      <c r="A55" s="192" t="s">
        <v>34</v>
      </c>
      <c r="B55" s="117"/>
      <c r="C55" s="117">
        <f>rank(C24, C4:C24, 0)</f>
        <v>1</v>
      </c>
      <c r="D55" s="117">
        <f t="shared" ref="D55:E55" si="45">rank(D24, D24:D44, 1)</f>
        <v>2</v>
      </c>
      <c r="E55" s="117">
        <f t="shared" si="45"/>
        <v>4</v>
      </c>
      <c r="F55" s="117">
        <f>rank(F24, F4:F24, 0)</f>
        <v>5</v>
      </c>
      <c r="G55" s="117">
        <f>rank(G24, G4:G24, 1)</f>
        <v>4</v>
      </c>
      <c r="H55" s="117">
        <f>rank(H24, H4:H24, 0)</f>
        <v>4</v>
      </c>
      <c r="I55" s="117">
        <f>rank(I24, I4:I24, 1)</f>
        <v>11</v>
      </c>
      <c r="J55" s="117">
        <f>rank(J24, J4:J24, 0)</f>
        <v>2</v>
      </c>
      <c r="K55" s="117">
        <f>rank(K24, K4:K24, 1)</f>
        <v>9</v>
      </c>
      <c r="L55" s="117">
        <f t="shared" ref="L55:S55" si="46">rank(L24, L4:L24, 0)</f>
        <v>7</v>
      </c>
      <c r="M55" s="117">
        <f t="shared" si="46"/>
        <v>6</v>
      </c>
      <c r="N55" s="117">
        <f t="shared" si="46"/>
        <v>4</v>
      </c>
      <c r="O55" s="117">
        <f t="shared" si="46"/>
        <v>6</v>
      </c>
      <c r="P55" s="117">
        <f t="shared" si="46"/>
        <v>6</v>
      </c>
      <c r="Q55" s="117">
        <f t="shared" si="46"/>
        <v>7</v>
      </c>
      <c r="R55" s="117">
        <f t="shared" si="46"/>
        <v>7</v>
      </c>
      <c r="S55" s="117">
        <f t="shared" si="46"/>
        <v>7</v>
      </c>
      <c r="T55" s="193">
        <f t="shared" si="8"/>
        <v>5.034482759</v>
      </c>
      <c r="U55" s="117">
        <f>rank(T55,T35:T55,1)</f>
        <v>3</v>
      </c>
    </row>
    <row r="56"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</row>
    <row r="57"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</row>
    <row r="58"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</row>
    <row r="59"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</row>
    <row r="60"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</row>
    <row r="61"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</row>
    <row r="62"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</row>
    <row r="63"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</row>
    <row r="64"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</row>
    <row r="65"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</row>
    <row r="66"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</row>
    <row r="67"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</row>
    <row r="68"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</row>
    <row r="69"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</row>
    <row r="70"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</row>
    <row r="71"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</row>
    <row r="72"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</row>
    <row r="73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</row>
    <row r="74"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</row>
    <row r="75"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</row>
    <row r="76"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</row>
    <row r="77"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</row>
    <row r="78"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</row>
    <row r="79"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</row>
    <row r="80"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</row>
    <row r="81"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</row>
    <row r="82"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</row>
    <row r="83"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</row>
    <row r="85"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</row>
    <row r="86"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</row>
    <row r="87"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</row>
    <row r="88"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</row>
    <row r="89"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</row>
    <row r="91"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</row>
    <row r="92"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</row>
    <row r="93"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</row>
    <row r="94"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</row>
    <row r="95"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</row>
    <row r="96"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</row>
    <row r="97"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</row>
    <row r="98"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</row>
    <row r="99"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</row>
    <row r="100"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</row>
    <row r="101"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</row>
    <row r="102"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</row>
    <row r="103">
      <c r="B103" s="183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</row>
    <row r="104"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</row>
    <row r="105"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</row>
    <row r="106"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</row>
    <row r="107"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</row>
    <row r="108"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</row>
    <row r="109"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</row>
    <row r="110"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</row>
    <row r="111"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</row>
    <row r="112"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</row>
    <row r="113"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</row>
    <row r="114"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</row>
    <row r="115"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</row>
    <row r="116"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</row>
    <row r="117"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</row>
    <row r="118"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</row>
    <row r="119"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</row>
    <row r="120"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</row>
    <row r="121"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</row>
    <row r="122"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</row>
    <row r="123"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</row>
    <row r="124"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</row>
    <row r="125"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</row>
    <row r="126"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</row>
    <row r="127"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</row>
    <row r="128"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</row>
    <row r="129"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</row>
    <row r="130"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</row>
    <row r="131"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</row>
    <row r="132"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</row>
    <row r="133"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</row>
    <row r="134"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</row>
    <row r="135"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</row>
    <row r="136"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</row>
    <row r="137"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</row>
    <row r="138"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</row>
    <row r="139"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</row>
    <row r="140"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</row>
    <row r="141"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</row>
    <row r="142"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</row>
    <row r="143">
      <c r="B143" s="183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</row>
    <row r="144"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</row>
    <row r="145"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</row>
    <row r="146"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</row>
    <row r="147"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</row>
    <row r="148">
      <c r="B148" s="183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</row>
    <row r="149">
      <c r="B149" s="183"/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</row>
    <row r="150"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</row>
    <row r="151"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</row>
    <row r="152"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</row>
    <row r="153"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</row>
    <row r="154"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</row>
    <row r="155">
      <c r="B155" s="183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</row>
    <row r="156"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</row>
    <row r="157">
      <c r="B157" s="183"/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</row>
    <row r="158">
      <c r="B158" s="183"/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</row>
    <row r="159"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</row>
    <row r="160"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</row>
    <row r="161">
      <c r="B161" s="183"/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</row>
    <row r="162"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</row>
    <row r="163">
      <c r="B163" s="183"/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</row>
    <row r="164"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</row>
    <row r="165"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</row>
    <row r="166">
      <c r="B166" s="183"/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</row>
    <row r="167">
      <c r="B167" s="183"/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</row>
    <row r="168">
      <c r="B168" s="183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</row>
    <row r="169">
      <c r="B169" s="183"/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</row>
    <row r="170">
      <c r="B170" s="183"/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</row>
    <row r="171"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</row>
    <row r="172">
      <c r="B172" s="183"/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</row>
    <row r="173">
      <c r="B173" s="183"/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</row>
    <row r="174">
      <c r="B174" s="183"/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</row>
    <row r="175">
      <c r="B175" s="183"/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</row>
    <row r="176">
      <c r="B176" s="183"/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</row>
    <row r="177">
      <c r="B177" s="183"/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</row>
    <row r="178"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</row>
    <row r="179">
      <c r="B179" s="183"/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</row>
    <row r="180"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</row>
    <row r="181">
      <c r="B181" s="183"/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</row>
    <row r="182">
      <c r="B182" s="183"/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</row>
    <row r="183"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</row>
    <row r="184"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</row>
    <row r="185">
      <c r="B185" s="183"/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</row>
    <row r="186"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</row>
    <row r="187">
      <c r="B187" s="183"/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</row>
    <row r="188">
      <c r="B188" s="183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</row>
    <row r="189">
      <c r="B189" s="183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</row>
    <row r="190">
      <c r="B190" s="183"/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</row>
    <row r="191">
      <c r="B191" s="183"/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</row>
    <row r="192"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</row>
    <row r="193">
      <c r="B193" s="183"/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</row>
    <row r="194">
      <c r="B194" s="183"/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</row>
    <row r="195"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</row>
    <row r="196">
      <c r="B196" s="183"/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</row>
    <row r="197"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</row>
    <row r="198">
      <c r="B198" s="183"/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</row>
    <row r="199">
      <c r="B199" s="183"/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</row>
    <row r="200"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</row>
    <row r="201"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</row>
    <row r="202">
      <c r="B202" s="183"/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</row>
    <row r="203">
      <c r="B203" s="183"/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</row>
    <row r="204">
      <c r="B204" s="183"/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</row>
    <row r="205"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</row>
    <row r="206"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</row>
    <row r="207"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</row>
    <row r="208">
      <c r="B208" s="183"/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</row>
    <row r="209">
      <c r="B209" s="183"/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</row>
    <row r="210"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</row>
    <row r="211"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</row>
    <row r="212"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</row>
    <row r="213">
      <c r="B213" s="183"/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</row>
    <row r="214">
      <c r="B214" s="183"/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</row>
    <row r="215">
      <c r="B215" s="183"/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</row>
    <row r="216">
      <c r="B216" s="183"/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</row>
    <row r="217"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</row>
    <row r="218">
      <c r="B218" s="183"/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</row>
    <row r="219">
      <c r="B219" s="183"/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</row>
    <row r="220">
      <c r="B220" s="183"/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</row>
    <row r="221">
      <c r="B221" s="183"/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</row>
    <row r="222">
      <c r="B222" s="183"/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</row>
    <row r="223"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</row>
    <row r="224">
      <c r="B224" s="183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</row>
    <row r="225">
      <c r="B225" s="183"/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</row>
    <row r="226"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</row>
    <row r="227">
      <c r="B227" s="183"/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</row>
    <row r="228"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</row>
    <row r="229">
      <c r="B229" s="183"/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</row>
    <row r="230">
      <c r="B230" s="183"/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</row>
    <row r="231">
      <c r="B231" s="183"/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</row>
    <row r="232"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</row>
    <row r="233">
      <c r="B233" s="183"/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</row>
    <row r="234"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</row>
    <row r="235">
      <c r="B235" s="183"/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</row>
    <row r="236">
      <c r="B236" s="183"/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</row>
    <row r="237">
      <c r="B237" s="183"/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</row>
    <row r="238">
      <c r="B238" s="183"/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</row>
    <row r="239">
      <c r="B239" s="183"/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</row>
    <row r="240">
      <c r="B240" s="183"/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</row>
    <row r="241">
      <c r="B241" s="183"/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</row>
    <row r="242">
      <c r="B242" s="183"/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</row>
    <row r="243">
      <c r="B243" s="183"/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</row>
    <row r="244"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</row>
    <row r="245">
      <c r="B245" s="183"/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</row>
    <row r="246">
      <c r="B246" s="183"/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</row>
    <row r="247"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</row>
    <row r="248"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</row>
    <row r="249">
      <c r="B249" s="183"/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</row>
    <row r="250">
      <c r="B250" s="183"/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</row>
    <row r="251">
      <c r="B251" s="183"/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</row>
    <row r="252"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</row>
    <row r="253">
      <c r="B253" s="183"/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</row>
    <row r="254">
      <c r="B254" s="183"/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</row>
    <row r="255">
      <c r="B255" s="183"/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</row>
    <row r="256">
      <c r="B256" s="183"/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</row>
    <row r="257">
      <c r="B257" s="183"/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</row>
    <row r="258">
      <c r="B258" s="183"/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</row>
    <row r="259">
      <c r="B259" s="183"/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</row>
    <row r="260">
      <c r="B260" s="183"/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</row>
    <row r="261">
      <c r="B261" s="183"/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</row>
    <row r="262">
      <c r="B262" s="183"/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</row>
    <row r="263">
      <c r="B263" s="183"/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</row>
    <row r="264">
      <c r="B264" s="183"/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</row>
    <row r="265">
      <c r="B265" s="183"/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</row>
    <row r="266">
      <c r="B266" s="183"/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</row>
    <row r="267">
      <c r="B267" s="183"/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</row>
    <row r="268"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</row>
    <row r="269"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</row>
    <row r="270">
      <c r="B270" s="183"/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</row>
    <row r="271">
      <c r="B271" s="183"/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</row>
    <row r="272">
      <c r="B272" s="183"/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</row>
    <row r="273">
      <c r="B273" s="183"/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</row>
    <row r="274">
      <c r="B274" s="183"/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</row>
    <row r="275">
      <c r="B275" s="183"/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</row>
    <row r="276">
      <c r="B276" s="183"/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</row>
    <row r="277"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</row>
    <row r="278">
      <c r="B278" s="183"/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</row>
    <row r="279">
      <c r="B279" s="183"/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</row>
    <row r="280"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</row>
    <row r="281"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</row>
    <row r="282">
      <c r="B282" s="183"/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</row>
    <row r="283">
      <c r="B283" s="183"/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</row>
    <row r="284">
      <c r="B284" s="183"/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</row>
    <row r="285">
      <c r="B285" s="183"/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</row>
    <row r="286">
      <c r="B286" s="183"/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</row>
    <row r="287">
      <c r="B287" s="183"/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</row>
    <row r="288">
      <c r="B288" s="183"/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</row>
    <row r="289">
      <c r="B289" s="183"/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</row>
    <row r="290">
      <c r="B290" s="183"/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</row>
    <row r="291">
      <c r="B291" s="183"/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</row>
    <row r="292">
      <c r="B292" s="183"/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</row>
    <row r="293">
      <c r="B293" s="183"/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</row>
    <row r="294">
      <c r="B294" s="183"/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</row>
    <row r="295">
      <c r="B295" s="183"/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</row>
    <row r="296">
      <c r="B296" s="183"/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</row>
    <row r="297">
      <c r="B297" s="183"/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</row>
    <row r="298">
      <c r="B298" s="183"/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</row>
    <row r="299">
      <c r="B299" s="183"/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</row>
    <row r="300">
      <c r="B300" s="183"/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</row>
    <row r="301">
      <c r="B301" s="183"/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</row>
    <row r="302">
      <c r="B302" s="183"/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</row>
    <row r="303">
      <c r="B303" s="183"/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</row>
    <row r="304"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</row>
    <row r="305">
      <c r="B305" s="183"/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</row>
    <row r="306">
      <c r="B306" s="183"/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</row>
    <row r="307">
      <c r="B307" s="183"/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</row>
    <row r="308">
      <c r="B308" s="183"/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</row>
    <row r="309">
      <c r="B309" s="183"/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</row>
    <row r="310">
      <c r="B310" s="183"/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</row>
    <row r="311">
      <c r="B311" s="183"/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</row>
    <row r="312">
      <c r="B312" s="183"/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</row>
    <row r="313">
      <c r="B313" s="183"/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</row>
    <row r="314">
      <c r="B314" s="183"/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</row>
    <row r="315">
      <c r="B315" s="183"/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</row>
    <row r="316">
      <c r="B316" s="183"/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</row>
    <row r="317"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</row>
    <row r="318">
      <c r="B318" s="183"/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</row>
    <row r="319">
      <c r="B319" s="183"/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</row>
    <row r="320">
      <c r="B320" s="183"/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</row>
    <row r="321">
      <c r="B321" s="183"/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</row>
    <row r="322">
      <c r="B322" s="183"/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</row>
    <row r="323">
      <c r="B323" s="183"/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</row>
    <row r="324">
      <c r="B324" s="183"/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</row>
    <row r="325">
      <c r="B325" s="183"/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</row>
    <row r="326">
      <c r="B326" s="183"/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</row>
    <row r="327">
      <c r="B327" s="183"/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</row>
    <row r="328">
      <c r="B328" s="183"/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</row>
    <row r="329">
      <c r="B329" s="183"/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</row>
    <row r="330">
      <c r="B330" s="183"/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</row>
    <row r="331">
      <c r="B331" s="183"/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</row>
    <row r="332">
      <c r="B332" s="183"/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</row>
    <row r="333">
      <c r="B333" s="183"/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</row>
    <row r="334">
      <c r="B334" s="183"/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</row>
    <row r="335">
      <c r="B335" s="183"/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</row>
    <row r="336">
      <c r="B336" s="183"/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</row>
    <row r="337">
      <c r="B337" s="183"/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</row>
    <row r="338">
      <c r="B338" s="183"/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</row>
    <row r="339">
      <c r="B339" s="183"/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</row>
    <row r="340">
      <c r="B340" s="183"/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</row>
    <row r="341">
      <c r="B341" s="183"/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</row>
    <row r="342">
      <c r="B342" s="183"/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</row>
    <row r="343">
      <c r="B343" s="183"/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</row>
    <row r="344">
      <c r="B344" s="183"/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</row>
    <row r="345">
      <c r="B345" s="183"/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</row>
    <row r="346">
      <c r="B346" s="183"/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</row>
    <row r="347">
      <c r="B347" s="183"/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</row>
    <row r="348"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</row>
    <row r="349">
      <c r="B349" s="183"/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</row>
    <row r="350"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</row>
    <row r="351"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</row>
    <row r="352">
      <c r="B352" s="183"/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</row>
    <row r="353">
      <c r="B353" s="183"/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</row>
    <row r="354">
      <c r="B354" s="183"/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</row>
    <row r="355">
      <c r="B355" s="183"/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</row>
    <row r="356">
      <c r="B356" s="183"/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</row>
    <row r="357">
      <c r="B357" s="183"/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</row>
    <row r="358">
      <c r="B358" s="183"/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</row>
    <row r="359">
      <c r="B359" s="183"/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</row>
    <row r="360">
      <c r="B360" s="183"/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</row>
    <row r="361">
      <c r="B361" s="183"/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</row>
    <row r="362">
      <c r="B362" s="183"/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</row>
    <row r="363">
      <c r="B363" s="183"/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</row>
    <row r="364">
      <c r="B364" s="183"/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</row>
    <row r="365">
      <c r="B365" s="183"/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</row>
    <row r="366">
      <c r="B366" s="183"/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</row>
    <row r="367">
      <c r="B367" s="183"/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</row>
    <row r="368">
      <c r="B368" s="183"/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</row>
    <row r="369">
      <c r="B369" s="183"/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</row>
    <row r="370">
      <c r="B370" s="183"/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</row>
    <row r="371">
      <c r="B371" s="183"/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</row>
    <row r="372">
      <c r="B372" s="183"/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</row>
    <row r="373">
      <c r="B373" s="183"/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</row>
    <row r="374">
      <c r="B374" s="183"/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</row>
    <row r="375">
      <c r="B375" s="183"/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</row>
    <row r="376"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</row>
    <row r="377">
      <c r="B377" s="183"/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</row>
    <row r="378">
      <c r="B378" s="183"/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</row>
    <row r="379">
      <c r="B379" s="183"/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</row>
    <row r="380">
      <c r="B380" s="183"/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</row>
    <row r="381">
      <c r="B381" s="183"/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</row>
    <row r="382">
      <c r="B382" s="183"/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</row>
    <row r="383">
      <c r="B383" s="183"/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</row>
    <row r="384">
      <c r="B384" s="183"/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</row>
    <row r="385">
      <c r="B385" s="183"/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</row>
    <row r="386">
      <c r="B386" s="183"/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</row>
    <row r="387">
      <c r="B387" s="183"/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</row>
    <row r="388">
      <c r="B388" s="183"/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</row>
    <row r="389">
      <c r="B389" s="183"/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</row>
    <row r="390">
      <c r="B390" s="183"/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</row>
    <row r="391">
      <c r="B391" s="183"/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</row>
    <row r="392">
      <c r="B392" s="183"/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</row>
    <row r="393">
      <c r="B393" s="183"/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</row>
    <row r="394">
      <c r="B394" s="183"/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</row>
    <row r="395"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</row>
    <row r="396"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</row>
    <row r="397">
      <c r="B397" s="183"/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</row>
    <row r="398"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</row>
    <row r="399"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</row>
    <row r="400"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</row>
    <row r="401"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</row>
    <row r="402">
      <c r="B402" s="183"/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</row>
    <row r="403">
      <c r="B403" s="183"/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</row>
    <row r="404">
      <c r="B404" s="183"/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</row>
    <row r="405">
      <c r="B405" s="183"/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</row>
    <row r="406">
      <c r="B406" s="183"/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</row>
    <row r="407">
      <c r="B407" s="183"/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</row>
    <row r="408">
      <c r="B408" s="183"/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</row>
    <row r="409">
      <c r="B409" s="183"/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</row>
    <row r="410">
      <c r="B410" s="183"/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</row>
    <row r="411">
      <c r="B411" s="183"/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</row>
    <row r="412">
      <c r="B412" s="183"/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</row>
    <row r="413">
      <c r="B413" s="183"/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</row>
    <row r="414">
      <c r="B414" s="183"/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</row>
    <row r="415">
      <c r="B415" s="183"/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</row>
    <row r="416">
      <c r="B416" s="183"/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</row>
    <row r="417">
      <c r="B417" s="183"/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</row>
    <row r="418">
      <c r="B418" s="183"/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</row>
    <row r="419"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</row>
    <row r="420">
      <c r="B420" s="183"/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</row>
    <row r="421"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</row>
    <row r="422">
      <c r="B422" s="183"/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</row>
    <row r="423">
      <c r="B423" s="183"/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</row>
    <row r="424">
      <c r="B424" s="183"/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</row>
    <row r="425">
      <c r="B425" s="183"/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</row>
    <row r="426">
      <c r="B426" s="183"/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</row>
    <row r="427">
      <c r="B427" s="183"/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</row>
    <row r="428">
      <c r="B428" s="183"/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</row>
    <row r="429">
      <c r="B429" s="183"/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</row>
    <row r="430">
      <c r="B430" s="183"/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</row>
    <row r="431">
      <c r="B431" s="183"/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</row>
    <row r="432">
      <c r="B432" s="183"/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</row>
    <row r="433">
      <c r="B433" s="183"/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</row>
    <row r="434">
      <c r="B434" s="183"/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</row>
    <row r="435">
      <c r="B435" s="183"/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</row>
    <row r="436">
      <c r="B436" s="183"/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</row>
    <row r="437">
      <c r="B437" s="183"/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</row>
    <row r="438">
      <c r="B438" s="183"/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</row>
    <row r="439">
      <c r="B439" s="183"/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</row>
    <row r="440">
      <c r="B440" s="183"/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</row>
    <row r="441">
      <c r="B441" s="183"/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</row>
    <row r="442">
      <c r="B442" s="183"/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</row>
    <row r="443">
      <c r="B443" s="183"/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</row>
    <row r="444">
      <c r="B444" s="183"/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</row>
    <row r="445">
      <c r="B445" s="183"/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</row>
    <row r="446">
      <c r="B446" s="183"/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</row>
    <row r="447">
      <c r="B447" s="183"/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</row>
    <row r="448">
      <c r="B448" s="183"/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</row>
    <row r="449">
      <c r="B449" s="183"/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</row>
    <row r="450">
      <c r="B450" s="183"/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</row>
    <row r="451">
      <c r="B451" s="183"/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</row>
    <row r="452">
      <c r="B452" s="183"/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</row>
    <row r="453">
      <c r="B453" s="183"/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</row>
    <row r="454">
      <c r="B454" s="183"/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</row>
    <row r="455">
      <c r="B455" s="183"/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</row>
    <row r="456">
      <c r="B456" s="183"/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</row>
    <row r="457">
      <c r="B457" s="183"/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</row>
    <row r="458">
      <c r="B458" s="183"/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</row>
    <row r="459">
      <c r="B459" s="183"/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</row>
    <row r="460">
      <c r="B460" s="183"/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</row>
    <row r="461">
      <c r="B461" s="183"/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</row>
    <row r="462">
      <c r="B462" s="183"/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</row>
    <row r="463">
      <c r="B463" s="183"/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</row>
    <row r="464">
      <c r="B464" s="183"/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</row>
    <row r="465">
      <c r="B465" s="183"/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</row>
    <row r="466">
      <c r="B466" s="183"/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</row>
    <row r="467">
      <c r="B467" s="183"/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</row>
    <row r="468">
      <c r="B468" s="183"/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</row>
    <row r="469">
      <c r="B469" s="183"/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</row>
    <row r="470">
      <c r="B470" s="183"/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</row>
    <row r="471">
      <c r="B471" s="183"/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</row>
    <row r="472"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</row>
    <row r="473">
      <c r="B473" s="183"/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</row>
    <row r="474">
      <c r="B474" s="183"/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</row>
    <row r="475">
      <c r="B475" s="183"/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</row>
    <row r="476">
      <c r="B476" s="183"/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</row>
    <row r="477">
      <c r="B477" s="183"/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</row>
    <row r="478">
      <c r="B478" s="183"/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</row>
    <row r="479">
      <c r="B479" s="183"/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</row>
    <row r="480">
      <c r="B480" s="183"/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</row>
    <row r="481">
      <c r="B481" s="183"/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</row>
    <row r="482">
      <c r="B482" s="183"/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</row>
    <row r="483">
      <c r="B483" s="183"/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</row>
    <row r="484">
      <c r="B484" s="183"/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</row>
    <row r="485">
      <c r="B485" s="183"/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</row>
    <row r="486">
      <c r="B486" s="183"/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</row>
    <row r="487">
      <c r="B487" s="183"/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</row>
    <row r="488"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</row>
    <row r="489">
      <c r="B489" s="183"/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</row>
    <row r="490">
      <c r="B490" s="183"/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</row>
    <row r="491">
      <c r="B491" s="183"/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</row>
    <row r="492">
      <c r="B492" s="183"/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</row>
    <row r="493">
      <c r="B493" s="183"/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</row>
    <row r="494">
      <c r="B494" s="183"/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</row>
    <row r="495">
      <c r="B495" s="183"/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</row>
    <row r="496">
      <c r="B496" s="183"/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</row>
    <row r="497"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</row>
    <row r="498">
      <c r="B498" s="183"/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</row>
    <row r="499">
      <c r="B499" s="183"/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</row>
    <row r="500">
      <c r="B500" s="183"/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</row>
    <row r="501">
      <c r="B501" s="183"/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</row>
    <row r="502">
      <c r="B502" s="183"/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</row>
    <row r="503">
      <c r="B503" s="183"/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</row>
    <row r="504">
      <c r="B504" s="183"/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</row>
    <row r="505">
      <c r="B505" s="183"/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</row>
    <row r="506">
      <c r="B506" s="183"/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</row>
    <row r="507">
      <c r="B507" s="183"/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</row>
    <row r="508">
      <c r="B508" s="183"/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</row>
    <row r="509">
      <c r="B509" s="183"/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</row>
    <row r="510">
      <c r="B510" s="183"/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</row>
    <row r="511">
      <c r="B511" s="183"/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</row>
    <row r="512">
      <c r="B512" s="183"/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</row>
    <row r="513">
      <c r="B513" s="183"/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</row>
    <row r="514">
      <c r="B514" s="183"/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</row>
    <row r="515">
      <c r="B515" s="183"/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</row>
    <row r="516"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</row>
    <row r="517"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</row>
    <row r="518"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</row>
    <row r="519"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</row>
    <row r="520"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</row>
    <row r="521"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</row>
    <row r="522"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</row>
    <row r="523"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</row>
    <row r="524"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</row>
    <row r="525"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</row>
    <row r="526"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</row>
    <row r="527"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</row>
    <row r="528"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</row>
    <row r="529"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</row>
    <row r="530"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</row>
    <row r="531"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</row>
    <row r="532"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</row>
    <row r="533"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</row>
    <row r="534"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</row>
    <row r="535"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</row>
    <row r="536"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</row>
    <row r="537"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</row>
    <row r="538"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</row>
    <row r="539"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</row>
    <row r="540"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</row>
    <row r="541"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</row>
    <row r="542"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</row>
    <row r="543"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</row>
    <row r="544"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</row>
    <row r="545"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</row>
    <row r="546"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</row>
    <row r="547"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</row>
    <row r="548"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</row>
    <row r="549"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</row>
    <row r="550"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</row>
    <row r="551"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</row>
    <row r="552"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</row>
    <row r="553"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</row>
    <row r="554"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</row>
    <row r="555"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</row>
    <row r="556"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</row>
    <row r="557"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</row>
    <row r="558"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</row>
    <row r="559"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</row>
    <row r="560"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</row>
    <row r="561"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</row>
    <row r="562"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</row>
    <row r="563"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</row>
    <row r="564"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</row>
    <row r="565"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</row>
    <row r="566"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</row>
    <row r="567"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</row>
    <row r="568"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</row>
    <row r="569"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</row>
    <row r="570"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</row>
    <row r="571"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</row>
    <row r="572"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</row>
    <row r="573"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</row>
    <row r="574"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</row>
    <row r="575"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</row>
    <row r="576"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</row>
    <row r="577"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</row>
    <row r="578"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</row>
    <row r="579"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</row>
    <row r="580"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</row>
    <row r="581"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</row>
    <row r="582"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</row>
    <row r="583"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</row>
    <row r="584"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</row>
    <row r="585"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</row>
    <row r="586"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</row>
    <row r="587"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</row>
    <row r="588"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</row>
    <row r="589"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</row>
    <row r="590"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</row>
    <row r="591"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</row>
    <row r="592"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</row>
    <row r="593"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</row>
    <row r="594"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</row>
    <row r="595"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</row>
    <row r="596"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</row>
    <row r="597"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</row>
    <row r="598"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</row>
    <row r="599"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</row>
    <row r="600"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</row>
    <row r="601"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</row>
    <row r="602"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</row>
    <row r="603"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</row>
    <row r="604"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</row>
    <row r="605"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</row>
    <row r="606"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</row>
    <row r="607"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</row>
    <row r="608"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</row>
    <row r="609"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</row>
    <row r="610"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</row>
    <row r="611"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</row>
    <row r="612"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</row>
    <row r="613"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</row>
    <row r="614"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</row>
    <row r="615"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</row>
    <row r="616"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</row>
    <row r="617"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</row>
    <row r="618"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</row>
    <row r="619"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</row>
    <row r="620"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</row>
    <row r="621"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</row>
    <row r="622"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</row>
    <row r="623"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</row>
    <row r="624"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</row>
    <row r="625"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</row>
    <row r="626"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</row>
    <row r="627"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</row>
    <row r="628"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</row>
    <row r="629"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</row>
    <row r="630"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</row>
    <row r="631"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</row>
    <row r="632"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</row>
    <row r="633"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</row>
    <row r="634"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</row>
    <row r="635"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</row>
    <row r="636"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</row>
    <row r="637"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</row>
    <row r="638"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</row>
    <row r="639"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</row>
    <row r="640"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</row>
    <row r="641"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</row>
    <row r="642"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</row>
    <row r="643"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</row>
    <row r="644"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</row>
    <row r="645"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</row>
    <row r="646"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</row>
    <row r="647"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</row>
    <row r="648"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</row>
    <row r="649"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</row>
    <row r="650"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</row>
    <row r="651"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</row>
    <row r="652"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</row>
    <row r="653"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</row>
    <row r="654"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</row>
    <row r="655"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</row>
    <row r="656"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</row>
    <row r="657"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</row>
    <row r="658"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</row>
    <row r="659"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</row>
    <row r="660"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</row>
    <row r="661"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</row>
    <row r="662"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</row>
    <row r="663"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</row>
    <row r="664"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</row>
    <row r="665"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</row>
    <row r="666"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</row>
    <row r="667"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</row>
    <row r="668"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</row>
    <row r="669"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</row>
    <row r="670"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</row>
    <row r="671"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</row>
    <row r="672"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</row>
    <row r="673"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</row>
    <row r="674"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</row>
    <row r="675"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</row>
    <row r="676"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</row>
    <row r="677"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</row>
    <row r="678"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</row>
    <row r="679"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</row>
    <row r="680"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</row>
    <row r="681"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</row>
    <row r="682"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</row>
    <row r="683"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</row>
    <row r="684"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</row>
    <row r="685"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</row>
    <row r="686"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</row>
    <row r="687"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</row>
    <row r="688"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</row>
    <row r="689"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</row>
    <row r="690"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</row>
    <row r="691"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</row>
    <row r="692"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</row>
    <row r="693"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</row>
    <row r="694"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</row>
    <row r="695"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</row>
    <row r="696"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</row>
    <row r="697"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</row>
    <row r="698"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</row>
    <row r="699"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</row>
    <row r="700"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</row>
    <row r="701"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</row>
    <row r="702"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</row>
    <row r="703"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</row>
    <row r="704"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</row>
    <row r="705"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</row>
    <row r="706"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</row>
    <row r="707"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</row>
    <row r="708"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</row>
    <row r="709"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</row>
    <row r="710"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</row>
    <row r="711"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</row>
    <row r="712"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</row>
    <row r="713"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</row>
    <row r="714"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</row>
    <row r="715"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</row>
    <row r="716"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</row>
    <row r="717"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</row>
    <row r="718"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</row>
    <row r="719"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</row>
    <row r="720"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</row>
    <row r="721"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</row>
    <row r="722"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</row>
    <row r="723"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</row>
    <row r="724"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</row>
    <row r="725"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</row>
    <row r="726"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</row>
    <row r="727"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</row>
    <row r="728"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</row>
    <row r="729"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</row>
    <row r="730"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</row>
    <row r="731"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</row>
    <row r="732"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</row>
    <row r="733"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</row>
    <row r="734"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</row>
    <row r="735"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</row>
    <row r="736"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</row>
    <row r="737"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</row>
    <row r="738"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</row>
    <row r="739"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</row>
    <row r="740"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</row>
    <row r="741"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</row>
    <row r="742"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</row>
    <row r="743"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</row>
    <row r="744"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</row>
    <row r="745"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</row>
    <row r="746"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</row>
    <row r="747"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</row>
    <row r="748"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</row>
    <row r="749"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</row>
    <row r="750"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</row>
    <row r="751"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</row>
    <row r="752"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</row>
    <row r="753"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</row>
    <row r="754"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</row>
    <row r="755"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</row>
    <row r="756"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</row>
    <row r="757"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</row>
    <row r="758"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</row>
    <row r="759"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</row>
    <row r="760"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</row>
    <row r="761"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</row>
    <row r="762"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</row>
    <row r="763"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</row>
    <row r="764"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</row>
    <row r="765"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</row>
    <row r="766"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</row>
    <row r="767"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</row>
    <row r="768"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</row>
    <row r="769"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</row>
    <row r="770"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</row>
    <row r="771"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</row>
    <row r="772"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</row>
    <row r="773"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</row>
    <row r="774"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</row>
    <row r="775"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</row>
    <row r="776"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</row>
    <row r="777"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</row>
    <row r="778"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</row>
    <row r="779"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</row>
    <row r="780"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</row>
    <row r="781"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</row>
    <row r="782"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</row>
    <row r="783"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</row>
    <row r="784"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</row>
    <row r="785"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</row>
    <row r="786"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</row>
    <row r="787"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</row>
    <row r="788"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</row>
    <row r="789"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</row>
    <row r="790"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</row>
    <row r="791"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</row>
    <row r="792"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</row>
    <row r="793"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</row>
    <row r="794"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</row>
    <row r="795"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</row>
    <row r="796"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</row>
    <row r="797"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</row>
    <row r="798"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</row>
    <row r="799"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</row>
    <row r="800"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</row>
    <row r="801"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</row>
    <row r="802"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</row>
    <row r="803"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</row>
    <row r="804"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</row>
    <row r="805"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</row>
    <row r="806"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</row>
    <row r="807"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</row>
    <row r="808"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</row>
    <row r="809"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</row>
    <row r="810"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</row>
    <row r="811"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</row>
    <row r="812"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</row>
    <row r="813"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</row>
    <row r="814"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</row>
    <row r="815"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</row>
    <row r="816"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</row>
    <row r="817"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</row>
    <row r="818"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</row>
    <row r="819"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</row>
    <row r="820"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</row>
    <row r="821"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</row>
    <row r="822"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</row>
    <row r="823"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</row>
    <row r="824"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</row>
    <row r="825"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</row>
    <row r="826"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</row>
    <row r="827"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</row>
    <row r="828"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</row>
    <row r="829"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</row>
    <row r="830"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</row>
    <row r="831"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</row>
    <row r="832"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</row>
    <row r="833"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</row>
    <row r="834"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</row>
    <row r="835"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</row>
    <row r="836"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</row>
    <row r="837"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</row>
    <row r="838"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</row>
    <row r="839"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</row>
    <row r="840"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</row>
    <row r="841"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</row>
    <row r="842"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</row>
    <row r="843"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</row>
    <row r="844"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</row>
    <row r="845"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</row>
    <row r="846"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</row>
    <row r="847"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</row>
    <row r="848"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</row>
    <row r="849"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</row>
    <row r="850"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</row>
    <row r="851"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</row>
    <row r="852"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</row>
    <row r="853"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</row>
    <row r="854"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</row>
    <row r="855"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</row>
    <row r="856"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</row>
    <row r="857"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</row>
    <row r="858"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</row>
    <row r="859"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</row>
    <row r="860"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</row>
    <row r="861"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</row>
    <row r="862"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</row>
    <row r="863"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</row>
    <row r="864"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</row>
    <row r="865"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</row>
    <row r="866"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</row>
    <row r="867"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</row>
    <row r="868"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</row>
    <row r="869"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</row>
    <row r="870"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</row>
    <row r="871"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</row>
    <row r="872"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</row>
    <row r="873"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</row>
    <row r="874"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</row>
    <row r="875"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</row>
    <row r="876"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</row>
    <row r="877"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</row>
    <row r="878"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</row>
    <row r="879"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</row>
    <row r="880"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</row>
    <row r="881"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</row>
    <row r="882"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</row>
    <row r="883"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</row>
    <row r="884"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</row>
    <row r="885"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</row>
    <row r="886"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</row>
    <row r="887"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</row>
    <row r="888"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</row>
    <row r="889"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</row>
    <row r="890"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</row>
    <row r="891"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</row>
    <row r="892"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</row>
    <row r="893"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</row>
    <row r="894"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</row>
    <row r="895"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</row>
    <row r="896"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</row>
    <row r="897"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</row>
    <row r="898"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</row>
    <row r="899"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</row>
    <row r="900"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</row>
    <row r="901"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</row>
    <row r="902"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</row>
    <row r="903"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</row>
    <row r="904"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</row>
    <row r="905"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</row>
    <row r="906"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</row>
    <row r="907"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</row>
    <row r="908"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</row>
    <row r="909"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</row>
    <row r="910"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</row>
    <row r="911"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</row>
    <row r="912"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</row>
    <row r="913"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</row>
    <row r="914"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</row>
    <row r="915"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</row>
    <row r="916"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</row>
    <row r="917"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</row>
    <row r="918"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</row>
    <row r="919"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</row>
    <row r="920"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</row>
    <row r="921"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</row>
    <row r="922"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</row>
    <row r="923"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</row>
    <row r="924"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</row>
    <row r="925"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</row>
    <row r="926"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</row>
    <row r="927"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</row>
    <row r="928"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</row>
    <row r="929"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</row>
    <row r="930"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</row>
    <row r="931"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</row>
    <row r="932"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</row>
    <row r="933"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</row>
    <row r="934"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</row>
    <row r="935"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</row>
    <row r="936"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</row>
    <row r="937"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</row>
    <row r="938"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</row>
    <row r="939"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</row>
    <row r="940"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</row>
    <row r="941"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</row>
    <row r="942"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</row>
    <row r="943"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</row>
    <row r="944"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</row>
    <row r="945"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</row>
    <row r="946"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</row>
    <row r="947"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</row>
    <row r="948"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</row>
    <row r="949"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</row>
    <row r="950"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</row>
    <row r="951"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</row>
    <row r="952"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</row>
    <row r="953"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</row>
    <row r="954"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</row>
    <row r="955"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</row>
    <row r="956"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</row>
    <row r="957"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</row>
    <row r="958"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</row>
    <row r="959"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</row>
    <row r="960"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</row>
    <row r="961"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</row>
    <row r="962"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</row>
    <row r="963"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</row>
    <row r="964"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</row>
    <row r="965"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</row>
    <row r="966"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</row>
    <row r="967"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</row>
    <row r="968"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</row>
    <row r="969"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</row>
    <row r="970"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</row>
    <row r="971"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</row>
    <row r="972"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</row>
    <row r="973"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</row>
    <row r="974"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</row>
    <row r="975"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</row>
    <row r="976"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</row>
    <row r="977"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</row>
    <row r="978"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</row>
    <row r="979"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</row>
    <row r="980"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</row>
    <row r="981"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</row>
    <row r="982"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</row>
    <row r="983"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</row>
    <row r="984"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</row>
    <row r="985"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</row>
    <row r="986"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</row>
    <row r="987"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</row>
    <row r="988"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</row>
    <row r="989">
      <c r="B989" s="183"/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</row>
    <row r="990">
      <c r="B990" s="183"/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</row>
    <row r="991">
      <c r="B991" s="183"/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</row>
    <row r="992">
      <c r="B992" s="183"/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</row>
    <row r="993">
      <c r="B993" s="183"/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</row>
    <row r="994">
      <c r="B994" s="183"/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</row>
    <row r="995">
      <c r="B995" s="183"/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</row>
    <row r="996">
      <c r="B996" s="183"/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</row>
    <row r="997">
      <c r="B997" s="183"/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</row>
    <row r="998">
      <c r="B998" s="183"/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</row>
    <row r="999">
      <c r="B999" s="183"/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</row>
    <row r="1000">
      <c r="B1000" s="183"/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</row>
    <row r="1001">
      <c r="B1001" s="183"/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N1001" s="183"/>
      <c r="O1001" s="183"/>
      <c r="P1001" s="183"/>
      <c r="Q1001" s="183"/>
    </row>
    <row r="1002">
      <c r="B1002" s="183"/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N1002" s="183"/>
      <c r="O1002" s="183"/>
      <c r="P1002" s="183"/>
      <c r="Q1002" s="183"/>
    </row>
  </sheetData>
  <mergeCells count="3">
    <mergeCell ref="M1:S1"/>
    <mergeCell ref="M2:N2"/>
    <mergeCell ref="Q2:S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1.88"/>
    <col customWidth="1" min="3" max="3" width="8.25"/>
    <col customWidth="1" min="4" max="4" width="17.63"/>
    <col customWidth="1" min="5" max="6" width="13.88"/>
    <col customWidth="1" min="7" max="7" width="10.13"/>
    <col customWidth="1" min="8" max="8" width="10.38"/>
    <col customWidth="1" min="9" max="9" width="10.5"/>
    <col customWidth="1" min="10" max="12" width="10.88"/>
  </cols>
  <sheetData>
    <row r="1">
      <c r="A1" s="1"/>
      <c r="B1" s="92"/>
      <c r="C1" s="93"/>
      <c r="D1" s="92"/>
      <c r="E1" s="92"/>
      <c r="F1" s="92"/>
      <c r="G1" s="92"/>
      <c r="H1" s="94"/>
      <c r="I1" s="94"/>
      <c r="J1" s="95"/>
      <c r="K1" s="95"/>
      <c r="L1" s="95"/>
      <c r="M1" s="203" t="s">
        <v>78</v>
      </c>
    </row>
    <row r="2">
      <c r="A2" s="1"/>
      <c r="B2" s="92"/>
      <c r="C2" s="93"/>
      <c r="D2" s="92"/>
      <c r="E2" s="92"/>
      <c r="F2" s="92"/>
      <c r="G2" s="92"/>
      <c r="H2" s="94"/>
      <c r="I2" s="94"/>
      <c r="J2" s="95"/>
      <c r="K2" s="95"/>
      <c r="L2" s="95"/>
      <c r="M2" s="96" t="s">
        <v>67</v>
      </c>
      <c r="N2" s="97"/>
      <c r="O2" s="99"/>
      <c r="P2" s="100"/>
      <c r="Q2" s="96" t="s">
        <v>68</v>
      </c>
      <c r="R2" s="97"/>
      <c r="S2" s="98"/>
    </row>
    <row r="3">
      <c r="A3" s="1" t="s">
        <v>69</v>
      </c>
      <c r="B3" s="92" t="s">
        <v>70</v>
      </c>
      <c r="C3" s="93" t="s">
        <v>8</v>
      </c>
      <c r="D3" s="95" t="s">
        <v>71</v>
      </c>
      <c r="E3" s="95" t="s">
        <v>72</v>
      </c>
      <c r="F3" s="92" t="s">
        <v>11</v>
      </c>
      <c r="G3" s="92" t="s">
        <v>12</v>
      </c>
      <c r="H3" s="94" t="s">
        <v>60</v>
      </c>
      <c r="I3" s="94" t="s">
        <v>61</v>
      </c>
      <c r="J3" s="92" t="s">
        <v>62</v>
      </c>
      <c r="K3" s="92" t="s">
        <v>63</v>
      </c>
      <c r="L3" s="95" t="s">
        <v>17</v>
      </c>
      <c r="M3" s="101" t="s">
        <v>73</v>
      </c>
      <c r="N3" s="102" t="s">
        <v>20</v>
      </c>
      <c r="O3" s="95" t="s">
        <v>47</v>
      </c>
      <c r="P3" s="103" t="s">
        <v>19</v>
      </c>
      <c r="Q3" s="101" t="s">
        <v>21</v>
      </c>
      <c r="R3" s="102" t="s">
        <v>74</v>
      </c>
      <c r="S3" s="103" t="s">
        <v>23</v>
      </c>
    </row>
    <row r="4">
      <c r="A4" s="104" t="s">
        <v>51</v>
      </c>
      <c r="B4" s="105">
        <v>8.1065695E7</v>
      </c>
      <c r="C4" s="105">
        <v>705937.0</v>
      </c>
      <c r="D4" s="106">
        <v>6.08</v>
      </c>
      <c r="E4" s="106">
        <v>8.35</v>
      </c>
      <c r="F4" s="105">
        <v>214459.0</v>
      </c>
      <c r="G4" s="105">
        <v>378.0</v>
      </c>
      <c r="H4" s="108">
        <v>78.0</v>
      </c>
      <c r="I4" s="108">
        <v>3.1</v>
      </c>
      <c r="J4" s="194">
        <v>76.1</v>
      </c>
      <c r="K4" s="194">
        <v>2.1</v>
      </c>
      <c r="L4" s="194">
        <v>98.14</v>
      </c>
      <c r="M4" s="110">
        <v>84.26</v>
      </c>
      <c r="N4" s="111">
        <v>60.16775083339051</v>
      </c>
      <c r="O4" s="106">
        <v>72.87</v>
      </c>
      <c r="P4" s="196">
        <v>69.9</v>
      </c>
      <c r="Q4" s="110">
        <v>83.52</v>
      </c>
      <c r="R4" s="106">
        <v>85.59</v>
      </c>
      <c r="S4" s="115">
        <v>97.18035269934005</v>
      </c>
    </row>
    <row r="5">
      <c r="A5" s="104" t="s">
        <v>49</v>
      </c>
      <c r="B5" s="105">
        <v>8.0587233E7</v>
      </c>
      <c r="C5" s="105">
        <v>629721.0</v>
      </c>
      <c r="D5" s="106">
        <v>5.45</v>
      </c>
      <c r="E5" s="106">
        <v>7.71</v>
      </c>
      <c r="F5" s="105">
        <v>225104.0</v>
      </c>
      <c r="G5" s="105">
        <v>358.0</v>
      </c>
      <c r="H5" s="108">
        <v>77.9</v>
      </c>
      <c r="I5" s="108">
        <v>2.9</v>
      </c>
      <c r="J5" s="194">
        <v>76.1</v>
      </c>
      <c r="K5" s="194">
        <v>2.2</v>
      </c>
      <c r="L5" s="194">
        <v>97.98</v>
      </c>
      <c r="M5" s="110">
        <v>84.25</v>
      </c>
      <c r="N5" s="111">
        <v>59.89660050047041</v>
      </c>
      <c r="O5" s="106">
        <v>72.68</v>
      </c>
      <c r="P5" s="196">
        <v>69.72</v>
      </c>
      <c r="Q5" s="110">
        <v>82.88</v>
      </c>
      <c r="R5" s="106">
        <v>84.9</v>
      </c>
      <c r="S5" s="115">
        <v>96.86389700313751</v>
      </c>
    </row>
    <row r="6">
      <c r="A6" s="137" t="s">
        <v>53</v>
      </c>
      <c r="B6" s="138">
        <v>7.1774144E7</v>
      </c>
      <c r="C6" s="138">
        <v>406642.0</v>
      </c>
      <c r="D6" s="139">
        <v>6.08</v>
      </c>
      <c r="E6" s="139">
        <v>4.07</v>
      </c>
      <c r="F6" s="138">
        <v>208041.0</v>
      </c>
      <c r="G6" s="138">
        <v>345.0</v>
      </c>
      <c r="H6" s="141">
        <v>76.4</v>
      </c>
      <c r="I6" s="141">
        <v>1.8</v>
      </c>
      <c r="J6" s="139">
        <v>74.7</v>
      </c>
      <c r="K6" s="139">
        <v>0.9</v>
      </c>
      <c r="L6" s="139">
        <v>94.48</v>
      </c>
      <c r="M6" s="143">
        <v>80.99</v>
      </c>
      <c r="N6" s="111">
        <v>58.70388971918968</v>
      </c>
      <c r="O6" s="139">
        <v>70.38</v>
      </c>
      <c r="P6" s="197">
        <v>67.39</v>
      </c>
      <c r="Q6" s="143">
        <v>78.32</v>
      </c>
      <c r="R6" s="139">
        <v>80.55</v>
      </c>
      <c r="S6" s="147">
        <v>95.45234231310181</v>
      </c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</row>
    <row r="7">
      <c r="A7" s="77" t="s">
        <v>26</v>
      </c>
      <c r="B7" s="117">
        <v>8.9207585E7</v>
      </c>
      <c r="C7" s="117">
        <v>1415708.0</v>
      </c>
      <c r="D7" s="118">
        <v>16.73</v>
      </c>
      <c r="E7" s="118">
        <v>19.23</v>
      </c>
      <c r="F7" s="117">
        <v>306555.0</v>
      </c>
      <c r="G7" s="117">
        <v>291.0</v>
      </c>
      <c r="H7" s="120">
        <v>76.3</v>
      </c>
      <c r="I7" s="120">
        <v>4.9</v>
      </c>
      <c r="J7" s="204">
        <v>74.1</v>
      </c>
      <c r="K7" s="204">
        <v>4.0</v>
      </c>
      <c r="L7" s="199">
        <v>98.7</v>
      </c>
      <c r="M7" s="122">
        <v>84.48</v>
      </c>
      <c r="N7" s="123">
        <v>69.96604753632654</v>
      </c>
      <c r="O7" s="127">
        <v>73.25</v>
      </c>
      <c r="P7" s="195">
        <v>70.28</v>
      </c>
      <c r="Q7" s="136">
        <v>85.27</v>
      </c>
      <c r="R7" s="127">
        <v>87.18</v>
      </c>
      <c r="S7" s="132">
        <v>97.90576652601969</v>
      </c>
    </row>
    <row r="8">
      <c r="A8" s="77" t="s">
        <v>36</v>
      </c>
      <c r="B8" s="117">
        <v>8.7849844E7</v>
      </c>
      <c r="C8" s="117">
        <v>1450171.0</v>
      </c>
      <c r="D8" s="118">
        <v>14.95</v>
      </c>
      <c r="E8" s="118">
        <v>17.42</v>
      </c>
      <c r="F8" s="117">
        <v>314873.0</v>
      </c>
      <c r="G8" s="117">
        <v>279.0</v>
      </c>
      <c r="H8" s="120">
        <v>76.2</v>
      </c>
      <c r="I8" s="120">
        <v>5.0</v>
      </c>
      <c r="J8" s="204">
        <v>74.9</v>
      </c>
      <c r="K8" s="204">
        <v>3.6</v>
      </c>
      <c r="L8" s="204">
        <v>98.63</v>
      </c>
      <c r="M8" s="122">
        <v>84.49</v>
      </c>
      <c r="N8" s="123">
        <v>69.96644317932599</v>
      </c>
      <c r="O8" s="118">
        <v>73.16</v>
      </c>
      <c r="P8" s="201">
        <v>70.15</v>
      </c>
      <c r="Q8" s="122">
        <v>85.11</v>
      </c>
      <c r="R8" s="118">
        <v>86.94</v>
      </c>
      <c r="S8" s="128">
        <v>98.15422481878177</v>
      </c>
    </row>
    <row r="9">
      <c r="A9" s="77" t="s">
        <v>31</v>
      </c>
      <c r="B9" s="117">
        <v>8.482993E7</v>
      </c>
      <c r="C9" s="117">
        <v>698170.0</v>
      </c>
      <c r="D9" s="118">
        <v>11.0</v>
      </c>
      <c r="E9" s="118">
        <v>13.38</v>
      </c>
      <c r="F9" s="117">
        <v>254744.0</v>
      </c>
      <c r="G9" s="117">
        <v>333.0</v>
      </c>
      <c r="H9" s="120">
        <v>77.5</v>
      </c>
      <c r="I9" s="120">
        <v>3.8</v>
      </c>
      <c r="J9" s="204">
        <v>76.3</v>
      </c>
      <c r="K9" s="204">
        <v>2.2</v>
      </c>
      <c r="L9" s="204">
        <v>98.39</v>
      </c>
      <c r="M9" s="122">
        <v>84.43</v>
      </c>
      <c r="N9" s="123">
        <v>60.63456461331247</v>
      </c>
      <c r="O9" s="118">
        <v>72.97</v>
      </c>
      <c r="P9" s="201">
        <v>69.97</v>
      </c>
      <c r="Q9" s="122">
        <v>83.94</v>
      </c>
      <c r="R9" s="118">
        <v>86.16</v>
      </c>
      <c r="S9" s="132">
        <v>97.68592448339284</v>
      </c>
    </row>
    <row r="10">
      <c r="A10" s="137" t="s">
        <v>50</v>
      </c>
      <c r="B10" s="138">
        <v>7.4613016E7</v>
      </c>
      <c r="C10" s="138">
        <v>581781.0</v>
      </c>
      <c r="D10" s="139">
        <v>2.37</v>
      </c>
      <c r="E10" s="139">
        <v>0.27</v>
      </c>
      <c r="F10" s="138">
        <v>288081.0</v>
      </c>
      <c r="G10" s="138">
        <v>259.0</v>
      </c>
      <c r="H10" s="141">
        <v>73.6</v>
      </c>
      <c r="I10" s="141">
        <v>3.0</v>
      </c>
      <c r="J10" s="139">
        <v>70.2</v>
      </c>
      <c r="K10" s="139">
        <v>2.0</v>
      </c>
      <c r="L10" s="139">
        <v>90.64</v>
      </c>
      <c r="M10" s="143">
        <v>76.24</v>
      </c>
      <c r="N10" s="111">
        <v>55.43271339971804</v>
      </c>
      <c r="O10" s="139">
        <v>68.29</v>
      </c>
      <c r="P10" s="197">
        <v>65.45</v>
      </c>
      <c r="Q10" s="143">
        <v>77.51</v>
      </c>
      <c r="R10" s="139">
        <v>80.23</v>
      </c>
      <c r="S10" s="147">
        <v>96.2276858162934</v>
      </c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</row>
    <row r="11">
      <c r="A11" s="104" t="s">
        <v>58</v>
      </c>
      <c r="B11" s="105">
        <v>7.9159791E7</v>
      </c>
      <c r="C11" s="105">
        <v>735265.0</v>
      </c>
      <c r="D11" s="106">
        <v>3.58</v>
      </c>
      <c r="E11" s="106">
        <v>5.8</v>
      </c>
      <c r="F11" s="105">
        <v>369905.0</v>
      </c>
      <c r="G11" s="105">
        <v>214.0</v>
      </c>
      <c r="H11" s="108">
        <v>76.3</v>
      </c>
      <c r="I11" s="108">
        <v>3.3</v>
      </c>
      <c r="J11" s="194">
        <v>74.6</v>
      </c>
      <c r="K11" s="194">
        <v>2.2</v>
      </c>
      <c r="L11" s="194">
        <v>96.59</v>
      </c>
      <c r="M11" s="110">
        <v>83.72</v>
      </c>
      <c r="N11" s="111">
        <v>59.88010938090233</v>
      </c>
      <c r="O11" s="106">
        <v>71.72</v>
      </c>
      <c r="P11" s="196">
        <v>68.76</v>
      </c>
      <c r="Q11" s="110">
        <v>82.15</v>
      </c>
      <c r="R11" s="106">
        <v>84.33</v>
      </c>
      <c r="S11" s="115">
        <v>97.43773666558477</v>
      </c>
    </row>
    <row r="12">
      <c r="A12" s="104" t="s">
        <v>57</v>
      </c>
      <c r="B12" s="105">
        <v>7.4539958E7</v>
      </c>
      <c r="C12" s="105">
        <v>837540.0</v>
      </c>
      <c r="D12" s="106">
        <v>2.46</v>
      </c>
      <c r="E12" s="127">
        <v>0.37</v>
      </c>
      <c r="F12" s="105">
        <v>384226.0</v>
      </c>
      <c r="G12" s="105">
        <v>194.0</v>
      </c>
      <c r="H12" s="169">
        <v>78.0</v>
      </c>
      <c r="I12" s="169">
        <v>2.6</v>
      </c>
      <c r="J12" s="106">
        <v>76.0</v>
      </c>
      <c r="K12" s="106">
        <v>1.4</v>
      </c>
      <c r="L12" s="106">
        <v>96.4</v>
      </c>
      <c r="M12" s="110">
        <v>84.16</v>
      </c>
      <c r="N12" s="111">
        <v>60.27916929716809</v>
      </c>
      <c r="O12" s="106">
        <v>71.4</v>
      </c>
      <c r="P12" s="196">
        <v>68.45</v>
      </c>
      <c r="Q12" s="110">
        <v>80.42</v>
      </c>
      <c r="R12" s="106">
        <v>82.62</v>
      </c>
      <c r="S12" s="115">
        <v>96.72644163150493</v>
      </c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</row>
    <row r="13">
      <c r="A13" s="77" t="s">
        <v>56</v>
      </c>
      <c r="B13" s="117">
        <v>8.341742E7</v>
      </c>
      <c r="C13" s="117">
        <v>937344.0</v>
      </c>
      <c r="D13" s="118">
        <v>9.15</v>
      </c>
      <c r="E13" s="118">
        <v>11.49</v>
      </c>
      <c r="F13" s="117">
        <v>337722.0</v>
      </c>
      <c r="G13" s="117">
        <v>247.0</v>
      </c>
      <c r="H13" s="120">
        <v>78.0</v>
      </c>
      <c r="I13" s="120">
        <v>3.1</v>
      </c>
      <c r="J13" s="204">
        <v>76.4</v>
      </c>
      <c r="K13" s="204">
        <v>1.9</v>
      </c>
      <c r="L13" s="204">
        <v>98.43</v>
      </c>
      <c r="M13" s="122">
        <v>82.72</v>
      </c>
      <c r="N13" s="123">
        <v>59.526548409573586</v>
      </c>
      <c r="O13" s="118">
        <v>72.9</v>
      </c>
      <c r="P13" s="201">
        <v>69.9</v>
      </c>
      <c r="Q13" s="122">
        <v>82.05</v>
      </c>
      <c r="R13" s="118">
        <v>84.33</v>
      </c>
      <c r="S13" s="132">
        <v>97.74526668830467</v>
      </c>
    </row>
    <row r="14">
      <c r="A14" s="77" t="s">
        <v>48</v>
      </c>
      <c r="B14" s="117">
        <v>8.1978757E7</v>
      </c>
      <c r="C14" s="117">
        <v>858881.0</v>
      </c>
      <c r="D14" s="118">
        <v>7.27</v>
      </c>
      <c r="E14" s="118">
        <v>9.57</v>
      </c>
      <c r="F14" s="117">
        <v>384876.0</v>
      </c>
      <c r="G14" s="117">
        <v>213.0</v>
      </c>
      <c r="H14" s="120">
        <v>78.4</v>
      </c>
      <c r="I14" s="120">
        <v>3.0</v>
      </c>
      <c r="J14" s="204">
        <v>76.6</v>
      </c>
      <c r="K14" s="204">
        <v>1.6</v>
      </c>
      <c r="L14" s="204">
        <v>98.26</v>
      </c>
      <c r="M14" s="122">
        <v>83.14</v>
      </c>
      <c r="N14" s="123">
        <v>59.86458938506017</v>
      </c>
      <c r="O14" s="118">
        <v>72.72</v>
      </c>
      <c r="P14" s="201">
        <v>69.68</v>
      </c>
      <c r="Q14" s="122">
        <v>81.22</v>
      </c>
      <c r="R14" s="118">
        <v>83.67</v>
      </c>
      <c r="S14" s="132">
        <v>97.7527858920264</v>
      </c>
    </row>
    <row r="15">
      <c r="A15" s="77" t="s">
        <v>29</v>
      </c>
      <c r="B15" s="117">
        <v>7.7871871E7</v>
      </c>
      <c r="C15" s="117">
        <v>665048.0</v>
      </c>
      <c r="D15" s="118">
        <v>1.9</v>
      </c>
      <c r="E15" s="118">
        <v>4.08</v>
      </c>
      <c r="F15" s="117">
        <v>353963.0</v>
      </c>
      <c r="G15" s="117">
        <v>220.0</v>
      </c>
      <c r="H15" s="120">
        <v>77.4</v>
      </c>
      <c r="I15" s="120">
        <v>3.4</v>
      </c>
      <c r="J15" s="204">
        <v>75.9</v>
      </c>
      <c r="K15" s="204">
        <v>1.9</v>
      </c>
      <c r="L15" s="204">
        <v>97.31</v>
      </c>
      <c r="M15" s="122">
        <v>82.92</v>
      </c>
      <c r="N15" s="123">
        <v>59.624272230438315</v>
      </c>
      <c r="O15" s="118">
        <v>72.01</v>
      </c>
      <c r="P15" s="201">
        <v>69.0</v>
      </c>
      <c r="Q15" s="122">
        <v>79.88</v>
      </c>
      <c r="R15" s="118">
        <v>82.44</v>
      </c>
      <c r="S15" s="132">
        <v>97.16363734718165</v>
      </c>
    </row>
    <row r="16">
      <c r="A16" s="104" t="s">
        <v>55</v>
      </c>
      <c r="B16" s="105">
        <v>7.9358865E7</v>
      </c>
      <c r="C16" s="105">
        <v>776550.0</v>
      </c>
      <c r="D16" s="106">
        <v>3.84</v>
      </c>
      <c r="E16" s="106">
        <v>6.07</v>
      </c>
      <c r="F16" s="105">
        <v>318710.0</v>
      </c>
      <c r="G16" s="105">
        <v>249.0</v>
      </c>
      <c r="H16" s="108">
        <v>77.6</v>
      </c>
      <c r="I16" s="108">
        <v>3.1</v>
      </c>
      <c r="J16" s="194">
        <v>76.0</v>
      </c>
      <c r="K16" s="194">
        <v>1.6</v>
      </c>
      <c r="L16" s="194">
        <v>96.64</v>
      </c>
      <c r="M16" s="110">
        <v>83.95</v>
      </c>
      <c r="N16" s="111">
        <v>60.23899354895097</v>
      </c>
      <c r="O16" s="106">
        <v>71.89</v>
      </c>
      <c r="P16" s="196">
        <v>68.88</v>
      </c>
      <c r="Q16" s="110">
        <v>84.58</v>
      </c>
      <c r="R16" s="106">
        <v>86.4</v>
      </c>
      <c r="S16" s="115">
        <v>97.91815427891378</v>
      </c>
    </row>
    <row r="17">
      <c r="A17" s="104" t="s">
        <v>33</v>
      </c>
      <c r="B17" s="105">
        <v>7.662997E7</v>
      </c>
      <c r="C17" s="105">
        <v>937611.0</v>
      </c>
      <c r="D17" s="127">
        <v>0.27</v>
      </c>
      <c r="E17" s="106">
        <v>2.42</v>
      </c>
      <c r="F17" s="174">
        <v>414216.0</v>
      </c>
      <c r="G17" s="174">
        <v>185.0</v>
      </c>
      <c r="H17" s="108">
        <v>78.2</v>
      </c>
      <c r="I17" s="108">
        <v>2.8</v>
      </c>
      <c r="J17" s="194">
        <v>76.6</v>
      </c>
      <c r="K17" s="194">
        <v>1.6</v>
      </c>
      <c r="L17" s="194">
        <v>96.62</v>
      </c>
      <c r="M17" s="136">
        <v>84.9</v>
      </c>
      <c r="N17" s="111">
        <v>60.617983574880874</v>
      </c>
      <c r="O17" s="106">
        <v>71.71</v>
      </c>
      <c r="P17" s="196">
        <v>68.69</v>
      </c>
      <c r="Q17" s="110">
        <v>84.04</v>
      </c>
      <c r="R17" s="106">
        <v>85.8</v>
      </c>
      <c r="S17" s="115">
        <v>97.80888239749</v>
      </c>
    </row>
    <row r="18">
      <c r="A18" s="104" t="s">
        <v>32</v>
      </c>
      <c r="B18" s="105">
        <v>7.3888503E7</v>
      </c>
      <c r="C18" s="105">
        <v>669186.0</v>
      </c>
      <c r="D18" s="106">
        <v>3.32</v>
      </c>
      <c r="E18" s="106">
        <v>1.24</v>
      </c>
      <c r="F18" s="105">
        <v>362198.0</v>
      </c>
      <c r="G18" s="105">
        <v>204.0</v>
      </c>
      <c r="H18" s="108">
        <v>77.3</v>
      </c>
      <c r="I18" s="108">
        <v>3.3</v>
      </c>
      <c r="J18" s="194">
        <v>75.9</v>
      </c>
      <c r="K18" s="194">
        <v>1.9</v>
      </c>
      <c r="L18" s="194">
        <v>96.05</v>
      </c>
      <c r="M18" s="110">
        <v>84.31</v>
      </c>
      <c r="N18" s="111">
        <v>60.265258848982796</v>
      </c>
      <c r="O18" s="106">
        <v>71.07</v>
      </c>
      <c r="P18" s="196">
        <v>68.07</v>
      </c>
      <c r="Q18" s="110">
        <v>82.23</v>
      </c>
      <c r="R18" s="106">
        <v>84.4</v>
      </c>
      <c r="S18" s="115">
        <v>97.42118359839878</v>
      </c>
    </row>
    <row r="19">
      <c r="A19" s="77" t="s">
        <v>59</v>
      </c>
      <c r="B19" s="117">
        <v>7.4303474E7</v>
      </c>
      <c r="C19" s="117">
        <v>1322779.0</v>
      </c>
      <c r="D19" s="118">
        <v>2.77</v>
      </c>
      <c r="E19" s="118">
        <v>0.69</v>
      </c>
      <c r="F19" s="117">
        <v>249340.0</v>
      </c>
      <c r="G19" s="117">
        <v>298.0</v>
      </c>
      <c r="H19" s="170">
        <v>78.7</v>
      </c>
      <c r="I19" s="170">
        <v>2.4</v>
      </c>
      <c r="J19" s="118">
        <v>77.1</v>
      </c>
      <c r="K19" s="118">
        <v>1.4</v>
      </c>
      <c r="L19" s="118">
        <v>98.11</v>
      </c>
      <c r="M19" s="122">
        <v>84.74</v>
      </c>
      <c r="N19" s="123">
        <v>60.62960109204661</v>
      </c>
      <c r="O19" s="118">
        <v>72.47</v>
      </c>
      <c r="P19" s="201">
        <v>69.44</v>
      </c>
      <c r="Q19" s="122">
        <v>81.71</v>
      </c>
      <c r="R19" s="118">
        <v>83.92</v>
      </c>
      <c r="S19" s="132">
        <v>97.1110570161203</v>
      </c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</row>
    <row r="20">
      <c r="A20" s="154" t="s">
        <v>28</v>
      </c>
      <c r="B20" s="155">
        <v>7.0608614E7</v>
      </c>
      <c r="C20" s="155">
        <v>938855.0</v>
      </c>
      <c r="D20" s="156">
        <v>7.61</v>
      </c>
      <c r="E20" s="156">
        <v>5.63</v>
      </c>
      <c r="F20" s="155">
        <v>326891.0</v>
      </c>
      <c r="G20" s="155">
        <v>216.0</v>
      </c>
      <c r="H20" s="158">
        <v>77.4</v>
      </c>
      <c r="I20" s="158">
        <v>1.9</v>
      </c>
      <c r="J20" s="156">
        <v>75.1</v>
      </c>
      <c r="K20" s="156">
        <v>1.0</v>
      </c>
      <c r="L20" s="156">
        <v>96.79</v>
      </c>
      <c r="M20" s="160">
        <v>84.62</v>
      </c>
      <c r="N20" s="123">
        <v>60.1639382735776</v>
      </c>
      <c r="O20" s="156">
        <v>71.4</v>
      </c>
      <c r="P20" s="198">
        <v>68.36</v>
      </c>
      <c r="Q20" s="160">
        <v>79.32</v>
      </c>
      <c r="R20" s="156">
        <v>81.48</v>
      </c>
      <c r="S20" s="164">
        <v>95.74364383858055</v>
      </c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</row>
    <row r="21">
      <c r="A21" s="154" t="s">
        <v>54</v>
      </c>
      <c r="B21" s="155">
        <v>2.9602021E7</v>
      </c>
      <c r="C21" s="155">
        <v>97619.0</v>
      </c>
      <c r="D21" s="156">
        <v>61.27</v>
      </c>
      <c r="E21" s="156">
        <v>60.43</v>
      </c>
      <c r="F21" s="155">
        <v>47899.0</v>
      </c>
      <c r="G21" s="155">
        <v>618.0</v>
      </c>
      <c r="H21" s="158">
        <v>41.9</v>
      </c>
      <c r="I21" s="158">
        <v>0.9</v>
      </c>
      <c r="J21" s="156">
        <v>40.1</v>
      </c>
      <c r="K21" s="156">
        <v>0.3</v>
      </c>
      <c r="L21" s="156">
        <v>43.58</v>
      </c>
      <c r="M21" s="160">
        <v>39.03</v>
      </c>
      <c r="N21" s="123">
        <v>38.5751295033952</v>
      </c>
      <c r="O21" s="156">
        <v>41.25</v>
      </c>
      <c r="P21" s="198">
        <v>39.49</v>
      </c>
      <c r="Q21" s="160">
        <v>35.99</v>
      </c>
      <c r="R21" s="156">
        <v>41.52</v>
      </c>
      <c r="S21" s="164">
        <v>83.50194741966894</v>
      </c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</row>
    <row r="22">
      <c r="A22" s="104" t="s">
        <v>30</v>
      </c>
      <c r="B22" s="105">
        <v>7.9566996E7</v>
      </c>
      <c r="C22" s="174">
        <v>1526675.0</v>
      </c>
      <c r="D22" s="106">
        <v>4.12</v>
      </c>
      <c r="E22" s="106">
        <v>6.35</v>
      </c>
      <c r="F22" s="105">
        <v>278206.0</v>
      </c>
      <c r="G22" s="105">
        <v>286.0</v>
      </c>
      <c r="H22" s="108">
        <v>77.2</v>
      </c>
      <c r="I22" s="108">
        <v>2.9</v>
      </c>
      <c r="J22" s="194">
        <v>75.6</v>
      </c>
      <c r="K22" s="194">
        <v>1.9</v>
      </c>
      <c r="L22" s="194">
        <v>96.43</v>
      </c>
      <c r="M22" s="110">
        <v>84.48</v>
      </c>
      <c r="N22" s="111">
        <v>60.42896513189254</v>
      </c>
      <c r="O22" s="106">
        <v>72.31</v>
      </c>
      <c r="P22" s="196">
        <v>69.31</v>
      </c>
      <c r="Q22" s="110">
        <v>82.33</v>
      </c>
      <c r="R22" s="106">
        <v>84.67</v>
      </c>
      <c r="S22" s="115">
        <v>97.83890511738613</v>
      </c>
    </row>
    <row r="23">
      <c r="A23" s="104" t="s">
        <v>52</v>
      </c>
      <c r="B23" s="105">
        <v>7.9649909E7</v>
      </c>
      <c r="C23" s="105">
        <v>1284631.0</v>
      </c>
      <c r="D23" s="106">
        <v>4.22</v>
      </c>
      <c r="E23" s="106">
        <v>6.46</v>
      </c>
      <c r="F23" s="105">
        <v>292830.0</v>
      </c>
      <c r="G23" s="105">
        <v>272.0</v>
      </c>
      <c r="H23" s="108">
        <v>77.8</v>
      </c>
      <c r="I23" s="108">
        <v>2.7</v>
      </c>
      <c r="J23" s="194">
        <v>76.4</v>
      </c>
      <c r="K23" s="194">
        <v>1.6</v>
      </c>
      <c r="L23" s="194">
        <v>96.88</v>
      </c>
      <c r="M23" s="110">
        <v>84.25</v>
      </c>
      <c r="N23" s="111">
        <v>60.251447311547366</v>
      </c>
      <c r="O23" s="106">
        <v>72.45</v>
      </c>
      <c r="P23" s="196">
        <v>69.4</v>
      </c>
      <c r="Q23" s="110">
        <v>82.42</v>
      </c>
      <c r="R23" s="106">
        <v>84.79</v>
      </c>
      <c r="S23" s="115">
        <v>97.89197230336471</v>
      </c>
    </row>
    <row r="24">
      <c r="A24" s="104" t="s">
        <v>34</v>
      </c>
      <c r="B24" s="105">
        <v>7.8312644E7</v>
      </c>
      <c r="C24" s="105">
        <v>1465217.0</v>
      </c>
      <c r="D24" s="106">
        <v>2.47</v>
      </c>
      <c r="E24" s="106">
        <v>4.67</v>
      </c>
      <c r="F24" s="105">
        <v>324948.0</v>
      </c>
      <c r="G24" s="105">
        <v>241.0</v>
      </c>
      <c r="H24" s="108">
        <v>77.1</v>
      </c>
      <c r="I24" s="108">
        <v>2.8</v>
      </c>
      <c r="J24" s="194">
        <v>74.8</v>
      </c>
      <c r="K24" s="194">
        <v>1.7</v>
      </c>
      <c r="L24" s="194">
        <v>95.75</v>
      </c>
      <c r="M24" s="176">
        <v>84.34</v>
      </c>
      <c r="N24" s="177">
        <v>59.48210151533966</v>
      </c>
      <c r="O24" s="181">
        <v>71.84</v>
      </c>
      <c r="P24" s="202">
        <v>68.88</v>
      </c>
      <c r="Q24" s="176">
        <v>81.7</v>
      </c>
      <c r="R24" s="181">
        <v>84.05</v>
      </c>
      <c r="S24" s="182">
        <v>97.45185545818458</v>
      </c>
    </row>
    <row r="25"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</row>
    <row r="26">
      <c r="A26" s="184" t="s">
        <v>75</v>
      </c>
      <c r="B26" s="185"/>
      <c r="C26" s="186">
        <f>max(C4:C5,C7:C9,C11:C19,C22:C24)</f>
        <v>1526675</v>
      </c>
      <c r="D26" s="185"/>
      <c r="E26" s="185"/>
      <c r="F26" s="186">
        <f>max(F4:F5,F7:F9,F11:F19,F22:F24)</f>
        <v>414216</v>
      </c>
      <c r="G26" s="187"/>
      <c r="H26" s="188">
        <f>max(H4:H5,H7:H9,H11:H19,H22:H24)</f>
        <v>78.7</v>
      </c>
      <c r="I26" s="187"/>
      <c r="J26" s="190">
        <f>max(J4:J9,J22:J24)</f>
        <v>76.4</v>
      </c>
      <c r="K26" s="187"/>
      <c r="L26" s="190">
        <f t="shared" ref="L26:M26" si="1">max(L4:L5,L7:L9,L11:L19,L22:L24)</f>
        <v>98.7</v>
      </c>
      <c r="M26" s="190">
        <f t="shared" si="1"/>
        <v>84.9</v>
      </c>
      <c r="N26" s="187"/>
      <c r="O26" s="187"/>
      <c r="P26" s="187"/>
      <c r="Q26" s="190">
        <f>max(Q4:Q11,Q13:Q15,Q22:Q24)</f>
        <v>85.27</v>
      </c>
      <c r="R26" s="190">
        <f t="shared" ref="R26:S26" si="2">max(R4:R5,R7:R9,R11:R19,R22:R24)</f>
        <v>87.18</v>
      </c>
      <c r="S26" s="190">
        <f t="shared" si="2"/>
        <v>98.15422482</v>
      </c>
    </row>
    <row r="27">
      <c r="A27" s="184" t="s">
        <v>76</v>
      </c>
      <c r="B27" s="187"/>
      <c r="C27" s="187"/>
      <c r="D27" s="190">
        <f t="shared" ref="D27:E27" si="3">min(D4:D5,D7:D9,D11:D19,D22:D24)</f>
        <v>0.27</v>
      </c>
      <c r="E27" s="190">
        <f t="shared" si="3"/>
        <v>0.37</v>
      </c>
      <c r="F27" s="187"/>
      <c r="G27" s="186">
        <f>min(G4:G5,G7:G9,G11:G19,G22:G24)</f>
        <v>185</v>
      </c>
      <c r="H27" s="187"/>
      <c r="I27" s="188">
        <f>min(I4:I5,I7:I9,I11:I19,I22:I24)</f>
        <v>2.4</v>
      </c>
      <c r="J27" s="187"/>
      <c r="K27" s="190">
        <f>min(K4:K9,K22:K24)</f>
        <v>0.9</v>
      </c>
      <c r="L27" s="187"/>
      <c r="M27" s="187"/>
      <c r="N27" s="187"/>
      <c r="O27" s="187"/>
      <c r="P27" s="187"/>
      <c r="Q27" s="187"/>
      <c r="R27" s="191"/>
      <c r="S27" s="191"/>
    </row>
    <row r="28"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</row>
    <row r="29">
      <c r="B29" s="183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</row>
    <row r="30"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</row>
    <row r="31"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</row>
    <row r="32">
      <c r="A32" s="1" t="s">
        <v>77</v>
      </c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</row>
    <row r="33"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</row>
    <row r="34">
      <c r="A34" s="1" t="s">
        <v>69</v>
      </c>
      <c r="B34" s="92"/>
      <c r="C34" s="93" t="s">
        <v>8</v>
      </c>
      <c r="D34" s="95" t="s">
        <v>71</v>
      </c>
      <c r="E34" s="95" t="s">
        <v>72</v>
      </c>
      <c r="F34" s="92" t="s">
        <v>11</v>
      </c>
      <c r="G34" s="92" t="s">
        <v>12</v>
      </c>
      <c r="H34" s="94" t="s">
        <v>60</v>
      </c>
      <c r="I34" s="94" t="s">
        <v>61</v>
      </c>
      <c r="J34" s="92" t="s">
        <v>62</v>
      </c>
      <c r="K34" s="92" t="s">
        <v>63</v>
      </c>
      <c r="L34" s="95" t="s">
        <v>17</v>
      </c>
      <c r="M34" s="95" t="s">
        <v>73</v>
      </c>
      <c r="N34" s="102" t="s">
        <v>20</v>
      </c>
      <c r="O34" s="95" t="s">
        <v>47</v>
      </c>
      <c r="P34" s="103" t="s">
        <v>19</v>
      </c>
      <c r="Q34" s="95" t="s">
        <v>21</v>
      </c>
      <c r="R34" s="95" t="s">
        <v>22</v>
      </c>
      <c r="S34" s="95" t="s">
        <v>23</v>
      </c>
      <c r="T34" s="1" t="s">
        <v>7</v>
      </c>
      <c r="U34" s="1" t="s">
        <v>6</v>
      </c>
    </row>
    <row r="35">
      <c r="A35" s="192" t="s">
        <v>51</v>
      </c>
      <c r="B35" s="117"/>
      <c r="C35" s="117">
        <f>rank(C4, C4:C24, 0)</f>
        <v>14</v>
      </c>
      <c r="D35" s="117">
        <f t="shared" ref="D35:E35" si="4">rank(D4, D4:D24, 1)</f>
        <v>13</v>
      </c>
      <c r="E35" s="117">
        <f t="shared" si="4"/>
        <v>15</v>
      </c>
      <c r="F35" s="117">
        <f>rank(F4, F4:F24, 0)</f>
        <v>19</v>
      </c>
      <c r="G35" s="117">
        <f>rank(G4, G4:G24, 1)</f>
        <v>20</v>
      </c>
      <c r="H35" s="117">
        <f>rank(H4, H4:H24, 0)</f>
        <v>4</v>
      </c>
      <c r="I35" s="117">
        <f>rank(I4, I4:I24, 1)</f>
        <v>13</v>
      </c>
      <c r="J35" s="117">
        <f>rank(J4, J4:J24, 0)</f>
        <v>7</v>
      </c>
      <c r="K35" s="117">
        <f>rank(K4, K4:K24, 1)</f>
        <v>16</v>
      </c>
      <c r="L35" s="117">
        <f t="shared" ref="L35:S35" si="5">rank(L4, L4:L24, 0)</f>
        <v>6</v>
      </c>
      <c r="M35" s="117">
        <f t="shared" si="5"/>
        <v>10</v>
      </c>
      <c r="N35" s="117">
        <f t="shared" si="5"/>
        <v>11</v>
      </c>
      <c r="O35" s="117">
        <f t="shared" si="5"/>
        <v>5</v>
      </c>
      <c r="P35" s="117">
        <f t="shared" si="5"/>
        <v>4</v>
      </c>
      <c r="Q35" s="117">
        <f t="shared" si="5"/>
        <v>6</v>
      </c>
      <c r="R35" s="117">
        <f t="shared" si="5"/>
        <v>6</v>
      </c>
      <c r="S35" s="117">
        <f t="shared" si="5"/>
        <v>13</v>
      </c>
      <c r="T35" s="193">
        <f t="shared" ref="T35:T55" si="8">((2*C35)+D35+E35+F35+G35+(4*H35)+I35+(4*J35)+K35+(6*L35)+M35+N35+O35+P35+Q35+R35+S35)/29</f>
        <v>8.931034483</v>
      </c>
      <c r="U35" s="117">
        <f>rank(T35,T35:T55,1)</f>
        <v>7</v>
      </c>
    </row>
    <row r="36">
      <c r="A36" s="192" t="s">
        <v>49</v>
      </c>
      <c r="B36" s="117"/>
      <c r="C36" s="117">
        <f>rank(C5, C4:C24, 0)</f>
        <v>18</v>
      </c>
      <c r="D36" s="117">
        <f t="shared" ref="D36:E36" si="6">rank(D5, D5:D25, 1)</f>
        <v>12</v>
      </c>
      <c r="E36" s="117">
        <f t="shared" si="6"/>
        <v>14</v>
      </c>
      <c r="F36" s="117">
        <f>rank(F5, F4:F24, 0)</f>
        <v>18</v>
      </c>
      <c r="G36" s="117">
        <f>rank(G5, G4:G24, 1)</f>
        <v>19</v>
      </c>
      <c r="H36" s="117">
        <f>rank(H5, H4:H24, 0)</f>
        <v>7</v>
      </c>
      <c r="I36" s="117">
        <f>rank(I5, I4:I24, 1)</f>
        <v>9</v>
      </c>
      <c r="J36" s="117">
        <f>rank(J5, J4:J24, 0)</f>
        <v>7</v>
      </c>
      <c r="K36" s="117">
        <f>rank(K5, K4:K24, 1)</f>
        <v>17</v>
      </c>
      <c r="L36" s="117">
        <f t="shared" ref="L36:S36" si="7">rank(L5, L4:L24, 0)</f>
        <v>8</v>
      </c>
      <c r="M36" s="117">
        <f t="shared" si="7"/>
        <v>11</v>
      </c>
      <c r="N36" s="117">
        <f t="shared" si="7"/>
        <v>13</v>
      </c>
      <c r="O36" s="117">
        <f t="shared" si="7"/>
        <v>7</v>
      </c>
      <c r="P36" s="117">
        <f t="shared" si="7"/>
        <v>6</v>
      </c>
      <c r="Q36" s="117">
        <f t="shared" si="7"/>
        <v>7</v>
      </c>
      <c r="R36" s="117">
        <f t="shared" si="7"/>
        <v>7</v>
      </c>
      <c r="S36" s="117">
        <f t="shared" si="7"/>
        <v>16</v>
      </c>
      <c r="T36" s="193">
        <f t="shared" si="8"/>
        <v>10.20689655</v>
      </c>
      <c r="U36" s="117">
        <f>rank(T36,T35:T55,1)</f>
        <v>12</v>
      </c>
    </row>
    <row r="37">
      <c r="A37" s="192" t="s">
        <v>53</v>
      </c>
      <c r="B37" s="117"/>
      <c r="C37" s="117">
        <f>rank(C6, C4:C24, 0)</f>
        <v>20</v>
      </c>
      <c r="D37" s="117">
        <f t="shared" ref="D37:E37" si="9">rank(D6, D6:D26, 1)</f>
        <v>12</v>
      </c>
      <c r="E37" s="117">
        <f t="shared" si="9"/>
        <v>6</v>
      </c>
      <c r="F37" s="117">
        <f>rank(F6, F4:F24, 0)</f>
        <v>20</v>
      </c>
      <c r="G37" s="117">
        <f>rank(G6, G4:G24, 1)</f>
        <v>18</v>
      </c>
      <c r="H37" s="117">
        <f>rank(H6, H4:H24, 0)</f>
        <v>16</v>
      </c>
      <c r="I37" s="117">
        <f>rank(I6, I4:I24, 1)</f>
        <v>2</v>
      </c>
      <c r="J37" s="117">
        <f>rank(J6, J4:J24, 0)</f>
        <v>17</v>
      </c>
      <c r="K37" s="117">
        <f>rank(K6, K4:K24, 1)</f>
        <v>2</v>
      </c>
      <c r="L37" s="117">
        <f t="shared" ref="L37:S37" si="10">rank(L6, L4:L24, 0)</f>
        <v>19</v>
      </c>
      <c r="M37" s="117">
        <f t="shared" si="10"/>
        <v>19</v>
      </c>
      <c r="N37" s="117">
        <f t="shared" si="10"/>
        <v>19</v>
      </c>
      <c r="O37" s="117">
        <f t="shared" si="10"/>
        <v>19</v>
      </c>
      <c r="P37" s="117">
        <f t="shared" si="10"/>
        <v>19</v>
      </c>
      <c r="Q37" s="117">
        <f t="shared" si="10"/>
        <v>19</v>
      </c>
      <c r="R37" s="117">
        <f t="shared" si="10"/>
        <v>19</v>
      </c>
      <c r="S37" s="117">
        <f t="shared" si="10"/>
        <v>20</v>
      </c>
      <c r="T37" s="193">
        <f t="shared" si="8"/>
        <v>16.55172414</v>
      </c>
      <c r="U37" s="117">
        <f>rank(T37,T35:T55,1)</f>
        <v>19</v>
      </c>
    </row>
    <row r="38">
      <c r="A38" s="192" t="s">
        <v>26</v>
      </c>
      <c r="B38" s="117"/>
      <c r="C38" s="117">
        <f>rank(C7, C4:C24, 0)</f>
        <v>4</v>
      </c>
      <c r="D38" s="117">
        <f t="shared" ref="D38:E38" si="11">rank(D7, D7:D27, 1)</f>
        <v>18</v>
      </c>
      <c r="E38" s="117">
        <f t="shared" si="11"/>
        <v>18</v>
      </c>
      <c r="F38" s="117">
        <f>rank(F7, F4:F24, 0)</f>
        <v>12</v>
      </c>
      <c r="G38" s="117">
        <f>rank(G7, G4:G24, 1)</f>
        <v>15</v>
      </c>
      <c r="H38" s="117">
        <f>rank(H7, H4:H24, 0)</f>
        <v>17</v>
      </c>
      <c r="I38" s="117">
        <f>rank(I7, I4:I24, 1)</f>
        <v>20</v>
      </c>
      <c r="J38" s="117">
        <f>rank(J7, J4:J24, 0)</f>
        <v>19</v>
      </c>
      <c r="K38" s="117">
        <f>rank(K7, K4:K24, 1)</f>
        <v>21</v>
      </c>
      <c r="L38" s="117">
        <f t="shared" ref="L38:S38" si="12">rank(L7, L4:L24, 0)</f>
        <v>1</v>
      </c>
      <c r="M38" s="117">
        <f t="shared" si="12"/>
        <v>5</v>
      </c>
      <c r="N38" s="117">
        <f t="shared" si="12"/>
        <v>2</v>
      </c>
      <c r="O38" s="117">
        <f t="shared" si="12"/>
        <v>1</v>
      </c>
      <c r="P38" s="117">
        <f t="shared" si="12"/>
        <v>1</v>
      </c>
      <c r="Q38" s="117">
        <f t="shared" si="12"/>
        <v>1</v>
      </c>
      <c r="R38" s="117">
        <f t="shared" si="12"/>
        <v>1</v>
      </c>
      <c r="S38" s="117">
        <f t="shared" si="12"/>
        <v>3</v>
      </c>
      <c r="T38" s="193">
        <f t="shared" si="8"/>
        <v>9.517241379</v>
      </c>
      <c r="U38" s="117">
        <f>rank(T38,T35:T55,1)</f>
        <v>9</v>
      </c>
    </row>
    <row r="39">
      <c r="A39" s="192" t="s">
        <v>36</v>
      </c>
      <c r="B39" s="117"/>
      <c r="C39" s="117">
        <f>rank(C8, C4:C24, 0)</f>
        <v>3</v>
      </c>
      <c r="D39" s="117">
        <f t="shared" ref="D39:E39" si="13">rank(D8, D8:D28, 1)</f>
        <v>17</v>
      </c>
      <c r="E39" s="117">
        <f t="shared" si="13"/>
        <v>17</v>
      </c>
      <c r="F39" s="117">
        <f>rank(F8, F4:F24, 0)</f>
        <v>11</v>
      </c>
      <c r="G39" s="117">
        <f>rank(G8, G4:G24, 1)</f>
        <v>13</v>
      </c>
      <c r="H39" s="117">
        <f>rank(H8, H4:H24, 0)</f>
        <v>19</v>
      </c>
      <c r="I39" s="117">
        <f>rank(I8, I4:I24, 1)</f>
        <v>21</v>
      </c>
      <c r="J39" s="117">
        <f>rank(J8, J4:J24, 0)</f>
        <v>15</v>
      </c>
      <c r="K39" s="117">
        <f>rank(K8, K4:K24, 1)</f>
        <v>20</v>
      </c>
      <c r="L39" s="117">
        <f t="shared" ref="L39:S39" si="14">rank(L8, L4:L24, 0)</f>
        <v>2</v>
      </c>
      <c r="M39" s="117">
        <f t="shared" si="14"/>
        <v>4</v>
      </c>
      <c r="N39" s="117">
        <f t="shared" si="14"/>
        <v>1</v>
      </c>
      <c r="O39" s="117">
        <f t="shared" si="14"/>
        <v>2</v>
      </c>
      <c r="P39" s="117">
        <f t="shared" si="14"/>
        <v>2</v>
      </c>
      <c r="Q39" s="117">
        <f t="shared" si="14"/>
        <v>2</v>
      </c>
      <c r="R39" s="117">
        <f t="shared" si="14"/>
        <v>2</v>
      </c>
      <c r="S39" s="117">
        <f t="shared" si="14"/>
        <v>1</v>
      </c>
      <c r="T39" s="193">
        <f t="shared" si="8"/>
        <v>9.206896552</v>
      </c>
      <c r="U39" s="117">
        <f>rank(T39,T35:T55,1)</f>
        <v>8</v>
      </c>
    </row>
    <row r="40">
      <c r="A40" s="192" t="s">
        <v>31</v>
      </c>
      <c r="B40" s="117"/>
      <c r="C40" s="117">
        <f>rank(C9, C4:C24, 0)</f>
        <v>15</v>
      </c>
      <c r="D40" s="117">
        <f t="shared" ref="D40:E40" si="15">rank(D9, D9:D29, 1)</f>
        <v>16</v>
      </c>
      <c r="E40" s="117">
        <f t="shared" si="15"/>
        <v>16</v>
      </c>
      <c r="F40" s="117">
        <f>rank(F9, F4:F24, 0)</f>
        <v>16</v>
      </c>
      <c r="G40" s="117">
        <f>rank(G9, G4:G24, 1)</f>
        <v>17</v>
      </c>
      <c r="H40" s="117">
        <f>rank(H9, H4:H24, 0)</f>
        <v>10</v>
      </c>
      <c r="I40" s="117">
        <f>rank(I9, I4:I24, 1)</f>
        <v>19</v>
      </c>
      <c r="J40" s="117">
        <f>rank(J9, J4:J24, 0)</f>
        <v>6</v>
      </c>
      <c r="K40" s="117">
        <f>rank(K9, K4:K24, 1)</f>
        <v>17</v>
      </c>
      <c r="L40" s="117">
        <f t="shared" ref="L40:S40" si="16">rank(L9, L4:L24, 0)</f>
        <v>4</v>
      </c>
      <c r="M40" s="117">
        <f t="shared" si="16"/>
        <v>7</v>
      </c>
      <c r="N40" s="117">
        <f t="shared" si="16"/>
        <v>3</v>
      </c>
      <c r="O40" s="117">
        <f t="shared" si="16"/>
        <v>3</v>
      </c>
      <c r="P40" s="117">
        <f t="shared" si="16"/>
        <v>3</v>
      </c>
      <c r="Q40" s="117">
        <f t="shared" si="16"/>
        <v>5</v>
      </c>
      <c r="R40" s="117">
        <f t="shared" si="16"/>
        <v>4</v>
      </c>
      <c r="S40" s="117">
        <f t="shared" si="16"/>
        <v>9</v>
      </c>
      <c r="T40" s="193">
        <f t="shared" si="8"/>
        <v>8.724137931</v>
      </c>
      <c r="U40" s="117">
        <f>rank(T40,T35:T55,1)</f>
        <v>6</v>
      </c>
    </row>
    <row r="41">
      <c r="A41" s="192" t="s">
        <v>50</v>
      </c>
      <c r="B41" s="155"/>
      <c r="C41" s="117">
        <f>rank(C10, C4:C24, 0)</f>
        <v>19</v>
      </c>
      <c r="D41" s="117">
        <f t="shared" ref="D41:E41" si="17">rank(D10, D10:D30, 1)</f>
        <v>4</v>
      </c>
      <c r="E41" s="117">
        <f t="shared" si="17"/>
        <v>1</v>
      </c>
      <c r="F41" s="117">
        <f>rank(F10, F4:F24, 0)</f>
        <v>14</v>
      </c>
      <c r="G41" s="117">
        <f>rank(G10, G4:G24, 1)</f>
        <v>11</v>
      </c>
      <c r="H41" s="117">
        <f>rank(H10, H4:H24, 0)</f>
        <v>20</v>
      </c>
      <c r="I41" s="117">
        <f>rank(I10, I4:I24, 1)</f>
        <v>11</v>
      </c>
      <c r="J41" s="117">
        <f>rank(J10, J4:J24, 0)</f>
        <v>20</v>
      </c>
      <c r="K41" s="117">
        <f>rank(K10, K4:K24, 1)</f>
        <v>15</v>
      </c>
      <c r="L41" s="117">
        <f t="shared" ref="L41:S41" si="18">rank(L10, L4:L24, 0)</f>
        <v>20</v>
      </c>
      <c r="M41" s="117">
        <f t="shared" si="18"/>
        <v>20</v>
      </c>
      <c r="N41" s="117">
        <f t="shared" si="18"/>
        <v>20</v>
      </c>
      <c r="O41" s="117">
        <f t="shared" si="18"/>
        <v>20</v>
      </c>
      <c r="P41" s="117">
        <f t="shared" si="18"/>
        <v>20</v>
      </c>
      <c r="Q41" s="117">
        <f t="shared" si="18"/>
        <v>20</v>
      </c>
      <c r="R41" s="117">
        <f t="shared" si="18"/>
        <v>20</v>
      </c>
      <c r="S41" s="117">
        <f t="shared" si="18"/>
        <v>18</v>
      </c>
      <c r="T41" s="193">
        <f t="shared" si="8"/>
        <v>17.65517241</v>
      </c>
      <c r="U41" s="117">
        <f>rank(T41,T35:T55,1)</f>
        <v>20</v>
      </c>
    </row>
    <row r="42">
      <c r="A42" s="192" t="s">
        <v>58</v>
      </c>
      <c r="B42" s="155"/>
      <c r="C42" s="117">
        <f>rank(C11, C4:C24, 0)</f>
        <v>13</v>
      </c>
      <c r="D42" s="117">
        <f t="shared" ref="D42:E42" si="19">rank(D11, D11:D31, 1)</f>
        <v>8</v>
      </c>
      <c r="E42" s="117">
        <f t="shared" si="19"/>
        <v>9</v>
      </c>
      <c r="F42" s="117">
        <f>rank(F11, F4:F24, 0)</f>
        <v>4</v>
      </c>
      <c r="G42" s="117">
        <f>rank(G11, G4:G24, 1)</f>
        <v>5</v>
      </c>
      <c r="H42" s="117">
        <f>rank(H11, H4:H24, 0)</f>
        <v>17</v>
      </c>
      <c r="I42" s="117">
        <f>rank(I11, I4:I24, 1)</f>
        <v>16</v>
      </c>
      <c r="J42" s="117">
        <f>rank(J11, J4:J24, 0)</f>
        <v>18</v>
      </c>
      <c r="K42" s="117">
        <f>rank(K11, K4:K24, 1)</f>
        <v>17</v>
      </c>
      <c r="L42" s="117">
        <f t="shared" ref="L42:S42" si="20">rank(L11, L4:L24, 0)</f>
        <v>14</v>
      </c>
      <c r="M42" s="117">
        <f t="shared" si="20"/>
        <v>15</v>
      </c>
      <c r="N42" s="117">
        <f t="shared" si="20"/>
        <v>14</v>
      </c>
      <c r="O42" s="117">
        <f t="shared" si="20"/>
        <v>14</v>
      </c>
      <c r="P42" s="117">
        <f t="shared" si="20"/>
        <v>14</v>
      </c>
      <c r="Q42" s="117">
        <f t="shared" si="20"/>
        <v>11</v>
      </c>
      <c r="R42" s="117">
        <f t="shared" si="20"/>
        <v>11</v>
      </c>
      <c r="S42" s="117">
        <f t="shared" si="20"/>
        <v>11</v>
      </c>
      <c r="T42" s="193">
        <f t="shared" si="8"/>
        <v>13.75862069</v>
      </c>
      <c r="U42" s="117">
        <f>rank(T42,T35:T55,1)</f>
        <v>18</v>
      </c>
    </row>
    <row r="43">
      <c r="A43" s="192" t="s">
        <v>57</v>
      </c>
      <c r="B43" s="155"/>
      <c r="C43" s="117">
        <f>rank(C12, C4:C24, 0)</f>
        <v>11</v>
      </c>
      <c r="D43" s="117">
        <f t="shared" ref="D43:E43" si="21">rank(D12, D12:D32, 1)</f>
        <v>4</v>
      </c>
      <c r="E43" s="117">
        <f t="shared" si="21"/>
        <v>1</v>
      </c>
      <c r="F43" s="117">
        <f>rank(F12, F4:F24, 0)</f>
        <v>3</v>
      </c>
      <c r="G43" s="117">
        <f>rank(G12, G4:G24, 1)</f>
        <v>2</v>
      </c>
      <c r="H43" s="117">
        <f>rank(H12, H4:H24, 0)</f>
        <v>4</v>
      </c>
      <c r="I43" s="117">
        <f>rank(I12, I4:I24, 1)</f>
        <v>5</v>
      </c>
      <c r="J43" s="117">
        <f>rank(J12, J4:J24, 0)</f>
        <v>9</v>
      </c>
      <c r="K43" s="117">
        <f>rank(K12, K4:K24, 1)</f>
        <v>4</v>
      </c>
      <c r="L43" s="117">
        <f t="shared" ref="L43:S43" si="22">rank(L12, L4:L24, 0)</f>
        <v>16</v>
      </c>
      <c r="M43" s="117">
        <f t="shared" si="22"/>
        <v>13</v>
      </c>
      <c r="N43" s="117">
        <f t="shared" si="22"/>
        <v>7</v>
      </c>
      <c r="O43" s="117">
        <f t="shared" si="22"/>
        <v>16</v>
      </c>
      <c r="P43" s="117">
        <f t="shared" si="22"/>
        <v>16</v>
      </c>
      <c r="Q43" s="117">
        <f t="shared" si="22"/>
        <v>16</v>
      </c>
      <c r="R43" s="117">
        <f t="shared" si="22"/>
        <v>16</v>
      </c>
      <c r="S43" s="117">
        <f t="shared" si="22"/>
        <v>17</v>
      </c>
      <c r="T43" s="193">
        <f t="shared" si="8"/>
        <v>10</v>
      </c>
      <c r="U43" s="117">
        <f>rank(T43,T35:T55,1)</f>
        <v>11</v>
      </c>
    </row>
    <row r="44">
      <c r="A44" s="192" t="s">
        <v>56</v>
      </c>
      <c r="B44" s="155"/>
      <c r="C44" s="117">
        <f>rank(C13, C4:C24, 0)</f>
        <v>9</v>
      </c>
      <c r="D44" s="117">
        <f t="shared" ref="D44:E44" si="23">rank(D13, D13:D33, 1)</f>
        <v>12</v>
      </c>
      <c r="E44" s="117">
        <f t="shared" si="23"/>
        <v>12</v>
      </c>
      <c r="F44" s="117">
        <f>rank(F13, F4:F24, 0)</f>
        <v>7</v>
      </c>
      <c r="G44" s="117">
        <f>rank(G13, G4:G24, 1)</f>
        <v>9</v>
      </c>
      <c r="H44" s="117">
        <f>rank(H13, H4:H24, 0)</f>
        <v>4</v>
      </c>
      <c r="I44" s="117">
        <f>rank(I13, I4:I24, 1)</f>
        <v>13</v>
      </c>
      <c r="J44" s="117">
        <f>rank(J13, J4:J24, 0)</f>
        <v>4</v>
      </c>
      <c r="K44" s="117">
        <f>rank(K13, K4:K24, 1)</f>
        <v>11</v>
      </c>
      <c r="L44" s="117">
        <f t="shared" ref="L44:S44" si="24">rank(L13, L4:L24, 0)</f>
        <v>3</v>
      </c>
      <c r="M44" s="117">
        <f t="shared" si="24"/>
        <v>18</v>
      </c>
      <c r="N44" s="117">
        <f t="shared" si="24"/>
        <v>17</v>
      </c>
      <c r="O44" s="117">
        <f t="shared" si="24"/>
        <v>4</v>
      </c>
      <c r="P44" s="117">
        <f t="shared" si="24"/>
        <v>4</v>
      </c>
      <c r="Q44" s="117">
        <f t="shared" si="24"/>
        <v>12</v>
      </c>
      <c r="R44" s="117">
        <f t="shared" si="24"/>
        <v>11</v>
      </c>
      <c r="S44" s="117">
        <f t="shared" si="24"/>
        <v>8</v>
      </c>
      <c r="T44" s="193">
        <f t="shared" si="8"/>
        <v>7.103448276</v>
      </c>
      <c r="U44" s="117">
        <f>rank(T44,T35:T55,1)</f>
        <v>4</v>
      </c>
    </row>
    <row r="45">
      <c r="A45" s="192" t="s">
        <v>48</v>
      </c>
      <c r="B45" s="155"/>
      <c r="C45" s="117">
        <f>rank(C14, C4:C24, 0)</f>
        <v>10</v>
      </c>
      <c r="D45" s="117">
        <f t="shared" ref="D45:E45" si="25">rank(D14, D14:D34, 1)</f>
        <v>10</v>
      </c>
      <c r="E45" s="117">
        <f t="shared" si="25"/>
        <v>11</v>
      </c>
      <c r="F45" s="117">
        <f>rank(F14, F4:F24, 0)</f>
        <v>2</v>
      </c>
      <c r="G45" s="117">
        <f>rank(G14, G4:G24, 1)</f>
        <v>4</v>
      </c>
      <c r="H45" s="117">
        <f>rank(H14, H4:H24, 0)</f>
        <v>2</v>
      </c>
      <c r="I45" s="117">
        <f>rank(I14, I4:I24, 1)</f>
        <v>11</v>
      </c>
      <c r="J45" s="117">
        <f>rank(J14, J4:J24, 0)</f>
        <v>2</v>
      </c>
      <c r="K45" s="117">
        <f>rank(K14, K4:K24, 1)</f>
        <v>6</v>
      </c>
      <c r="L45" s="117">
        <f t="shared" ref="L45:S45" si="26">rank(L14, L4:L24, 0)</f>
        <v>5</v>
      </c>
      <c r="M45" s="117">
        <f t="shared" si="26"/>
        <v>16</v>
      </c>
      <c r="N45" s="117">
        <f t="shared" si="26"/>
        <v>15</v>
      </c>
      <c r="O45" s="117">
        <f t="shared" si="26"/>
        <v>6</v>
      </c>
      <c r="P45" s="117">
        <f t="shared" si="26"/>
        <v>7</v>
      </c>
      <c r="Q45" s="117">
        <f t="shared" si="26"/>
        <v>15</v>
      </c>
      <c r="R45" s="117">
        <f t="shared" si="26"/>
        <v>15</v>
      </c>
      <c r="S45" s="117">
        <f t="shared" si="26"/>
        <v>7</v>
      </c>
      <c r="T45" s="193">
        <f t="shared" si="8"/>
        <v>6.586206897</v>
      </c>
      <c r="U45" s="117">
        <f>rank(T45,T35:T55,1)</f>
        <v>3</v>
      </c>
    </row>
    <row r="46">
      <c r="A46" s="192" t="s">
        <v>29</v>
      </c>
      <c r="B46" s="155"/>
      <c r="C46" s="117">
        <f>rank(C15, C4:C24, 0)</f>
        <v>17</v>
      </c>
      <c r="D46" s="117">
        <f t="shared" ref="D46:E46" si="27">rank(D15, D15:D35, 1)</f>
        <v>3</v>
      </c>
      <c r="E46" s="117">
        <f t="shared" si="27"/>
        <v>5</v>
      </c>
      <c r="F46" s="117">
        <f>rank(F15, F4:F24, 0)</f>
        <v>6</v>
      </c>
      <c r="G46" s="117">
        <f>rank(G15, G4:G24, 1)</f>
        <v>7</v>
      </c>
      <c r="H46" s="117">
        <f>rank(H15, H4:H24, 0)</f>
        <v>11</v>
      </c>
      <c r="I46" s="117">
        <f>rank(I15, I4:I24, 1)</f>
        <v>18</v>
      </c>
      <c r="J46" s="117">
        <f>rank(J15, J4:J24, 0)</f>
        <v>11</v>
      </c>
      <c r="K46" s="117">
        <f>rank(K15, K4:K24, 1)</f>
        <v>11</v>
      </c>
      <c r="L46" s="117">
        <f t="shared" ref="L46:S46" si="28">rank(L15, L4:L24, 0)</f>
        <v>9</v>
      </c>
      <c r="M46" s="117">
        <f t="shared" si="28"/>
        <v>17</v>
      </c>
      <c r="N46" s="117">
        <f t="shared" si="28"/>
        <v>16</v>
      </c>
      <c r="O46" s="117">
        <f t="shared" si="28"/>
        <v>11</v>
      </c>
      <c r="P46" s="117">
        <f t="shared" si="28"/>
        <v>11</v>
      </c>
      <c r="Q46" s="117">
        <f t="shared" si="28"/>
        <v>17</v>
      </c>
      <c r="R46" s="117">
        <f t="shared" si="28"/>
        <v>17</v>
      </c>
      <c r="S46" s="117">
        <f t="shared" si="28"/>
        <v>14</v>
      </c>
      <c r="T46" s="193">
        <f t="shared" si="8"/>
        <v>11.34482759</v>
      </c>
      <c r="U46" s="117">
        <f>rank(T46,T35:T55,1)</f>
        <v>15</v>
      </c>
    </row>
    <row r="47">
      <c r="A47" s="192" t="s">
        <v>55</v>
      </c>
      <c r="B47" s="155"/>
      <c r="C47" s="117">
        <f>rank(C16, C4:C24, 0)</f>
        <v>12</v>
      </c>
      <c r="D47" s="117">
        <f t="shared" ref="D47:E47" si="29">rank(D16, D16:D36, 1)</f>
        <v>6</v>
      </c>
      <c r="E47" s="117">
        <f t="shared" si="29"/>
        <v>7</v>
      </c>
      <c r="F47" s="117">
        <f>rank(F16, F4:F24, 0)</f>
        <v>10</v>
      </c>
      <c r="G47" s="117">
        <f>rank(G16, G4:G24, 1)</f>
        <v>10</v>
      </c>
      <c r="H47" s="117">
        <f>rank(H16, H4:H24, 0)</f>
        <v>9</v>
      </c>
      <c r="I47" s="117">
        <f>rank(I16, I4:I24, 1)</f>
        <v>13</v>
      </c>
      <c r="J47" s="117">
        <f>rank(J16, J4:J24, 0)</f>
        <v>9</v>
      </c>
      <c r="K47" s="117">
        <f>rank(K16, K4:K24, 1)</f>
        <v>6</v>
      </c>
      <c r="L47" s="117">
        <f t="shared" ref="L47:S47" si="30">rank(L16, L4:L24, 0)</f>
        <v>12</v>
      </c>
      <c r="M47" s="117">
        <f t="shared" si="30"/>
        <v>14</v>
      </c>
      <c r="N47" s="117">
        <f t="shared" si="30"/>
        <v>10</v>
      </c>
      <c r="O47" s="117">
        <f t="shared" si="30"/>
        <v>12</v>
      </c>
      <c r="P47" s="117">
        <f t="shared" si="30"/>
        <v>12</v>
      </c>
      <c r="Q47" s="117">
        <f t="shared" si="30"/>
        <v>3</v>
      </c>
      <c r="R47" s="117">
        <f t="shared" si="30"/>
        <v>3</v>
      </c>
      <c r="S47" s="117">
        <f t="shared" si="30"/>
        <v>2</v>
      </c>
      <c r="T47" s="193">
        <f t="shared" si="8"/>
        <v>9.517241379</v>
      </c>
      <c r="U47" s="117">
        <f>rank(T47,T35:T55,1)</f>
        <v>9</v>
      </c>
    </row>
    <row r="48">
      <c r="A48" s="192" t="s">
        <v>33</v>
      </c>
      <c r="B48" s="155"/>
      <c r="C48" s="117">
        <f>rank(C17, C4:C24, 0)</f>
        <v>8</v>
      </c>
      <c r="D48" s="117">
        <f t="shared" ref="D48:E48" si="31">rank(D17, D17:D37, 1)</f>
        <v>1</v>
      </c>
      <c r="E48" s="117">
        <f t="shared" si="31"/>
        <v>4</v>
      </c>
      <c r="F48" s="117">
        <f>rank(F17, F4:F24, 0)</f>
        <v>1</v>
      </c>
      <c r="G48" s="117">
        <f>rank(G17, G4:G24, 1)</f>
        <v>1</v>
      </c>
      <c r="H48" s="117">
        <f>rank(H17, H4:H24, 0)</f>
        <v>3</v>
      </c>
      <c r="I48" s="117">
        <f>rank(I17, I4:I24, 1)</f>
        <v>7</v>
      </c>
      <c r="J48" s="117">
        <f>rank(J17, J4:J24, 0)</f>
        <v>2</v>
      </c>
      <c r="K48" s="117">
        <f>rank(K17, K4:K24, 1)</f>
        <v>6</v>
      </c>
      <c r="L48" s="117">
        <f t="shared" ref="L48:S48" si="32">rank(L17, L4:L24, 0)</f>
        <v>13</v>
      </c>
      <c r="M48" s="117">
        <f t="shared" si="32"/>
        <v>1</v>
      </c>
      <c r="N48" s="117">
        <f t="shared" si="32"/>
        <v>5</v>
      </c>
      <c r="O48" s="117">
        <f t="shared" si="32"/>
        <v>15</v>
      </c>
      <c r="P48" s="117">
        <f t="shared" si="32"/>
        <v>15</v>
      </c>
      <c r="Q48" s="117">
        <f t="shared" si="32"/>
        <v>4</v>
      </c>
      <c r="R48" s="117">
        <f t="shared" si="32"/>
        <v>5</v>
      </c>
      <c r="S48" s="117">
        <f t="shared" si="32"/>
        <v>6</v>
      </c>
      <c r="T48" s="193">
        <f t="shared" si="8"/>
        <v>6.379310345</v>
      </c>
      <c r="U48" s="117">
        <f>rank(T48,T35:T55,1)</f>
        <v>2</v>
      </c>
    </row>
    <row r="49">
      <c r="A49" s="192" t="s">
        <v>32</v>
      </c>
      <c r="B49" s="155"/>
      <c r="C49" s="117">
        <f>rank(C18, C4:C24, 0)</f>
        <v>16</v>
      </c>
      <c r="D49" s="117">
        <f t="shared" ref="D49:E49" si="33">rank(D18, D18:D38, 1)</f>
        <v>4</v>
      </c>
      <c r="E49" s="117">
        <f t="shared" si="33"/>
        <v>3</v>
      </c>
      <c r="F49" s="117">
        <f>rank(F18, F4:F24, 0)</f>
        <v>5</v>
      </c>
      <c r="G49" s="117">
        <f>rank(G18, G4:G24, 1)</f>
        <v>3</v>
      </c>
      <c r="H49" s="117">
        <f>rank(H18, H4:H24, 0)</f>
        <v>13</v>
      </c>
      <c r="I49" s="117">
        <f>rank(I18, I4:I24, 1)</f>
        <v>16</v>
      </c>
      <c r="J49" s="117">
        <f>rank(J18, J4:J24, 0)</f>
        <v>11</v>
      </c>
      <c r="K49" s="117">
        <f>rank(K18, K4:K24, 1)</f>
        <v>11</v>
      </c>
      <c r="L49" s="117">
        <f t="shared" ref="L49:S49" si="34">rank(L18, L4:L24, 0)</f>
        <v>17</v>
      </c>
      <c r="M49" s="117">
        <f t="shared" si="34"/>
        <v>9</v>
      </c>
      <c r="N49" s="117">
        <f t="shared" si="34"/>
        <v>8</v>
      </c>
      <c r="O49" s="117">
        <f t="shared" si="34"/>
        <v>18</v>
      </c>
      <c r="P49" s="117">
        <f t="shared" si="34"/>
        <v>18</v>
      </c>
      <c r="Q49" s="117">
        <f t="shared" si="34"/>
        <v>10</v>
      </c>
      <c r="R49" s="117">
        <f t="shared" si="34"/>
        <v>10</v>
      </c>
      <c r="S49" s="117">
        <f t="shared" si="34"/>
        <v>12</v>
      </c>
      <c r="T49" s="193">
        <f t="shared" si="8"/>
        <v>12.31034483</v>
      </c>
      <c r="U49" s="117">
        <f>rank(T49,T35:T55,1)</f>
        <v>16</v>
      </c>
    </row>
    <row r="50">
      <c r="A50" s="192" t="s">
        <v>59</v>
      </c>
      <c r="B50" s="155"/>
      <c r="C50" s="117">
        <f>rank(C19, C4:C24, 0)</f>
        <v>5</v>
      </c>
      <c r="D50" s="117">
        <f t="shared" ref="D50:E50" si="35">rank(D19, D19:D39, 1)</f>
        <v>3</v>
      </c>
      <c r="E50" s="117">
        <f t="shared" si="35"/>
        <v>2</v>
      </c>
      <c r="F50" s="117">
        <f>rank(F19, F4:F24, 0)</f>
        <v>17</v>
      </c>
      <c r="G50" s="117">
        <f>rank(G19, G4:G24, 1)</f>
        <v>16</v>
      </c>
      <c r="H50" s="117">
        <f>rank(H19, H4:H24, 0)</f>
        <v>1</v>
      </c>
      <c r="I50" s="117">
        <f>rank(I19, I4:I24, 1)</f>
        <v>4</v>
      </c>
      <c r="J50" s="117">
        <f>rank(J19, J4:J24, 0)</f>
        <v>1</v>
      </c>
      <c r="K50" s="117">
        <f>rank(K19, K4:K24, 1)</f>
        <v>4</v>
      </c>
      <c r="L50" s="117">
        <f t="shared" ref="L50:S50" si="36">rank(L19, L4:L24, 0)</f>
        <v>7</v>
      </c>
      <c r="M50" s="117">
        <f t="shared" si="36"/>
        <v>2</v>
      </c>
      <c r="N50" s="117">
        <f t="shared" si="36"/>
        <v>4</v>
      </c>
      <c r="O50" s="117">
        <f t="shared" si="36"/>
        <v>8</v>
      </c>
      <c r="P50" s="117">
        <f t="shared" si="36"/>
        <v>8</v>
      </c>
      <c r="Q50" s="117">
        <f t="shared" si="36"/>
        <v>13</v>
      </c>
      <c r="R50" s="117">
        <f t="shared" si="36"/>
        <v>14</v>
      </c>
      <c r="S50" s="117">
        <f t="shared" si="36"/>
        <v>15</v>
      </c>
      <c r="T50" s="193">
        <f t="shared" si="8"/>
        <v>5.862068966</v>
      </c>
      <c r="U50" s="117">
        <f>rank(T50,T35:T55,1)</f>
        <v>1</v>
      </c>
    </row>
    <row r="51">
      <c r="A51" s="192" t="s">
        <v>28</v>
      </c>
      <c r="B51" s="155"/>
      <c r="C51" s="117">
        <f>rank(C20, C4:C24, 0)</f>
        <v>7</v>
      </c>
      <c r="D51" s="117">
        <f t="shared" ref="D51:E51" si="37">rank(D20, D20:D40, 1)</f>
        <v>5</v>
      </c>
      <c r="E51" s="117">
        <f t="shared" si="37"/>
        <v>3</v>
      </c>
      <c r="F51" s="117">
        <f>rank(F20, F4:F24, 0)</f>
        <v>8</v>
      </c>
      <c r="G51" s="117">
        <f>rank(G20, G4:G24, 1)</f>
        <v>6</v>
      </c>
      <c r="H51" s="117">
        <f>rank(H20, H4:H24, 0)</f>
        <v>11</v>
      </c>
      <c r="I51" s="117">
        <f>rank(I20, I4:I24, 1)</f>
        <v>3</v>
      </c>
      <c r="J51" s="117">
        <f>rank(J20, J4:J24, 0)</f>
        <v>14</v>
      </c>
      <c r="K51" s="117">
        <f>rank(K20, K4:K24, 1)</f>
        <v>3</v>
      </c>
      <c r="L51" s="117">
        <f t="shared" ref="L51:S51" si="38">rank(L20, L4:L24, 0)</f>
        <v>11</v>
      </c>
      <c r="M51" s="117">
        <f t="shared" si="38"/>
        <v>3</v>
      </c>
      <c r="N51" s="117">
        <f t="shared" si="38"/>
        <v>12</v>
      </c>
      <c r="O51" s="117">
        <f t="shared" si="38"/>
        <v>16</v>
      </c>
      <c r="P51" s="117">
        <f t="shared" si="38"/>
        <v>17</v>
      </c>
      <c r="Q51" s="117">
        <f t="shared" si="38"/>
        <v>18</v>
      </c>
      <c r="R51" s="117">
        <f t="shared" si="38"/>
        <v>18</v>
      </c>
      <c r="S51" s="117">
        <f t="shared" si="38"/>
        <v>19</v>
      </c>
      <c r="T51" s="193">
        <f t="shared" si="8"/>
        <v>10.72413793</v>
      </c>
      <c r="U51" s="117">
        <f>rank(T51,T35:T55,1)</f>
        <v>13</v>
      </c>
    </row>
    <row r="52">
      <c r="A52" s="192" t="s">
        <v>54</v>
      </c>
      <c r="B52" s="155"/>
      <c r="C52" s="117">
        <f>rank(C21, C4:C24, 0)</f>
        <v>21</v>
      </c>
      <c r="D52" s="117">
        <f t="shared" ref="D52:E52" si="39">rank(D21, D21:D41, 1)</f>
        <v>12</v>
      </c>
      <c r="E52" s="117">
        <f t="shared" si="39"/>
        <v>12</v>
      </c>
      <c r="F52" s="117">
        <f>rank(F21, F4:F24, 0)</f>
        <v>21</v>
      </c>
      <c r="G52" s="117">
        <f>rank(G21, G4:G24, 1)</f>
        <v>21</v>
      </c>
      <c r="H52" s="117">
        <f>rank(H21, H4:H24, 0)</f>
        <v>21</v>
      </c>
      <c r="I52" s="117">
        <f>rank(I21, I4:I24, 1)</f>
        <v>1</v>
      </c>
      <c r="J52" s="117">
        <f>rank(J21, J4:J24, 0)</f>
        <v>21</v>
      </c>
      <c r="K52" s="117">
        <f>rank(K21, K4:K24, 1)</f>
        <v>1</v>
      </c>
      <c r="L52" s="117">
        <f t="shared" ref="L52:S52" si="40">rank(L21, L4:L24, 0)</f>
        <v>21</v>
      </c>
      <c r="M52" s="117">
        <f t="shared" si="40"/>
        <v>21</v>
      </c>
      <c r="N52" s="117">
        <f t="shared" si="40"/>
        <v>21</v>
      </c>
      <c r="O52" s="117">
        <f t="shared" si="40"/>
        <v>21</v>
      </c>
      <c r="P52" s="117">
        <f t="shared" si="40"/>
        <v>21</v>
      </c>
      <c r="Q52" s="117">
        <f t="shared" si="40"/>
        <v>21</v>
      </c>
      <c r="R52" s="117">
        <f t="shared" si="40"/>
        <v>21</v>
      </c>
      <c r="S52" s="117">
        <f t="shared" si="40"/>
        <v>21</v>
      </c>
      <c r="T52" s="193">
        <f t="shared" si="8"/>
        <v>19</v>
      </c>
      <c r="U52" s="117">
        <f>rank(T52,T35:T55,1)</f>
        <v>21</v>
      </c>
    </row>
    <row r="53">
      <c r="A53" s="192" t="s">
        <v>30</v>
      </c>
      <c r="B53" s="117"/>
      <c r="C53" s="117">
        <f>rank(C22, C4:C24, 0)</f>
        <v>1</v>
      </c>
      <c r="D53" s="117">
        <f t="shared" ref="D53:E53" si="41">rank(D22, D22:D42, 1)</f>
        <v>4</v>
      </c>
      <c r="E53" s="117">
        <f t="shared" si="41"/>
        <v>5</v>
      </c>
      <c r="F53" s="117">
        <f>rank(F22, F4:F24, 0)</f>
        <v>15</v>
      </c>
      <c r="G53" s="117">
        <f>rank(G22, G4:G24, 1)</f>
        <v>14</v>
      </c>
      <c r="H53" s="117">
        <f>rank(H22, H4:H24, 0)</f>
        <v>14</v>
      </c>
      <c r="I53" s="117">
        <f>rank(I22, I4:I24, 1)</f>
        <v>9</v>
      </c>
      <c r="J53" s="117">
        <f>rank(J22, J4:J24, 0)</f>
        <v>13</v>
      </c>
      <c r="K53" s="117">
        <f>rank(K22, K4:K24, 1)</f>
        <v>11</v>
      </c>
      <c r="L53" s="117">
        <f t="shared" ref="L53:S53" si="42">rank(L22, L4:L24, 0)</f>
        <v>15</v>
      </c>
      <c r="M53" s="117">
        <f t="shared" si="42"/>
        <v>5</v>
      </c>
      <c r="N53" s="117">
        <f t="shared" si="42"/>
        <v>6</v>
      </c>
      <c r="O53" s="117">
        <f t="shared" si="42"/>
        <v>10</v>
      </c>
      <c r="P53" s="117">
        <f t="shared" si="42"/>
        <v>10</v>
      </c>
      <c r="Q53" s="117">
        <f t="shared" si="42"/>
        <v>9</v>
      </c>
      <c r="R53" s="117">
        <f t="shared" si="42"/>
        <v>9</v>
      </c>
      <c r="S53" s="117">
        <f t="shared" si="42"/>
        <v>5</v>
      </c>
      <c r="T53" s="193">
        <f t="shared" si="8"/>
        <v>10.75862069</v>
      </c>
      <c r="U53" s="117">
        <f>rank(T53,T35:T55,1)</f>
        <v>14</v>
      </c>
    </row>
    <row r="54">
      <c r="A54" s="192" t="s">
        <v>52</v>
      </c>
      <c r="B54" s="117"/>
      <c r="C54" s="117">
        <f>rank(C23, C4:C24, 0)</f>
        <v>6</v>
      </c>
      <c r="D54" s="117">
        <f t="shared" ref="D54:E54" si="43">rank(D23, D23:D43, 1)</f>
        <v>5</v>
      </c>
      <c r="E54" s="117">
        <f t="shared" si="43"/>
        <v>6</v>
      </c>
      <c r="F54" s="117">
        <f>rank(F23, F4:F24, 0)</f>
        <v>13</v>
      </c>
      <c r="G54" s="117">
        <f>rank(G23, G4:G24, 1)</f>
        <v>12</v>
      </c>
      <c r="H54" s="117">
        <f>rank(H23, H4:H24, 0)</f>
        <v>8</v>
      </c>
      <c r="I54" s="117">
        <f>rank(I23, I4:I24, 1)</f>
        <v>6</v>
      </c>
      <c r="J54" s="117">
        <f>rank(J23, J4:J24, 0)</f>
        <v>4</v>
      </c>
      <c r="K54" s="117">
        <f>rank(K23, K4:K24, 1)</f>
        <v>6</v>
      </c>
      <c r="L54" s="117">
        <f t="shared" ref="L54:S54" si="44">rank(L23, L4:L24, 0)</f>
        <v>10</v>
      </c>
      <c r="M54" s="117">
        <f t="shared" si="44"/>
        <v>11</v>
      </c>
      <c r="N54" s="117">
        <f t="shared" si="44"/>
        <v>9</v>
      </c>
      <c r="O54" s="117">
        <f t="shared" si="44"/>
        <v>9</v>
      </c>
      <c r="P54" s="117">
        <f t="shared" si="44"/>
        <v>9</v>
      </c>
      <c r="Q54" s="117">
        <f t="shared" si="44"/>
        <v>8</v>
      </c>
      <c r="R54" s="117">
        <f t="shared" si="44"/>
        <v>8</v>
      </c>
      <c r="S54" s="117">
        <f t="shared" si="44"/>
        <v>4</v>
      </c>
      <c r="T54" s="193">
        <f t="shared" si="8"/>
        <v>7.793103448</v>
      </c>
      <c r="U54" s="117">
        <f>rank(T54,T35:T55,1)</f>
        <v>5</v>
      </c>
    </row>
    <row r="55">
      <c r="A55" s="192" t="s">
        <v>34</v>
      </c>
      <c r="B55" s="117"/>
      <c r="C55" s="117">
        <f>rank(C24, C4:C24, 0)</f>
        <v>2</v>
      </c>
      <c r="D55" s="117">
        <f t="shared" ref="D55:E55" si="45">rank(D24, D24:D44, 1)</f>
        <v>2</v>
      </c>
      <c r="E55" s="117">
        <f t="shared" si="45"/>
        <v>4</v>
      </c>
      <c r="F55" s="117">
        <f>rank(F24, F4:F24, 0)</f>
        <v>9</v>
      </c>
      <c r="G55" s="117">
        <f>rank(G24, G4:G24, 1)</f>
        <v>8</v>
      </c>
      <c r="H55" s="117">
        <f>rank(H24, H4:H24, 0)</f>
        <v>15</v>
      </c>
      <c r="I55" s="117">
        <f>rank(I24, I4:I24, 1)</f>
        <v>7</v>
      </c>
      <c r="J55" s="117">
        <f>rank(J24, J4:J24, 0)</f>
        <v>16</v>
      </c>
      <c r="K55" s="117">
        <f>rank(K24, K4:K24, 1)</f>
        <v>10</v>
      </c>
      <c r="L55" s="117">
        <f t="shared" ref="L55:S55" si="46">rank(L24, L4:L24, 0)</f>
        <v>18</v>
      </c>
      <c r="M55" s="117">
        <f t="shared" si="46"/>
        <v>8</v>
      </c>
      <c r="N55" s="117">
        <f t="shared" si="46"/>
        <v>18</v>
      </c>
      <c r="O55" s="117">
        <f t="shared" si="46"/>
        <v>13</v>
      </c>
      <c r="P55" s="117">
        <f t="shared" si="46"/>
        <v>12</v>
      </c>
      <c r="Q55" s="117">
        <f t="shared" si="46"/>
        <v>14</v>
      </c>
      <c r="R55" s="117">
        <f t="shared" si="46"/>
        <v>13</v>
      </c>
      <c r="S55" s="117">
        <f t="shared" si="46"/>
        <v>10</v>
      </c>
      <c r="T55" s="193">
        <f t="shared" si="8"/>
        <v>12.55172414</v>
      </c>
      <c r="U55" s="117">
        <f>rank(T55,T35:T55,1)</f>
        <v>17</v>
      </c>
    </row>
    <row r="56"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</row>
    <row r="57"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</row>
    <row r="58"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</row>
    <row r="59"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</row>
    <row r="60"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</row>
    <row r="61"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</row>
    <row r="62"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</row>
    <row r="63"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</row>
    <row r="64">
      <c r="B64" s="183"/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183"/>
    </row>
    <row r="65"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</row>
    <row r="66"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</row>
    <row r="67"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</row>
    <row r="68"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3"/>
      <c r="Q68" s="183"/>
    </row>
    <row r="69">
      <c r="B69" s="183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3"/>
      <c r="Q69" s="183"/>
    </row>
    <row r="70">
      <c r="B70" s="183"/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</row>
    <row r="71">
      <c r="B71" s="183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</row>
    <row r="72">
      <c r="B72" s="183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</row>
    <row r="73"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</row>
    <row r="74"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</row>
    <row r="75"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</row>
    <row r="76"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</row>
    <row r="77"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</row>
    <row r="78">
      <c r="B78" s="183"/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</row>
    <row r="79"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</row>
    <row r="80">
      <c r="B80" s="183"/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</row>
    <row r="81">
      <c r="B81" s="183"/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N81" s="183"/>
      <c r="O81" s="183"/>
      <c r="P81" s="183"/>
      <c r="Q81" s="183"/>
    </row>
    <row r="82">
      <c r="B82" s="183"/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N82" s="183"/>
      <c r="O82" s="183"/>
      <c r="P82" s="183"/>
      <c r="Q82" s="183"/>
    </row>
    <row r="83"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N84" s="183"/>
      <c r="O84" s="183"/>
      <c r="P84" s="183"/>
      <c r="Q84" s="183"/>
    </row>
    <row r="85">
      <c r="B85" s="183"/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3"/>
      <c r="Q85" s="183"/>
    </row>
    <row r="86"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3"/>
      <c r="Q86" s="183"/>
    </row>
    <row r="87">
      <c r="B87" s="183"/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3"/>
      <c r="Q87" s="183"/>
    </row>
    <row r="88">
      <c r="B88" s="183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</row>
    <row r="89"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</row>
    <row r="91"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</row>
    <row r="92">
      <c r="B92" s="183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</row>
    <row r="93">
      <c r="B93" s="183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</row>
    <row r="94">
      <c r="B94" s="183"/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N94" s="183"/>
      <c r="O94" s="183"/>
      <c r="P94" s="183"/>
      <c r="Q94" s="183"/>
    </row>
    <row r="95">
      <c r="B95" s="183"/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N95" s="183"/>
      <c r="O95" s="183"/>
      <c r="P95" s="183"/>
      <c r="Q95" s="183"/>
    </row>
    <row r="96">
      <c r="B96" s="183"/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N96" s="183"/>
      <c r="O96" s="183"/>
      <c r="P96" s="183"/>
      <c r="Q96" s="183"/>
    </row>
    <row r="97">
      <c r="B97" s="183"/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N97" s="183"/>
      <c r="O97" s="183"/>
      <c r="P97" s="183"/>
      <c r="Q97" s="183"/>
    </row>
    <row r="98"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</row>
    <row r="99"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N99" s="183"/>
      <c r="O99" s="183"/>
      <c r="P99" s="183"/>
      <c r="Q99" s="183"/>
    </row>
    <row r="100"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</row>
    <row r="101">
      <c r="B101" s="183"/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N101" s="183"/>
      <c r="O101" s="183"/>
      <c r="P101" s="183"/>
      <c r="Q101" s="183"/>
    </row>
    <row r="102">
      <c r="B102" s="183"/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N102" s="183"/>
      <c r="O102" s="183"/>
      <c r="P102" s="183"/>
      <c r="Q102" s="183"/>
    </row>
    <row r="103">
      <c r="B103" s="183"/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N103" s="183"/>
      <c r="O103" s="183"/>
      <c r="P103" s="183"/>
      <c r="Q103" s="183"/>
    </row>
    <row r="104"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N104" s="183"/>
      <c r="O104" s="183"/>
      <c r="P104" s="183"/>
      <c r="Q104" s="183"/>
    </row>
    <row r="105"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N105" s="183"/>
      <c r="O105" s="183"/>
      <c r="P105" s="183"/>
      <c r="Q105" s="183"/>
    </row>
    <row r="106">
      <c r="B106" s="183"/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N106" s="183"/>
      <c r="O106" s="183"/>
      <c r="P106" s="183"/>
      <c r="Q106" s="183"/>
    </row>
    <row r="107">
      <c r="B107" s="183"/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N107" s="183"/>
      <c r="O107" s="183"/>
      <c r="P107" s="183"/>
      <c r="Q107" s="183"/>
    </row>
    <row r="108">
      <c r="B108" s="183"/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N108" s="183"/>
      <c r="O108" s="183"/>
      <c r="P108" s="183"/>
      <c r="Q108" s="183"/>
    </row>
    <row r="109"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N109" s="183"/>
      <c r="O109" s="183"/>
      <c r="P109" s="183"/>
      <c r="Q109" s="183"/>
    </row>
    <row r="110"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N110" s="183"/>
      <c r="O110" s="183"/>
      <c r="P110" s="183"/>
      <c r="Q110" s="183"/>
    </row>
    <row r="111">
      <c r="B111" s="183"/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N111" s="183"/>
      <c r="O111" s="183"/>
      <c r="P111" s="183"/>
      <c r="Q111" s="183"/>
    </row>
    <row r="112">
      <c r="B112" s="183"/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N112" s="183"/>
      <c r="O112" s="183"/>
      <c r="P112" s="183"/>
      <c r="Q112" s="183"/>
    </row>
    <row r="113">
      <c r="B113" s="183"/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N113" s="183"/>
      <c r="O113" s="183"/>
      <c r="P113" s="183"/>
      <c r="Q113" s="183"/>
    </row>
    <row r="114">
      <c r="B114" s="183"/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N114" s="183"/>
      <c r="O114" s="183"/>
      <c r="P114" s="183"/>
      <c r="Q114" s="183"/>
    </row>
    <row r="115">
      <c r="B115" s="183"/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N115" s="183"/>
      <c r="O115" s="183"/>
      <c r="P115" s="183"/>
      <c r="Q115" s="183"/>
    </row>
    <row r="116">
      <c r="B116" s="183"/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N116" s="183"/>
      <c r="O116" s="183"/>
      <c r="P116" s="183"/>
      <c r="Q116" s="183"/>
    </row>
    <row r="117"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N117" s="183"/>
      <c r="O117" s="183"/>
      <c r="P117" s="183"/>
      <c r="Q117" s="183"/>
    </row>
    <row r="118"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N118" s="183"/>
      <c r="O118" s="183"/>
      <c r="P118" s="183"/>
      <c r="Q118" s="183"/>
    </row>
    <row r="119">
      <c r="B119" s="183"/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N119" s="183"/>
      <c r="O119" s="183"/>
      <c r="P119" s="183"/>
      <c r="Q119" s="183"/>
    </row>
    <row r="120">
      <c r="B120" s="183"/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N120" s="183"/>
      <c r="O120" s="183"/>
      <c r="P120" s="183"/>
      <c r="Q120" s="183"/>
    </row>
    <row r="121">
      <c r="B121" s="183"/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N121" s="183"/>
      <c r="O121" s="183"/>
      <c r="P121" s="183"/>
      <c r="Q121" s="183"/>
    </row>
    <row r="122"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183"/>
    </row>
    <row r="123"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183"/>
    </row>
    <row r="124">
      <c r="B124" s="183"/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183"/>
    </row>
    <row r="125">
      <c r="B125" s="183"/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</row>
    <row r="126">
      <c r="B126" s="183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</row>
    <row r="127">
      <c r="B127" s="183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</row>
    <row r="128"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N128" s="183"/>
      <c r="O128" s="183"/>
      <c r="P128" s="183"/>
      <c r="Q128" s="183"/>
    </row>
    <row r="129"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</row>
    <row r="130">
      <c r="B130" s="183"/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N130" s="183"/>
      <c r="O130" s="183"/>
      <c r="P130" s="183"/>
      <c r="Q130" s="183"/>
    </row>
    <row r="131">
      <c r="B131" s="183"/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N131" s="183"/>
      <c r="O131" s="183"/>
      <c r="P131" s="183"/>
      <c r="Q131" s="183"/>
    </row>
    <row r="132">
      <c r="B132" s="183"/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N132" s="183"/>
      <c r="O132" s="183"/>
      <c r="P132" s="183"/>
      <c r="Q132" s="183"/>
    </row>
    <row r="133"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</row>
    <row r="134"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N134" s="183"/>
      <c r="O134" s="183"/>
      <c r="P134" s="183"/>
      <c r="Q134" s="183"/>
    </row>
    <row r="135"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</row>
    <row r="136"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</row>
    <row r="137">
      <c r="B137" s="183"/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N137" s="183"/>
      <c r="O137" s="183"/>
      <c r="P137" s="183"/>
      <c r="Q137" s="183"/>
    </row>
    <row r="138">
      <c r="B138" s="183"/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N138" s="183"/>
      <c r="O138" s="183"/>
      <c r="P138" s="183"/>
      <c r="Q138" s="183"/>
    </row>
    <row r="139"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3"/>
      <c r="P139" s="183"/>
      <c r="Q139" s="183"/>
    </row>
    <row r="140"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N140" s="183"/>
      <c r="O140" s="183"/>
      <c r="P140" s="183"/>
      <c r="Q140" s="183"/>
    </row>
    <row r="141">
      <c r="B141" s="183"/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N141" s="183"/>
      <c r="O141" s="183"/>
      <c r="P141" s="183"/>
      <c r="Q141" s="183"/>
    </row>
    <row r="142">
      <c r="B142" s="183"/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N142" s="183"/>
      <c r="O142" s="183"/>
      <c r="P142" s="183"/>
      <c r="Q142" s="183"/>
    </row>
    <row r="143">
      <c r="B143" s="183"/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N143" s="183"/>
      <c r="O143" s="183"/>
      <c r="P143" s="183"/>
      <c r="Q143" s="183"/>
    </row>
    <row r="144"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N144" s="183"/>
      <c r="O144" s="183"/>
      <c r="P144" s="183"/>
      <c r="Q144" s="183"/>
    </row>
    <row r="145"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</row>
    <row r="146">
      <c r="B146" s="183"/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</row>
    <row r="147">
      <c r="B147" s="183"/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</row>
    <row r="148">
      <c r="B148" s="183"/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</row>
    <row r="149">
      <c r="B149" s="183"/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</row>
    <row r="150">
      <c r="B150" s="183"/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</row>
    <row r="151"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</row>
    <row r="152"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</row>
    <row r="153"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</row>
    <row r="154"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</row>
    <row r="155">
      <c r="B155" s="183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</row>
    <row r="156">
      <c r="B156" s="183"/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</row>
    <row r="157">
      <c r="B157" s="183"/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</row>
    <row r="158">
      <c r="B158" s="183"/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</row>
    <row r="159">
      <c r="B159" s="183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</row>
    <row r="160"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</row>
    <row r="161">
      <c r="B161" s="183"/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N161" s="183"/>
      <c r="O161" s="183"/>
      <c r="P161" s="183"/>
      <c r="Q161" s="183"/>
    </row>
    <row r="162">
      <c r="B162" s="183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</row>
    <row r="163">
      <c r="B163" s="183"/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N163" s="183"/>
      <c r="O163" s="183"/>
      <c r="P163" s="183"/>
      <c r="Q163" s="183"/>
    </row>
    <row r="164"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N164" s="183"/>
      <c r="O164" s="183"/>
      <c r="P164" s="183"/>
      <c r="Q164" s="183"/>
    </row>
    <row r="165"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</row>
    <row r="166">
      <c r="B166" s="183"/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</row>
    <row r="167">
      <c r="B167" s="183"/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</row>
    <row r="168">
      <c r="B168" s="183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</row>
    <row r="169">
      <c r="B169" s="183"/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</row>
    <row r="170">
      <c r="B170" s="183"/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</row>
    <row r="171">
      <c r="B171" s="183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</row>
    <row r="172">
      <c r="B172" s="183"/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N172" s="183"/>
      <c r="O172" s="183"/>
      <c r="P172" s="183"/>
      <c r="Q172" s="183"/>
    </row>
    <row r="173">
      <c r="B173" s="183"/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N173" s="183"/>
      <c r="O173" s="183"/>
      <c r="P173" s="183"/>
      <c r="Q173" s="183"/>
    </row>
    <row r="174">
      <c r="B174" s="183"/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</row>
    <row r="175">
      <c r="B175" s="183"/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N175" s="183"/>
      <c r="O175" s="183"/>
      <c r="P175" s="183"/>
      <c r="Q175" s="183"/>
    </row>
    <row r="176">
      <c r="B176" s="183"/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N176" s="183"/>
      <c r="O176" s="183"/>
      <c r="P176" s="183"/>
      <c r="Q176" s="183"/>
    </row>
    <row r="177">
      <c r="B177" s="183"/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N177" s="183"/>
      <c r="O177" s="183"/>
      <c r="P177" s="183"/>
      <c r="Q177" s="183"/>
    </row>
    <row r="178"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</row>
    <row r="179">
      <c r="B179" s="183"/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N179" s="183"/>
      <c r="O179" s="183"/>
      <c r="P179" s="183"/>
      <c r="Q179" s="183"/>
    </row>
    <row r="180"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N180" s="183"/>
      <c r="O180" s="183"/>
      <c r="P180" s="183"/>
      <c r="Q180" s="183"/>
    </row>
    <row r="181">
      <c r="B181" s="183"/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N181" s="183"/>
      <c r="O181" s="183"/>
      <c r="P181" s="183"/>
      <c r="Q181" s="183"/>
    </row>
    <row r="182">
      <c r="B182" s="183"/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N182" s="183"/>
      <c r="O182" s="183"/>
      <c r="P182" s="183"/>
      <c r="Q182" s="183"/>
    </row>
    <row r="183">
      <c r="B183" s="183"/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N183" s="183"/>
      <c r="O183" s="183"/>
      <c r="P183" s="183"/>
      <c r="Q183" s="183"/>
    </row>
    <row r="184"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</row>
    <row r="185">
      <c r="B185" s="183"/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</row>
    <row r="186">
      <c r="B186" s="183"/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N186" s="183"/>
      <c r="O186" s="183"/>
      <c r="P186" s="183"/>
      <c r="Q186" s="183"/>
    </row>
    <row r="187">
      <c r="B187" s="183"/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N187" s="183"/>
      <c r="O187" s="183"/>
      <c r="P187" s="183"/>
      <c r="Q187" s="183"/>
    </row>
    <row r="188">
      <c r="B188" s="183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</row>
    <row r="189">
      <c r="B189" s="183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</row>
    <row r="190">
      <c r="B190" s="183"/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</row>
    <row r="191">
      <c r="B191" s="183"/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N191" s="183"/>
      <c r="O191" s="183"/>
      <c r="P191" s="183"/>
      <c r="Q191" s="183"/>
    </row>
    <row r="192">
      <c r="B192" s="183"/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</row>
    <row r="193">
      <c r="B193" s="183"/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</row>
    <row r="194">
      <c r="B194" s="183"/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</row>
    <row r="195"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</row>
    <row r="196">
      <c r="B196" s="183"/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</row>
    <row r="197">
      <c r="B197" s="183"/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N197" s="183"/>
      <c r="O197" s="183"/>
      <c r="P197" s="183"/>
      <c r="Q197" s="183"/>
    </row>
    <row r="198">
      <c r="B198" s="183"/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N198" s="183"/>
      <c r="O198" s="183"/>
      <c r="P198" s="183"/>
      <c r="Q198" s="183"/>
    </row>
    <row r="199">
      <c r="B199" s="183"/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N199" s="183"/>
      <c r="O199" s="183"/>
      <c r="P199" s="183"/>
      <c r="Q199" s="183"/>
    </row>
    <row r="200">
      <c r="B200" s="183"/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N200" s="183"/>
      <c r="O200" s="183"/>
      <c r="P200" s="183"/>
      <c r="Q200" s="183"/>
    </row>
    <row r="201">
      <c r="B201" s="183"/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N201" s="183"/>
      <c r="O201" s="183"/>
      <c r="P201" s="183"/>
      <c r="Q201" s="183"/>
    </row>
    <row r="202">
      <c r="B202" s="183"/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</row>
    <row r="203">
      <c r="B203" s="183"/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N203" s="183"/>
      <c r="O203" s="183"/>
      <c r="P203" s="183"/>
      <c r="Q203" s="183"/>
    </row>
    <row r="204">
      <c r="B204" s="183"/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N204" s="183"/>
      <c r="O204" s="183"/>
      <c r="P204" s="183"/>
      <c r="Q204" s="183"/>
    </row>
    <row r="205"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N205" s="183"/>
      <c r="O205" s="183"/>
      <c r="P205" s="183"/>
      <c r="Q205" s="183"/>
    </row>
    <row r="206">
      <c r="B206" s="183"/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N206" s="183"/>
      <c r="O206" s="183"/>
      <c r="P206" s="183"/>
      <c r="Q206" s="183"/>
    </row>
    <row r="207">
      <c r="B207" s="183"/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N207" s="183"/>
      <c r="O207" s="183"/>
      <c r="P207" s="183"/>
      <c r="Q207" s="183"/>
    </row>
    <row r="208">
      <c r="B208" s="183"/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N208" s="183"/>
      <c r="O208" s="183"/>
      <c r="P208" s="183"/>
      <c r="Q208" s="183"/>
    </row>
    <row r="209">
      <c r="B209" s="183"/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</row>
    <row r="210"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</row>
    <row r="211"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</row>
    <row r="212"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N212" s="183"/>
      <c r="O212" s="183"/>
      <c r="P212" s="183"/>
      <c r="Q212" s="183"/>
    </row>
    <row r="213">
      <c r="B213" s="183"/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N213" s="183"/>
      <c r="O213" s="183"/>
      <c r="P213" s="183"/>
      <c r="Q213" s="183"/>
    </row>
    <row r="214">
      <c r="B214" s="183"/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N214" s="183"/>
      <c r="O214" s="183"/>
      <c r="P214" s="183"/>
      <c r="Q214" s="183"/>
    </row>
    <row r="215">
      <c r="B215" s="183"/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N215" s="183"/>
      <c r="O215" s="183"/>
      <c r="P215" s="183"/>
      <c r="Q215" s="183"/>
    </row>
    <row r="216">
      <c r="B216" s="183"/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N216" s="183"/>
      <c r="O216" s="183"/>
      <c r="P216" s="183"/>
      <c r="Q216" s="183"/>
    </row>
    <row r="217"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</row>
    <row r="218">
      <c r="B218" s="183"/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N218" s="183"/>
      <c r="O218" s="183"/>
      <c r="P218" s="183"/>
      <c r="Q218" s="183"/>
    </row>
    <row r="219">
      <c r="B219" s="183"/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N219" s="183"/>
      <c r="O219" s="183"/>
      <c r="P219" s="183"/>
      <c r="Q219" s="183"/>
    </row>
    <row r="220">
      <c r="B220" s="183"/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N220" s="183"/>
      <c r="O220" s="183"/>
      <c r="P220" s="183"/>
      <c r="Q220" s="183"/>
    </row>
    <row r="221">
      <c r="B221" s="183"/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N221" s="183"/>
      <c r="O221" s="183"/>
      <c r="P221" s="183"/>
      <c r="Q221" s="183"/>
    </row>
    <row r="222">
      <c r="B222" s="183"/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N222" s="183"/>
      <c r="O222" s="183"/>
      <c r="P222" s="183"/>
      <c r="Q222" s="183"/>
    </row>
    <row r="223"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</row>
    <row r="224">
      <c r="B224" s="183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</row>
    <row r="225">
      <c r="B225" s="183"/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</row>
    <row r="226">
      <c r="B226" s="183"/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N226" s="183"/>
      <c r="O226" s="183"/>
      <c r="P226" s="183"/>
      <c r="Q226" s="183"/>
    </row>
    <row r="227">
      <c r="B227" s="183"/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N227" s="183"/>
      <c r="O227" s="183"/>
      <c r="P227" s="183"/>
      <c r="Q227" s="183"/>
    </row>
    <row r="228"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</row>
    <row r="229">
      <c r="B229" s="183"/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</row>
    <row r="230">
      <c r="B230" s="183"/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N230" s="183"/>
      <c r="O230" s="183"/>
      <c r="P230" s="183"/>
      <c r="Q230" s="183"/>
    </row>
    <row r="231">
      <c r="B231" s="183"/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N231" s="183"/>
      <c r="O231" s="183"/>
      <c r="P231" s="183"/>
      <c r="Q231" s="183"/>
    </row>
    <row r="232">
      <c r="B232" s="183"/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N232" s="183"/>
      <c r="O232" s="183"/>
      <c r="P232" s="183"/>
      <c r="Q232" s="183"/>
    </row>
    <row r="233">
      <c r="B233" s="183"/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N233" s="183"/>
      <c r="O233" s="183"/>
      <c r="P233" s="183"/>
      <c r="Q233" s="183"/>
    </row>
    <row r="234"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</row>
    <row r="235">
      <c r="B235" s="183"/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N235" s="183"/>
      <c r="O235" s="183"/>
      <c r="P235" s="183"/>
      <c r="Q235" s="183"/>
    </row>
    <row r="236">
      <c r="B236" s="183"/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N236" s="183"/>
      <c r="O236" s="183"/>
      <c r="P236" s="183"/>
      <c r="Q236" s="183"/>
    </row>
    <row r="237">
      <c r="B237" s="183"/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N237" s="183"/>
      <c r="O237" s="183"/>
      <c r="P237" s="183"/>
      <c r="Q237" s="183"/>
    </row>
    <row r="238">
      <c r="B238" s="183"/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N238" s="183"/>
      <c r="O238" s="183"/>
      <c r="P238" s="183"/>
      <c r="Q238" s="183"/>
    </row>
    <row r="239">
      <c r="B239" s="183"/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N239" s="183"/>
      <c r="O239" s="183"/>
      <c r="P239" s="183"/>
      <c r="Q239" s="183"/>
    </row>
    <row r="240">
      <c r="B240" s="183"/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N240" s="183"/>
      <c r="O240" s="183"/>
      <c r="P240" s="183"/>
      <c r="Q240" s="183"/>
    </row>
    <row r="241">
      <c r="B241" s="183"/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N241" s="183"/>
      <c r="O241" s="183"/>
      <c r="P241" s="183"/>
      <c r="Q241" s="183"/>
    </row>
    <row r="242">
      <c r="B242" s="183"/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N242" s="183"/>
      <c r="O242" s="183"/>
      <c r="P242" s="183"/>
      <c r="Q242" s="183"/>
    </row>
    <row r="243">
      <c r="B243" s="183"/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N243" s="183"/>
      <c r="O243" s="183"/>
      <c r="P243" s="183"/>
      <c r="Q243" s="183"/>
    </row>
    <row r="244">
      <c r="B244" s="183"/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N244" s="183"/>
      <c r="O244" s="183"/>
      <c r="P244" s="183"/>
      <c r="Q244" s="183"/>
    </row>
    <row r="245">
      <c r="B245" s="183"/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N245" s="183"/>
      <c r="O245" s="183"/>
      <c r="P245" s="183"/>
      <c r="Q245" s="183"/>
    </row>
    <row r="246">
      <c r="B246" s="183"/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N246" s="183"/>
      <c r="O246" s="183"/>
      <c r="P246" s="183"/>
      <c r="Q246" s="183"/>
    </row>
    <row r="247"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N247" s="183"/>
      <c r="O247" s="183"/>
      <c r="P247" s="183"/>
      <c r="Q247" s="183"/>
    </row>
    <row r="248"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N248" s="183"/>
      <c r="O248" s="183"/>
      <c r="P248" s="183"/>
      <c r="Q248" s="183"/>
    </row>
    <row r="249">
      <c r="B249" s="183"/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N249" s="183"/>
      <c r="O249" s="183"/>
      <c r="P249" s="183"/>
      <c r="Q249" s="183"/>
    </row>
    <row r="250">
      <c r="B250" s="183"/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N250" s="183"/>
      <c r="O250" s="183"/>
      <c r="P250" s="183"/>
      <c r="Q250" s="183"/>
    </row>
    <row r="251">
      <c r="B251" s="183"/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N251" s="183"/>
      <c r="O251" s="183"/>
      <c r="P251" s="183"/>
      <c r="Q251" s="183"/>
    </row>
    <row r="252"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N252" s="183"/>
      <c r="O252" s="183"/>
      <c r="P252" s="183"/>
      <c r="Q252" s="183"/>
    </row>
    <row r="253">
      <c r="B253" s="183"/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3"/>
      <c r="O253" s="183"/>
      <c r="P253" s="183"/>
      <c r="Q253" s="183"/>
    </row>
    <row r="254">
      <c r="B254" s="183"/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N254" s="183"/>
      <c r="O254" s="183"/>
      <c r="P254" s="183"/>
      <c r="Q254" s="183"/>
    </row>
    <row r="255">
      <c r="B255" s="183"/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N255" s="183"/>
      <c r="O255" s="183"/>
      <c r="P255" s="183"/>
      <c r="Q255" s="183"/>
    </row>
    <row r="256">
      <c r="B256" s="183"/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N256" s="183"/>
      <c r="O256" s="183"/>
      <c r="P256" s="183"/>
      <c r="Q256" s="183"/>
    </row>
    <row r="257">
      <c r="B257" s="183"/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N257" s="183"/>
      <c r="O257" s="183"/>
      <c r="P257" s="183"/>
      <c r="Q257" s="183"/>
    </row>
    <row r="258">
      <c r="B258" s="183"/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N258" s="183"/>
      <c r="O258" s="183"/>
      <c r="P258" s="183"/>
      <c r="Q258" s="183"/>
    </row>
    <row r="259">
      <c r="B259" s="183"/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N259" s="183"/>
      <c r="O259" s="183"/>
      <c r="P259" s="183"/>
      <c r="Q259" s="183"/>
    </row>
    <row r="260">
      <c r="B260" s="183"/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N260" s="183"/>
      <c r="O260" s="183"/>
      <c r="P260" s="183"/>
      <c r="Q260" s="183"/>
    </row>
    <row r="261">
      <c r="B261" s="183"/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N261" s="183"/>
      <c r="O261" s="183"/>
      <c r="P261" s="183"/>
      <c r="Q261" s="183"/>
    </row>
    <row r="262">
      <c r="B262" s="183"/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N262" s="183"/>
      <c r="O262" s="183"/>
      <c r="P262" s="183"/>
      <c r="Q262" s="183"/>
    </row>
    <row r="263">
      <c r="B263" s="183"/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N263" s="183"/>
      <c r="O263" s="183"/>
      <c r="P263" s="183"/>
      <c r="Q263" s="183"/>
    </row>
    <row r="264">
      <c r="B264" s="183"/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N264" s="183"/>
      <c r="O264" s="183"/>
      <c r="P264" s="183"/>
      <c r="Q264" s="183"/>
    </row>
    <row r="265">
      <c r="B265" s="183"/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N265" s="183"/>
      <c r="O265" s="183"/>
      <c r="P265" s="183"/>
      <c r="Q265" s="183"/>
    </row>
    <row r="266">
      <c r="B266" s="183"/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N266" s="183"/>
      <c r="O266" s="183"/>
      <c r="P266" s="183"/>
      <c r="Q266" s="183"/>
    </row>
    <row r="267">
      <c r="B267" s="183"/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N267" s="183"/>
      <c r="O267" s="183"/>
      <c r="P267" s="183"/>
      <c r="Q267" s="183"/>
    </row>
    <row r="268">
      <c r="B268" s="183"/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N268" s="183"/>
      <c r="O268" s="183"/>
      <c r="P268" s="183"/>
      <c r="Q268" s="183"/>
    </row>
    <row r="269">
      <c r="B269" s="183"/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N269" s="183"/>
      <c r="O269" s="183"/>
      <c r="P269" s="183"/>
      <c r="Q269" s="183"/>
    </row>
    <row r="270">
      <c r="B270" s="183"/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N270" s="183"/>
      <c r="O270" s="183"/>
      <c r="P270" s="183"/>
      <c r="Q270" s="183"/>
    </row>
    <row r="271">
      <c r="B271" s="183"/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N271" s="183"/>
      <c r="O271" s="183"/>
      <c r="P271" s="183"/>
      <c r="Q271" s="183"/>
    </row>
    <row r="272">
      <c r="B272" s="183"/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N272" s="183"/>
      <c r="O272" s="183"/>
      <c r="P272" s="183"/>
      <c r="Q272" s="183"/>
    </row>
    <row r="273">
      <c r="B273" s="183"/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N273" s="183"/>
      <c r="O273" s="183"/>
      <c r="P273" s="183"/>
      <c r="Q273" s="183"/>
    </row>
    <row r="274">
      <c r="B274" s="183"/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N274" s="183"/>
      <c r="O274" s="183"/>
      <c r="P274" s="183"/>
      <c r="Q274" s="183"/>
    </row>
    <row r="275">
      <c r="B275" s="183"/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N275" s="183"/>
      <c r="O275" s="183"/>
      <c r="P275" s="183"/>
      <c r="Q275" s="183"/>
    </row>
    <row r="276">
      <c r="B276" s="183"/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N276" s="183"/>
      <c r="O276" s="183"/>
      <c r="P276" s="183"/>
      <c r="Q276" s="183"/>
    </row>
    <row r="277"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N277" s="183"/>
      <c r="O277" s="183"/>
      <c r="P277" s="183"/>
      <c r="Q277" s="183"/>
    </row>
    <row r="278">
      <c r="B278" s="183"/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N278" s="183"/>
      <c r="O278" s="183"/>
      <c r="P278" s="183"/>
      <c r="Q278" s="183"/>
    </row>
    <row r="279">
      <c r="B279" s="183"/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N279" s="183"/>
      <c r="O279" s="183"/>
      <c r="P279" s="183"/>
      <c r="Q279" s="183"/>
    </row>
    <row r="280"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3"/>
      <c r="O280" s="183"/>
      <c r="P280" s="183"/>
      <c r="Q280" s="183"/>
    </row>
    <row r="281"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N281" s="183"/>
      <c r="O281" s="183"/>
      <c r="P281" s="183"/>
      <c r="Q281" s="183"/>
    </row>
    <row r="282">
      <c r="B282" s="183"/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N282" s="183"/>
      <c r="O282" s="183"/>
      <c r="P282" s="183"/>
      <c r="Q282" s="183"/>
    </row>
    <row r="283">
      <c r="B283" s="183"/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N283" s="183"/>
      <c r="O283" s="183"/>
      <c r="P283" s="183"/>
      <c r="Q283" s="183"/>
    </row>
    <row r="284">
      <c r="B284" s="183"/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N284" s="183"/>
      <c r="O284" s="183"/>
      <c r="P284" s="183"/>
      <c r="Q284" s="183"/>
    </row>
    <row r="285">
      <c r="B285" s="183"/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N285" s="183"/>
      <c r="O285" s="183"/>
      <c r="P285" s="183"/>
      <c r="Q285" s="183"/>
    </row>
    <row r="286">
      <c r="B286" s="183"/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N286" s="183"/>
      <c r="O286" s="183"/>
      <c r="P286" s="183"/>
      <c r="Q286" s="183"/>
    </row>
    <row r="287">
      <c r="B287" s="183"/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N287" s="183"/>
      <c r="O287" s="183"/>
      <c r="P287" s="183"/>
      <c r="Q287" s="183"/>
    </row>
    <row r="288">
      <c r="B288" s="183"/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N288" s="183"/>
      <c r="O288" s="183"/>
      <c r="P288" s="183"/>
      <c r="Q288" s="183"/>
    </row>
    <row r="289">
      <c r="B289" s="183"/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N289" s="183"/>
      <c r="O289" s="183"/>
      <c r="P289" s="183"/>
      <c r="Q289" s="183"/>
    </row>
    <row r="290">
      <c r="B290" s="183"/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N290" s="183"/>
      <c r="O290" s="183"/>
      <c r="P290" s="183"/>
      <c r="Q290" s="183"/>
    </row>
    <row r="291">
      <c r="B291" s="183"/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N291" s="183"/>
      <c r="O291" s="183"/>
      <c r="P291" s="183"/>
      <c r="Q291" s="183"/>
    </row>
    <row r="292">
      <c r="B292" s="183"/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N292" s="183"/>
      <c r="O292" s="183"/>
      <c r="P292" s="183"/>
      <c r="Q292" s="183"/>
    </row>
    <row r="293">
      <c r="B293" s="183"/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N293" s="183"/>
      <c r="O293" s="183"/>
      <c r="P293" s="183"/>
      <c r="Q293" s="183"/>
    </row>
    <row r="294">
      <c r="B294" s="183"/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N294" s="183"/>
      <c r="O294" s="183"/>
      <c r="P294" s="183"/>
      <c r="Q294" s="183"/>
    </row>
    <row r="295">
      <c r="B295" s="183"/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N295" s="183"/>
      <c r="O295" s="183"/>
      <c r="P295" s="183"/>
      <c r="Q295" s="183"/>
    </row>
    <row r="296">
      <c r="B296" s="183"/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N296" s="183"/>
      <c r="O296" s="183"/>
      <c r="P296" s="183"/>
      <c r="Q296" s="183"/>
    </row>
    <row r="297">
      <c r="B297" s="183"/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N297" s="183"/>
      <c r="O297" s="183"/>
      <c r="P297" s="183"/>
      <c r="Q297" s="183"/>
    </row>
    <row r="298">
      <c r="B298" s="183"/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N298" s="183"/>
      <c r="O298" s="183"/>
      <c r="P298" s="183"/>
      <c r="Q298" s="183"/>
    </row>
    <row r="299">
      <c r="B299" s="183"/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N299" s="183"/>
      <c r="O299" s="183"/>
      <c r="P299" s="183"/>
      <c r="Q299" s="183"/>
    </row>
    <row r="300">
      <c r="B300" s="183"/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N300" s="183"/>
      <c r="O300" s="183"/>
      <c r="P300" s="183"/>
      <c r="Q300" s="183"/>
    </row>
    <row r="301">
      <c r="B301" s="183"/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N301" s="183"/>
      <c r="O301" s="183"/>
      <c r="P301" s="183"/>
      <c r="Q301" s="183"/>
    </row>
    <row r="302">
      <c r="B302" s="183"/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N302" s="183"/>
      <c r="O302" s="183"/>
      <c r="P302" s="183"/>
      <c r="Q302" s="183"/>
    </row>
    <row r="303">
      <c r="B303" s="183"/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N303" s="183"/>
      <c r="O303" s="183"/>
      <c r="P303" s="183"/>
      <c r="Q303" s="183"/>
    </row>
    <row r="304">
      <c r="B304" s="183"/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N304" s="183"/>
      <c r="O304" s="183"/>
      <c r="P304" s="183"/>
      <c r="Q304" s="183"/>
    </row>
    <row r="305">
      <c r="B305" s="183"/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N305" s="183"/>
      <c r="O305" s="183"/>
      <c r="P305" s="183"/>
      <c r="Q305" s="183"/>
    </row>
    <row r="306">
      <c r="B306" s="183"/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N306" s="183"/>
      <c r="O306" s="183"/>
      <c r="P306" s="183"/>
      <c r="Q306" s="183"/>
    </row>
    <row r="307">
      <c r="B307" s="183"/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3"/>
      <c r="O307" s="183"/>
      <c r="P307" s="183"/>
      <c r="Q307" s="183"/>
    </row>
    <row r="308">
      <c r="B308" s="183"/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N308" s="183"/>
      <c r="O308" s="183"/>
      <c r="P308" s="183"/>
      <c r="Q308" s="183"/>
    </row>
    <row r="309">
      <c r="B309" s="183"/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N309" s="183"/>
      <c r="O309" s="183"/>
      <c r="P309" s="183"/>
      <c r="Q309" s="183"/>
    </row>
    <row r="310">
      <c r="B310" s="183"/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N310" s="183"/>
      <c r="O310" s="183"/>
      <c r="P310" s="183"/>
      <c r="Q310" s="183"/>
    </row>
    <row r="311">
      <c r="B311" s="183"/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N311" s="183"/>
      <c r="O311" s="183"/>
      <c r="P311" s="183"/>
      <c r="Q311" s="183"/>
    </row>
    <row r="312">
      <c r="B312" s="183"/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N312" s="183"/>
      <c r="O312" s="183"/>
      <c r="P312" s="183"/>
      <c r="Q312" s="183"/>
    </row>
    <row r="313">
      <c r="B313" s="183"/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N313" s="183"/>
      <c r="O313" s="183"/>
      <c r="P313" s="183"/>
      <c r="Q313" s="183"/>
    </row>
    <row r="314">
      <c r="B314" s="183"/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N314" s="183"/>
      <c r="O314" s="183"/>
      <c r="P314" s="183"/>
      <c r="Q314" s="183"/>
    </row>
    <row r="315">
      <c r="B315" s="183"/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N315" s="183"/>
      <c r="O315" s="183"/>
      <c r="P315" s="183"/>
      <c r="Q315" s="183"/>
    </row>
    <row r="316">
      <c r="B316" s="183"/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N316" s="183"/>
      <c r="O316" s="183"/>
      <c r="P316" s="183"/>
      <c r="Q316" s="183"/>
    </row>
    <row r="317">
      <c r="B317" s="183"/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N317" s="183"/>
      <c r="O317" s="183"/>
      <c r="P317" s="183"/>
      <c r="Q317" s="183"/>
    </row>
    <row r="318">
      <c r="B318" s="183"/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N318" s="183"/>
      <c r="O318" s="183"/>
      <c r="P318" s="183"/>
      <c r="Q318" s="183"/>
    </row>
    <row r="319">
      <c r="B319" s="183"/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N319" s="183"/>
      <c r="O319" s="183"/>
      <c r="P319" s="183"/>
      <c r="Q319" s="183"/>
    </row>
    <row r="320">
      <c r="B320" s="183"/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N320" s="183"/>
      <c r="O320" s="183"/>
      <c r="P320" s="183"/>
      <c r="Q320" s="183"/>
    </row>
    <row r="321">
      <c r="B321" s="183"/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N321" s="183"/>
      <c r="O321" s="183"/>
      <c r="P321" s="183"/>
      <c r="Q321" s="183"/>
    </row>
    <row r="322">
      <c r="B322" s="183"/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N322" s="183"/>
      <c r="O322" s="183"/>
      <c r="P322" s="183"/>
      <c r="Q322" s="183"/>
    </row>
    <row r="323">
      <c r="B323" s="183"/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N323" s="183"/>
      <c r="O323" s="183"/>
      <c r="P323" s="183"/>
      <c r="Q323" s="183"/>
    </row>
    <row r="324">
      <c r="B324" s="183"/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N324" s="183"/>
      <c r="O324" s="183"/>
      <c r="P324" s="183"/>
      <c r="Q324" s="183"/>
    </row>
    <row r="325">
      <c r="B325" s="183"/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N325" s="183"/>
      <c r="O325" s="183"/>
      <c r="P325" s="183"/>
      <c r="Q325" s="183"/>
    </row>
    <row r="326">
      <c r="B326" s="183"/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N326" s="183"/>
      <c r="O326" s="183"/>
      <c r="P326" s="183"/>
      <c r="Q326" s="183"/>
    </row>
    <row r="327">
      <c r="B327" s="183"/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N327" s="183"/>
      <c r="O327" s="183"/>
      <c r="P327" s="183"/>
      <c r="Q327" s="183"/>
    </row>
    <row r="328">
      <c r="B328" s="183"/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N328" s="183"/>
      <c r="O328" s="183"/>
      <c r="P328" s="183"/>
      <c r="Q328" s="183"/>
    </row>
    <row r="329">
      <c r="B329" s="183"/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N329" s="183"/>
      <c r="O329" s="183"/>
      <c r="P329" s="183"/>
      <c r="Q329" s="183"/>
    </row>
    <row r="330">
      <c r="B330" s="183"/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N330" s="183"/>
      <c r="O330" s="183"/>
      <c r="P330" s="183"/>
      <c r="Q330" s="183"/>
    </row>
    <row r="331">
      <c r="B331" s="183"/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N331" s="183"/>
      <c r="O331" s="183"/>
      <c r="P331" s="183"/>
      <c r="Q331" s="183"/>
    </row>
    <row r="332">
      <c r="B332" s="183"/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N332" s="183"/>
      <c r="O332" s="183"/>
      <c r="P332" s="183"/>
      <c r="Q332" s="183"/>
    </row>
    <row r="333">
      <c r="B333" s="183"/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N333" s="183"/>
      <c r="O333" s="183"/>
      <c r="P333" s="183"/>
      <c r="Q333" s="183"/>
    </row>
    <row r="334">
      <c r="B334" s="183"/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3"/>
      <c r="O334" s="183"/>
      <c r="P334" s="183"/>
      <c r="Q334" s="183"/>
    </row>
    <row r="335">
      <c r="B335" s="183"/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N335" s="183"/>
      <c r="O335" s="183"/>
      <c r="P335" s="183"/>
      <c r="Q335" s="183"/>
    </row>
    <row r="336">
      <c r="B336" s="183"/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N336" s="183"/>
      <c r="O336" s="183"/>
      <c r="P336" s="183"/>
      <c r="Q336" s="183"/>
    </row>
    <row r="337">
      <c r="B337" s="183"/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N337" s="183"/>
      <c r="O337" s="183"/>
      <c r="P337" s="183"/>
      <c r="Q337" s="183"/>
    </row>
    <row r="338">
      <c r="B338" s="183"/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N338" s="183"/>
      <c r="O338" s="183"/>
      <c r="P338" s="183"/>
      <c r="Q338" s="183"/>
    </row>
    <row r="339">
      <c r="B339" s="183"/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N339" s="183"/>
      <c r="O339" s="183"/>
      <c r="P339" s="183"/>
      <c r="Q339" s="183"/>
    </row>
    <row r="340">
      <c r="B340" s="183"/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N340" s="183"/>
      <c r="O340" s="183"/>
      <c r="P340" s="183"/>
      <c r="Q340" s="183"/>
    </row>
    <row r="341">
      <c r="B341" s="183"/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</row>
    <row r="342">
      <c r="B342" s="183"/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N342" s="183"/>
      <c r="O342" s="183"/>
      <c r="P342" s="183"/>
      <c r="Q342" s="183"/>
    </row>
    <row r="343">
      <c r="B343" s="183"/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N343" s="183"/>
      <c r="O343" s="183"/>
      <c r="P343" s="183"/>
      <c r="Q343" s="183"/>
    </row>
    <row r="344">
      <c r="B344" s="183"/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N344" s="183"/>
      <c r="O344" s="183"/>
      <c r="P344" s="183"/>
      <c r="Q344" s="183"/>
    </row>
    <row r="345">
      <c r="B345" s="183"/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N345" s="183"/>
      <c r="O345" s="183"/>
      <c r="P345" s="183"/>
      <c r="Q345" s="183"/>
    </row>
    <row r="346">
      <c r="B346" s="183"/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N346" s="183"/>
      <c r="O346" s="183"/>
      <c r="P346" s="183"/>
      <c r="Q346" s="183"/>
    </row>
    <row r="347">
      <c r="B347" s="183"/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N347" s="183"/>
      <c r="O347" s="183"/>
      <c r="P347" s="183"/>
      <c r="Q347" s="183"/>
    </row>
    <row r="348">
      <c r="B348" s="183"/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N348" s="183"/>
      <c r="O348" s="183"/>
      <c r="P348" s="183"/>
      <c r="Q348" s="183"/>
    </row>
    <row r="349">
      <c r="B349" s="183"/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N349" s="183"/>
      <c r="O349" s="183"/>
      <c r="P349" s="183"/>
      <c r="Q349" s="183"/>
    </row>
    <row r="350">
      <c r="B350" s="183"/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N350" s="183"/>
      <c r="O350" s="183"/>
      <c r="P350" s="183"/>
      <c r="Q350" s="183"/>
    </row>
    <row r="351">
      <c r="B351" s="183"/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N351" s="183"/>
      <c r="O351" s="183"/>
      <c r="P351" s="183"/>
      <c r="Q351" s="183"/>
    </row>
    <row r="352">
      <c r="B352" s="183"/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N352" s="183"/>
      <c r="O352" s="183"/>
      <c r="P352" s="183"/>
      <c r="Q352" s="183"/>
    </row>
    <row r="353">
      <c r="B353" s="183"/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N353" s="183"/>
      <c r="O353" s="183"/>
      <c r="P353" s="183"/>
      <c r="Q353" s="183"/>
    </row>
    <row r="354">
      <c r="B354" s="183"/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N354" s="183"/>
      <c r="O354" s="183"/>
      <c r="P354" s="183"/>
      <c r="Q354" s="183"/>
    </row>
    <row r="355">
      <c r="B355" s="183"/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N355" s="183"/>
      <c r="O355" s="183"/>
      <c r="P355" s="183"/>
      <c r="Q355" s="183"/>
    </row>
    <row r="356">
      <c r="B356" s="183"/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N356" s="183"/>
      <c r="O356" s="183"/>
      <c r="P356" s="183"/>
      <c r="Q356" s="183"/>
    </row>
    <row r="357">
      <c r="B357" s="183"/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N357" s="183"/>
      <c r="O357" s="183"/>
      <c r="P357" s="183"/>
      <c r="Q357" s="183"/>
    </row>
    <row r="358">
      <c r="B358" s="183"/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N358" s="183"/>
      <c r="O358" s="183"/>
      <c r="P358" s="183"/>
      <c r="Q358" s="183"/>
    </row>
    <row r="359">
      <c r="B359" s="183"/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</row>
    <row r="360">
      <c r="B360" s="183"/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N360" s="183"/>
      <c r="O360" s="183"/>
      <c r="P360" s="183"/>
      <c r="Q360" s="183"/>
    </row>
    <row r="361">
      <c r="B361" s="183"/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3"/>
      <c r="O361" s="183"/>
      <c r="P361" s="183"/>
      <c r="Q361" s="183"/>
    </row>
    <row r="362">
      <c r="B362" s="183"/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N362" s="183"/>
      <c r="O362" s="183"/>
      <c r="P362" s="183"/>
      <c r="Q362" s="183"/>
    </row>
    <row r="363">
      <c r="B363" s="183"/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N363" s="183"/>
      <c r="O363" s="183"/>
      <c r="P363" s="183"/>
      <c r="Q363" s="183"/>
    </row>
    <row r="364">
      <c r="B364" s="183"/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N364" s="183"/>
      <c r="O364" s="183"/>
      <c r="P364" s="183"/>
      <c r="Q364" s="183"/>
    </row>
    <row r="365">
      <c r="B365" s="183"/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N365" s="183"/>
      <c r="O365" s="183"/>
      <c r="P365" s="183"/>
      <c r="Q365" s="183"/>
    </row>
    <row r="366">
      <c r="B366" s="183"/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N366" s="183"/>
      <c r="O366" s="183"/>
      <c r="P366" s="183"/>
      <c r="Q366" s="183"/>
    </row>
    <row r="367">
      <c r="B367" s="183"/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N367" s="183"/>
      <c r="O367" s="183"/>
      <c r="P367" s="183"/>
      <c r="Q367" s="183"/>
    </row>
    <row r="368">
      <c r="B368" s="183"/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N368" s="183"/>
      <c r="O368" s="183"/>
      <c r="P368" s="183"/>
      <c r="Q368" s="183"/>
    </row>
    <row r="369">
      <c r="B369" s="183"/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N369" s="183"/>
      <c r="O369" s="183"/>
      <c r="P369" s="183"/>
      <c r="Q369" s="183"/>
    </row>
    <row r="370">
      <c r="B370" s="183"/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N370" s="183"/>
      <c r="O370" s="183"/>
      <c r="P370" s="183"/>
      <c r="Q370" s="183"/>
    </row>
    <row r="371">
      <c r="B371" s="183"/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N371" s="183"/>
      <c r="O371" s="183"/>
      <c r="P371" s="183"/>
      <c r="Q371" s="183"/>
    </row>
    <row r="372">
      <c r="B372" s="183"/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N372" s="183"/>
      <c r="O372" s="183"/>
      <c r="P372" s="183"/>
      <c r="Q372" s="183"/>
    </row>
    <row r="373">
      <c r="B373" s="183"/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N373" s="183"/>
      <c r="O373" s="183"/>
      <c r="P373" s="183"/>
      <c r="Q373" s="183"/>
    </row>
    <row r="374">
      <c r="B374" s="183"/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N374" s="183"/>
      <c r="O374" s="183"/>
      <c r="P374" s="183"/>
      <c r="Q374" s="183"/>
    </row>
    <row r="375">
      <c r="B375" s="183"/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N375" s="183"/>
      <c r="O375" s="183"/>
      <c r="P375" s="183"/>
      <c r="Q375" s="183"/>
    </row>
    <row r="376">
      <c r="B376" s="183"/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N376" s="183"/>
      <c r="O376" s="183"/>
      <c r="P376" s="183"/>
      <c r="Q376" s="183"/>
    </row>
    <row r="377">
      <c r="B377" s="183"/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N377" s="183"/>
      <c r="O377" s="183"/>
      <c r="P377" s="183"/>
      <c r="Q377" s="183"/>
    </row>
    <row r="378">
      <c r="B378" s="183"/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N378" s="183"/>
      <c r="O378" s="183"/>
      <c r="P378" s="183"/>
      <c r="Q378" s="183"/>
    </row>
    <row r="379">
      <c r="B379" s="183"/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N379" s="183"/>
      <c r="O379" s="183"/>
      <c r="P379" s="183"/>
      <c r="Q379" s="183"/>
    </row>
    <row r="380">
      <c r="B380" s="183"/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N380" s="183"/>
      <c r="O380" s="183"/>
      <c r="P380" s="183"/>
      <c r="Q380" s="183"/>
    </row>
    <row r="381">
      <c r="B381" s="183"/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N381" s="183"/>
      <c r="O381" s="183"/>
      <c r="P381" s="183"/>
      <c r="Q381" s="183"/>
    </row>
    <row r="382">
      <c r="B382" s="183"/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N382" s="183"/>
      <c r="O382" s="183"/>
      <c r="P382" s="183"/>
      <c r="Q382" s="183"/>
    </row>
    <row r="383">
      <c r="B383" s="183"/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N383" s="183"/>
      <c r="O383" s="183"/>
      <c r="P383" s="183"/>
      <c r="Q383" s="183"/>
    </row>
    <row r="384">
      <c r="B384" s="183"/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N384" s="183"/>
      <c r="O384" s="183"/>
      <c r="P384" s="183"/>
      <c r="Q384" s="183"/>
    </row>
    <row r="385">
      <c r="B385" s="183"/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N385" s="183"/>
      <c r="O385" s="183"/>
      <c r="P385" s="183"/>
      <c r="Q385" s="183"/>
    </row>
    <row r="386">
      <c r="B386" s="183"/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N386" s="183"/>
      <c r="O386" s="183"/>
      <c r="P386" s="183"/>
      <c r="Q386" s="183"/>
    </row>
    <row r="387">
      <c r="B387" s="183"/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N387" s="183"/>
      <c r="O387" s="183"/>
      <c r="P387" s="183"/>
      <c r="Q387" s="183"/>
    </row>
    <row r="388">
      <c r="B388" s="183"/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3"/>
      <c r="O388" s="183"/>
      <c r="P388" s="183"/>
      <c r="Q388" s="183"/>
    </row>
    <row r="389">
      <c r="B389" s="183"/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N389" s="183"/>
      <c r="O389" s="183"/>
      <c r="P389" s="183"/>
      <c r="Q389" s="183"/>
    </row>
    <row r="390">
      <c r="B390" s="183"/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3"/>
      <c r="Q390" s="183"/>
    </row>
    <row r="391">
      <c r="B391" s="183"/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3"/>
      <c r="Q391" s="183"/>
    </row>
    <row r="392">
      <c r="B392" s="183"/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N392" s="183"/>
      <c r="O392" s="183"/>
      <c r="P392" s="183"/>
      <c r="Q392" s="183"/>
    </row>
    <row r="393">
      <c r="B393" s="183"/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N393" s="183"/>
      <c r="O393" s="183"/>
      <c r="P393" s="183"/>
      <c r="Q393" s="183"/>
    </row>
    <row r="394">
      <c r="B394" s="183"/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N394" s="183"/>
      <c r="O394" s="183"/>
      <c r="P394" s="183"/>
      <c r="Q394" s="183"/>
    </row>
    <row r="395">
      <c r="B395" s="183"/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N395" s="183"/>
      <c r="O395" s="183"/>
      <c r="P395" s="183"/>
      <c r="Q395" s="183"/>
    </row>
    <row r="396">
      <c r="B396" s="183"/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N396" s="183"/>
      <c r="O396" s="183"/>
      <c r="P396" s="183"/>
      <c r="Q396" s="183"/>
    </row>
    <row r="397">
      <c r="B397" s="183"/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3"/>
      <c r="Q397" s="183"/>
    </row>
    <row r="398">
      <c r="B398" s="183"/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N398" s="183"/>
      <c r="O398" s="183"/>
      <c r="P398" s="183"/>
      <c r="Q398" s="183"/>
    </row>
    <row r="399">
      <c r="B399" s="183"/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N399" s="183"/>
      <c r="O399" s="183"/>
      <c r="P399" s="183"/>
      <c r="Q399" s="183"/>
    </row>
    <row r="400">
      <c r="B400" s="183"/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N400" s="183"/>
      <c r="O400" s="183"/>
      <c r="P400" s="183"/>
      <c r="Q400" s="183"/>
    </row>
    <row r="401">
      <c r="B401" s="183"/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N401" s="183"/>
      <c r="O401" s="183"/>
      <c r="P401" s="183"/>
      <c r="Q401" s="183"/>
    </row>
    <row r="402">
      <c r="B402" s="183"/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N402" s="183"/>
      <c r="O402" s="183"/>
      <c r="P402" s="183"/>
      <c r="Q402" s="183"/>
    </row>
    <row r="403">
      <c r="B403" s="183"/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N403" s="183"/>
      <c r="O403" s="183"/>
      <c r="P403" s="183"/>
      <c r="Q403" s="183"/>
    </row>
    <row r="404">
      <c r="B404" s="183"/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N404" s="183"/>
      <c r="O404" s="183"/>
      <c r="P404" s="183"/>
      <c r="Q404" s="183"/>
    </row>
    <row r="405">
      <c r="B405" s="183"/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N405" s="183"/>
      <c r="O405" s="183"/>
      <c r="P405" s="183"/>
      <c r="Q405" s="183"/>
    </row>
    <row r="406">
      <c r="B406" s="183"/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N406" s="183"/>
      <c r="O406" s="183"/>
      <c r="P406" s="183"/>
      <c r="Q406" s="183"/>
    </row>
    <row r="407">
      <c r="B407" s="183"/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N407" s="183"/>
      <c r="O407" s="183"/>
      <c r="P407" s="183"/>
      <c r="Q407" s="183"/>
    </row>
    <row r="408">
      <c r="B408" s="183"/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N408" s="183"/>
      <c r="O408" s="183"/>
      <c r="P408" s="183"/>
      <c r="Q408" s="183"/>
    </row>
    <row r="409">
      <c r="B409" s="183"/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N409" s="183"/>
      <c r="O409" s="183"/>
      <c r="P409" s="183"/>
      <c r="Q409" s="183"/>
    </row>
    <row r="410">
      <c r="B410" s="183"/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N410" s="183"/>
      <c r="O410" s="183"/>
      <c r="P410" s="183"/>
      <c r="Q410" s="183"/>
    </row>
    <row r="411">
      <c r="B411" s="183"/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N411" s="183"/>
      <c r="O411" s="183"/>
      <c r="P411" s="183"/>
      <c r="Q411" s="183"/>
    </row>
    <row r="412">
      <c r="B412" s="183"/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N412" s="183"/>
      <c r="O412" s="183"/>
      <c r="P412" s="183"/>
      <c r="Q412" s="183"/>
    </row>
    <row r="413">
      <c r="B413" s="183"/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N413" s="183"/>
      <c r="O413" s="183"/>
      <c r="P413" s="183"/>
      <c r="Q413" s="183"/>
    </row>
    <row r="414">
      <c r="B414" s="183"/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N414" s="183"/>
      <c r="O414" s="183"/>
      <c r="P414" s="183"/>
      <c r="Q414" s="183"/>
    </row>
    <row r="415">
      <c r="B415" s="183"/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3"/>
      <c r="O415" s="183"/>
      <c r="P415" s="183"/>
      <c r="Q415" s="183"/>
    </row>
    <row r="416">
      <c r="B416" s="183"/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N416" s="183"/>
      <c r="O416" s="183"/>
      <c r="P416" s="183"/>
      <c r="Q416" s="183"/>
    </row>
    <row r="417">
      <c r="B417" s="183"/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N417" s="183"/>
      <c r="O417" s="183"/>
      <c r="P417" s="183"/>
      <c r="Q417" s="183"/>
    </row>
    <row r="418">
      <c r="B418" s="183"/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N418" s="183"/>
      <c r="O418" s="183"/>
      <c r="P418" s="183"/>
      <c r="Q418" s="183"/>
    </row>
    <row r="419">
      <c r="B419" s="183"/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N419" s="183"/>
      <c r="O419" s="183"/>
      <c r="P419" s="183"/>
      <c r="Q419" s="183"/>
    </row>
    <row r="420">
      <c r="B420" s="183"/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N420" s="183"/>
      <c r="O420" s="183"/>
      <c r="P420" s="183"/>
      <c r="Q420" s="183"/>
    </row>
    <row r="421">
      <c r="B421" s="183"/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N421" s="183"/>
      <c r="O421" s="183"/>
      <c r="P421" s="183"/>
      <c r="Q421" s="183"/>
    </row>
    <row r="422">
      <c r="B422" s="183"/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N422" s="183"/>
      <c r="O422" s="183"/>
      <c r="P422" s="183"/>
      <c r="Q422" s="183"/>
    </row>
    <row r="423">
      <c r="B423" s="183"/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N423" s="183"/>
      <c r="O423" s="183"/>
      <c r="P423" s="183"/>
      <c r="Q423" s="183"/>
    </row>
    <row r="424">
      <c r="B424" s="183"/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/>
      <c r="O424" s="183"/>
      <c r="P424" s="183"/>
      <c r="Q424" s="183"/>
    </row>
    <row r="425">
      <c r="B425" s="183"/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N425" s="183"/>
      <c r="O425" s="183"/>
      <c r="P425" s="183"/>
      <c r="Q425" s="183"/>
    </row>
    <row r="426">
      <c r="B426" s="183"/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</row>
    <row r="427">
      <c r="B427" s="183"/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</row>
    <row r="428">
      <c r="B428" s="183"/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</row>
    <row r="429">
      <c r="B429" s="183"/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</row>
    <row r="430">
      <c r="B430" s="183"/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</row>
    <row r="431">
      <c r="B431" s="183"/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</row>
    <row r="432">
      <c r="B432" s="183"/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</row>
    <row r="433">
      <c r="B433" s="183"/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</row>
    <row r="434">
      <c r="B434" s="183"/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</row>
    <row r="435">
      <c r="B435" s="183"/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</row>
    <row r="436">
      <c r="B436" s="183"/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</row>
    <row r="437">
      <c r="B437" s="183"/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</row>
    <row r="438">
      <c r="B438" s="183"/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</row>
    <row r="439">
      <c r="B439" s="183"/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</row>
    <row r="440">
      <c r="B440" s="183"/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</row>
    <row r="441">
      <c r="B441" s="183"/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</row>
    <row r="442">
      <c r="B442" s="183"/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</row>
    <row r="443">
      <c r="B443" s="183"/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</row>
    <row r="444">
      <c r="B444" s="183"/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</row>
    <row r="445">
      <c r="B445" s="183"/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</row>
    <row r="446">
      <c r="B446" s="183"/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</row>
    <row r="447">
      <c r="B447" s="183"/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N447" s="183"/>
      <c r="O447" s="183"/>
      <c r="P447" s="183"/>
      <c r="Q447" s="183"/>
    </row>
    <row r="448">
      <c r="B448" s="183"/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N448" s="183"/>
      <c r="O448" s="183"/>
      <c r="P448" s="183"/>
      <c r="Q448" s="183"/>
    </row>
    <row r="449">
      <c r="B449" s="183"/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N449" s="183"/>
      <c r="O449" s="183"/>
      <c r="P449" s="183"/>
      <c r="Q449" s="183"/>
    </row>
    <row r="450">
      <c r="B450" s="183"/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N450" s="183"/>
      <c r="O450" s="183"/>
      <c r="P450" s="183"/>
      <c r="Q450" s="183"/>
    </row>
    <row r="451">
      <c r="B451" s="183"/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N451" s="183"/>
      <c r="O451" s="183"/>
      <c r="P451" s="183"/>
      <c r="Q451" s="183"/>
    </row>
    <row r="452">
      <c r="B452" s="183"/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N452" s="183"/>
      <c r="O452" s="183"/>
      <c r="P452" s="183"/>
      <c r="Q452" s="183"/>
    </row>
    <row r="453">
      <c r="B453" s="183"/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N453" s="183"/>
      <c r="O453" s="183"/>
      <c r="P453" s="183"/>
      <c r="Q453" s="183"/>
    </row>
    <row r="454">
      <c r="B454" s="183"/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N454" s="183"/>
      <c r="O454" s="183"/>
      <c r="P454" s="183"/>
      <c r="Q454" s="183"/>
    </row>
    <row r="455">
      <c r="B455" s="183"/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N455" s="183"/>
      <c r="O455" s="183"/>
      <c r="P455" s="183"/>
      <c r="Q455" s="183"/>
    </row>
    <row r="456">
      <c r="B456" s="183"/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N456" s="183"/>
      <c r="O456" s="183"/>
      <c r="P456" s="183"/>
      <c r="Q456" s="183"/>
    </row>
    <row r="457">
      <c r="B457" s="183"/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N457" s="183"/>
      <c r="O457" s="183"/>
      <c r="P457" s="183"/>
      <c r="Q457" s="183"/>
    </row>
    <row r="458">
      <c r="B458" s="183"/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N458" s="183"/>
      <c r="O458" s="183"/>
      <c r="P458" s="183"/>
      <c r="Q458" s="183"/>
    </row>
    <row r="459">
      <c r="B459" s="183"/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N459" s="183"/>
      <c r="O459" s="183"/>
      <c r="P459" s="183"/>
      <c r="Q459" s="183"/>
    </row>
    <row r="460">
      <c r="B460" s="183"/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N460" s="183"/>
      <c r="O460" s="183"/>
      <c r="P460" s="183"/>
      <c r="Q460" s="183"/>
    </row>
    <row r="461">
      <c r="B461" s="183"/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N461" s="183"/>
      <c r="O461" s="183"/>
      <c r="P461" s="183"/>
      <c r="Q461" s="183"/>
    </row>
    <row r="462">
      <c r="B462" s="183"/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N462" s="183"/>
      <c r="O462" s="183"/>
      <c r="P462" s="183"/>
      <c r="Q462" s="183"/>
    </row>
    <row r="463">
      <c r="B463" s="183"/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N463" s="183"/>
      <c r="O463" s="183"/>
      <c r="P463" s="183"/>
      <c r="Q463" s="183"/>
    </row>
    <row r="464">
      <c r="B464" s="183"/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N464" s="183"/>
      <c r="O464" s="183"/>
      <c r="P464" s="183"/>
      <c r="Q464" s="183"/>
    </row>
    <row r="465">
      <c r="B465" s="183"/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N465" s="183"/>
      <c r="O465" s="183"/>
      <c r="P465" s="183"/>
      <c r="Q465" s="183"/>
    </row>
    <row r="466">
      <c r="B466" s="183"/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</row>
    <row r="467">
      <c r="B467" s="183"/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N467" s="183"/>
      <c r="O467" s="183"/>
      <c r="P467" s="183"/>
      <c r="Q467" s="183"/>
    </row>
    <row r="468">
      <c r="B468" s="183"/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N468" s="183"/>
      <c r="O468" s="183"/>
      <c r="P468" s="183"/>
      <c r="Q468" s="183"/>
    </row>
    <row r="469">
      <c r="B469" s="183"/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3"/>
      <c r="O469" s="183"/>
      <c r="P469" s="183"/>
      <c r="Q469" s="183"/>
    </row>
    <row r="470">
      <c r="B470" s="183"/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N470" s="183"/>
      <c r="O470" s="183"/>
      <c r="P470" s="183"/>
      <c r="Q470" s="183"/>
    </row>
    <row r="471">
      <c r="B471" s="183"/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N471" s="183"/>
      <c r="O471" s="183"/>
      <c r="P471" s="183"/>
      <c r="Q471" s="183"/>
    </row>
    <row r="472">
      <c r="B472" s="183"/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N472" s="183"/>
      <c r="O472" s="183"/>
      <c r="P472" s="183"/>
      <c r="Q472" s="183"/>
    </row>
    <row r="473">
      <c r="B473" s="183"/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N473" s="183"/>
      <c r="O473" s="183"/>
      <c r="P473" s="183"/>
      <c r="Q473" s="183"/>
    </row>
    <row r="474">
      <c r="B474" s="183"/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N474" s="183"/>
      <c r="O474" s="183"/>
      <c r="P474" s="183"/>
      <c r="Q474" s="183"/>
    </row>
    <row r="475">
      <c r="B475" s="183"/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N475" s="183"/>
      <c r="O475" s="183"/>
      <c r="P475" s="183"/>
      <c r="Q475" s="183"/>
    </row>
    <row r="476">
      <c r="B476" s="183"/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N476" s="183"/>
      <c r="O476" s="183"/>
      <c r="P476" s="183"/>
      <c r="Q476" s="183"/>
    </row>
    <row r="477">
      <c r="B477" s="183"/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83"/>
      <c r="O477" s="183"/>
      <c r="P477" s="183"/>
      <c r="Q477" s="183"/>
    </row>
    <row r="478">
      <c r="B478" s="183"/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</row>
    <row r="479">
      <c r="B479" s="183"/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</row>
    <row r="480">
      <c r="B480" s="183"/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</row>
    <row r="481">
      <c r="B481" s="183"/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N481" s="183"/>
      <c r="O481" s="183"/>
      <c r="P481" s="183"/>
      <c r="Q481" s="183"/>
    </row>
    <row r="482">
      <c r="B482" s="183"/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N482" s="183"/>
      <c r="O482" s="183"/>
      <c r="P482" s="183"/>
      <c r="Q482" s="183"/>
    </row>
    <row r="483">
      <c r="B483" s="183"/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N483" s="183"/>
      <c r="O483" s="183"/>
      <c r="P483" s="183"/>
      <c r="Q483" s="183"/>
    </row>
    <row r="484">
      <c r="B484" s="183"/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N484" s="183"/>
      <c r="O484" s="183"/>
      <c r="P484" s="183"/>
      <c r="Q484" s="183"/>
    </row>
    <row r="485">
      <c r="B485" s="183"/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N485" s="183"/>
      <c r="O485" s="183"/>
      <c r="P485" s="183"/>
      <c r="Q485" s="183"/>
    </row>
    <row r="486">
      <c r="B486" s="183"/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N486" s="183"/>
      <c r="O486" s="183"/>
      <c r="P486" s="183"/>
      <c r="Q486" s="183"/>
    </row>
    <row r="487">
      <c r="B487" s="183"/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N487" s="183"/>
      <c r="O487" s="183"/>
      <c r="P487" s="183"/>
      <c r="Q487" s="183"/>
    </row>
    <row r="488">
      <c r="B488" s="183"/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N488" s="183"/>
      <c r="O488" s="183"/>
      <c r="P488" s="183"/>
      <c r="Q488" s="183"/>
    </row>
    <row r="489">
      <c r="B489" s="183"/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N489" s="183"/>
      <c r="O489" s="183"/>
      <c r="P489" s="183"/>
      <c r="Q489" s="183"/>
    </row>
    <row r="490">
      <c r="B490" s="183"/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N490" s="183"/>
      <c r="O490" s="183"/>
      <c r="P490" s="183"/>
      <c r="Q490" s="183"/>
    </row>
    <row r="491">
      <c r="B491" s="183"/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N491" s="183"/>
      <c r="O491" s="183"/>
      <c r="P491" s="183"/>
      <c r="Q491" s="183"/>
    </row>
    <row r="492">
      <c r="B492" s="183"/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N492" s="183"/>
      <c r="O492" s="183"/>
      <c r="P492" s="183"/>
      <c r="Q492" s="183"/>
    </row>
    <row r="493">
      <c r="B493" s="183"/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N493" s="183"/>
      <c r="O493" s="183"/>
      <c r="P493" s="183"/>
      <c r="Q493" s="183"/>
    </row>
    <row r="494">
      <c r="B494" s="183"/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N494" s="183"/>
      <c r="O494" s="183"/>
      <c r="P494" s="183"/>
      <c r="Q494" s="183"/>
    </row>
    <row r="495">
      <c r="B495" s="183"/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N495" s="183"/>
      <c r="O495" s="183"/>
      <c r="P495" s="183"/>
      <c r="Q495" s="183"/>
    </row>
    <row r="496">
      <c r="B496" s="183"/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</row>
    <row r="497"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</row>
    <row r="498">
      <c r="B498" s="183"/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N498" s="183"/>
      <c r="O498" s="183"/>
      <c r="P498" s="183"/>
      <c r="Q498" s="183"/>
    </row>
    <row r="499">
      <c r="B499" s="183"/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N499" s="183"/>
      <c r="O499" s="183"/>
      <c r="P499" s="183"/>
      <c r="Q499" s="183"/>
    </row>
    <row r="500">
      <c r="B500" s="183"/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N500" s="183"/>
      <c r="O500" s="183"/>
      <c r="P500" s="183"/>
      <c r="Q500" s="183"/>
    </row>
    <row r="501">
      <c r="B501" s="183"/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N501" s="183"/>
      <c r="O501" s="183"/>
      <c r="P501" s="183"/>
      <c r="Q501" s="183"/>
    </row>
    <row r="502">
      <c r="B502" s="183"/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N502" s="183"/>
      <c r="O502" s="183"/>
      <c r="P502" s="183"/>
      <c r="Q502" s="183"/>
    </row>
    <row r="503">
      <c r="B503" s="183"/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N503" s="183"/>
      <c r="O503" s="183"/>
      <c r="P503" s="183"/>
      <c r="Q503" s="183"/>
    </row>
    <row r="504">
      <c r="B504" s="183"/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N504" s="183"/>
      <c r="O504" s="183"/>
      <c r="P504" s="183"/>
      <c r="Q504" s="183"/>
    </row>
    <row r="505">
      <c r="B505" s="183"/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N505" s="183"/>
      <c r="O505" s="183"/>
      <c r="P505" s="183"/>
      <c r="Q505" s="183"/>
    </row>
    <row r="506">
      <c r="B506" s="183"/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N506" s="183"/>
      <c r="O506" s="183"/>
      <c r="P506" s="183"/>
      <c r="Q506" s="183"/>
    </row>
    <row r="507">
      <c r="B507" s="183"/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N507" s="183"/>
      <c r="O507" s="183"/>
      <c r="P507" s="183"/>
      <c r="Q507" s="183"/>
    </row>
    <row r="508">
      <c r="B508" s="183"/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N508" s="183"/>
      <c r="O508" s="183"/>
      <c r="P508" s="183"/>
      <c r="Q508" s="183"/>
    </row>
    <row r="509">
      <c r="B509" s="183"/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N509" s="183"/>
      <c r="O509" s="183"/>
      <c r="P509" s="183"/>
      <c r="Q509" s="183"/>
    </row>
    <row r="510">
      <c r="B510" s="183"/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N510" s="183"/>
      <c r="O510" s="183"/>
      <c r="P510" s="183"/>
      <c r="Q510" s="183"/>
    </row>
    <row r="511">
      <c r="B511" s="183"/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N511" s="183"/>
      <c r="O511" s="183"/>
      <c r="P511" s="183"/>
      <c r="Q511" s="183"/>
    </row>
    <row r="512">
      <c r="B512" s="183"/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</row>
    <row r="513">
      <c r="B513" s="183"/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</row>
    <row r="514">
      <c r="B514" s="183"/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N514" s="183"/>
      <c r="O514" s="183"/>
      <c r="P514" s="183"/>
      <c r="Q514" s="183"/>
    </row>
    <row r="515">
      <c r="B515" s="183"/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N515" s="183"/>
      <c r="O515" s="183"/>
      <c r="P515" s="183"/>
      <c r="Q515" s="183"/>
    </row>
    <row r="516">
      <c r="B516" s="183"/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N516" s="183"/>
      <c r="O516" s="183"/>
      <c r="P516" s="183"/>
      <c r="Q516" s="183"/>
    </row>
    <row r="517">
      <c r="B517" s="183"/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N517" s="183"/>
      <c r="O517" s="183"/>
      <c r="P517" s="183"/>
      <c r="Q517" s="183"/>
    </row>
    <row r="518">
      <c r="B518" s="183"/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N518" s="183"/>
      <c r="O518" s="183"/>
      <c r="P518" s="183"/>
      <c r="Q518" s="183"/>
    </row>
    <row r="519">
      <c r="B519" s="183"/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N519" s="183"/>
      <c r="O519" s="183"/>
      <c r="P519" s="183"/>
      <c r="Q519" s="183"/>
    </row>
    <row r="520">
      <c r="B520" s="183"/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N520" s="183"/>
      <c r="O520" s="183"/>
      <c r="P520" s="183"/>
      <c r="Q520" s="183"/>
    </row>
    <row r="521">
      <c r="B521" s="183"/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N521" s="183"/>
      <c r="O521" s="183"/>
      <c r="P521" s="183"/>
      <c r="Q521" s="183"/>
    </row>
    <row r="522">
      <c r="B522" s="183"/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N522" s="183"/>
      <c r="O522" s="183"/>
      <c r="P522" s="183"/>
      <c r="Q522" s="183"/>
    </row>
    <row r="523">
      <c r="B523" s="183"/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3"/>
      <c r="O523" s="183"/>
      <c r="P523" s="183"/>
      <c r="Q523" s="183"/>
    </row>
    <row r="524">
      <c r="B524" s="183"/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N524" s="183"/>
      <c r="O524" s="183"/>
      <c r="P524" s="183"/>
      <c r="Q524" s="183"/>
    </row>
    <row r="525">
      <c r="B525" s="183"/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N525" s="183"/>
      <c r="O525" s="183"/>
      <c r="P525" s="183"/>
      <c r="Q525" s="183"/>
    </row>
    <row r="526">
      <c r="B526" s="183"/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N526" s="183"/>
      <c r="O526" s="183"/>
      <c r="P526" s="183"/>
      <c r="Q526" s="183"/>
    </row>
    <row r="527">
      <c r="B527" s="183"/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N527" s="183"/>
      <c r="O527" s="183"/>
      <c r="P527" s="183"/>
      <c r="Q527" s="183"/>
    </row>
    <row r="528">
      <c r="B528" s="183"/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N528" s="183"/>
      <c r="O528" s="183"/>
      <c r="P528" s="183"/>
      <c r="Q528" s="183"/>
    </row>
    <row r="529">
      <c r="B529" s="183"/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N529" s="183"/>
      <c r="O529" s="183"/>
      <c r="P529" s="183"/>
      <c r="Q529" s="183"/>
    </row>
    <row r="530">
      <c r="B530" s="183"/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N530" s="183"/>
      <c r="O530" s="183"/>
      <c r="P530" s="183"/>
      <c r="Q530" s="183"/>
    </row>
    <row r="531">
      <c r="B531" s="183"/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N531" s="183"/>
      <c r="O531" s="183"/>
      <c r="P531" s="183"/>
      <c r="Q531" s="183"/>
    </row>
    <row r="532">
      <c r="B532" s="183"/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N532" s="183"/>
      <c r="O532" s="183"/>
      <c r="P532" s="183"/>
      <c r="Q532" s="183"/>
    </row>
    <row r="533">
      <c r="B533" s="183"/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N533" s="183"/>
      <c r="O533" s="183"/>
      <c r="P533" s="183"/>
      <c r="Q533" s="183"/>
    </row>
    <row r="534">
      <c r="B534" s="183"/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N534" s="183"/>
      <c r="O534" s="183"/>
      <c r="P534" s="183"/>
      <c r="Q534" s="183"/>
    </row>
    <row r="535">
      <c r="B535" s="183"/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N535" s="183"/>
      <c r="O535" s="183"/>
      <c r="P535" s="183"/>
      <c r="Q535" s="183"/>
    </row>
    <row r="536">
      <c r="B536" s="183"/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N536" s="183"/>
      <c r="O536" s="183"/>
      <c r="P536" s="183"/>
      <c r="Q536" s="183"/>
    </row>
    <row r="537">
      <c r="B537" s="183"/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N537" s="183"/>
      <c r="O537" s="183"/>
      <c r="P537" s="183"/>
      <c r="Q537" s="183"/>
    </row>
    <row r="538">
      <c r="B538" s="183"/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N538" s="183"/>
      <c r="O538" s="183"/>
      <c r="P538" s="183"/>
      <c r="Q538" s="183"/>
    </row>
    <row r="539">
      <c r="B539" s="183"/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N539" s="183"/>
      <c r="O539" s="183"/>
      <c r="P539" s="183"/>
      <c r="Q539" s="183"/>
    </row>
    <row r="540">
      <c r="B540" s="183"/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N540" s="183"/>
      <c r="O540" s="183"/>
      <c r="P540" s="183"/>
      <c r="Q540" s="183"/>
    </row>
    <row r="541">
      <c r="B541" s="183"/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N541" s="183"/>
      <c r="O541" s="183"/>
      <c r="P541" s="183"/>
      <c r="Q541" s="183"/>
    </row>
    <row r="542">
      <c r="B542" s="183"/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N542" s="183"/>
      <c r="O542" s="183"/>
      <c r="P542" s="183"/>
      <c r="Q542" s="183"/>
    </row>
    <row r="543">
      <c r="B543" s="183"/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N543" s="183"/>
      <c r="O543" s="183"/>
      <c r="P543" s="183"/>
      <c r="Q543" s="183"/>
    </row>
    <row r="544">
      <c r="B544" s="183"/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N544" s="183"/>
      <c r="O544" s="183"/>
      <c r="P544" s="183"/>
      <c r="Q544" s="183"/>
    </row>
    <row r="545">
      <c r="B545" s="183"/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N545" s="183"/>
      <c r="O545" s="183"/>
      <c r="P545" s="183"/>
      <c r="Q545" s="183"/>
    </row>
    <row r="546">
      <c r="B546" s="183"/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N546" s="183"/>
      <c r="O546" s="183"/>
      <c r="P546" s="183"/>
      <c r="Q546" s="183"/>
    </row>
    <row r="547">
      <c r="B547" s="183"/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N547" s="183"/>
      <c r="O547" s="183"/>
      <c r="P547" s="183"/>
      <c r="Q547" s="183"/>
    </row>
    <row r="548">
      <c r="B548" s="183"/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N548" s="183"/>
      <c r="O548" s="183"/>
      <c r="P548" s="183"/>
      <c r="Q548" s="183"/>
    </row>
    <row r="549">
      <c r="B549" s="183"/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N549" s="183"/>
      <c r="O549" s="183"/>
      <c r="P549" s="183"/>
      <c r="Q549" s="183"/>
    </row>
    <row r="550">
      <c r="B550" s="183"/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3"/>
      <c r="O550" s="183"/>
      <c r="P550" s="183"/>
      <c r="Q550" s="183"/>
    </row>
    <row r="551">
      <c r="B551" s="183"/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N551" s="183"/>
      <c r="O551" s="183"/>
      <c r="P551" s="183"/>
      <c r="Q551" s="183"/>
    </row>
    <row r="552">
      <c r="B552" s="183"/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N552" s="183"/>
      <c r="O552" s="183"/>
      <c r="P552" s="183"/>
      <c r="Q552" s="183"/>
    </row>
    <row r="553">
      <c r="B553" s="183"/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N553" s="183"/>
      <c r="O553" s="183"/>
      <c r="P553" s="183"/>
      <c r="Q553" s="183"/>
    </row>
    <row r="554">
      <c r="B554" s="183"/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N554" s="183"/>
      <c r="O554" s="183"/>
      <c r="P554" s="183"/>
      <c r="Q554" s="183"/>
    </row>
    <row r="555">
      <c r="B555" s="183"/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N555" s="183"/>
      <c r="O555" s="183"/>
      <c r="P555" s="183"/>
      <c r="Q555" s="183"/>
    </row>
    <row r="556">
      <c r="B556" s="183"/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N556" s="183"/>
      <c r="O556" s="183"/>
      <c r="P556" s="183"/>
      <c r="Q556" s="183"/>
    </row>
    <row r="557">
      <c r="B557" s="183"/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N557" s="183"/>
      <c r="O557" s="183"/>
      <c r="P557" s="183"/>
      <c r="Q557" s="183"/>
    </row>
    <row r="558">
      <c r="B558" s="183"/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N558" s="183"/>
      <c r="O558" s="183"/>
      <c r="P558" s="183"/>
      <c r="Q558" s="183"/>
    </row>
    <row r="559">
      <c r="B559" s="183"/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N559" s="183"/>
      <c r="O559" s="183"/>
      <c r="P559" s="183"/>
      <c r="Q559" s="183"/>
    </row>
    <row r="560">
      <c r="B560" s="183"/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N560" s="183"/>
      <c r="O560" s="183"/>
      <c r="P560" s="183"/>
      <c r="Q560" s="183"/>
    </row>
    <row r="561">
      <c r="B561" s="183"/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N561" s="183"/>
      <c r="O561" s="183"/>
      <c r="P561" s="183"/>
      <c r="Q561" s="183"/>
    </row>
    <row r="562">
      <c r="B562" s="183"/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N562" s="183"/>
      <c r="O562" s="183"/>
      <c r="P562" s="183"/>
      <c r="Q562" s="183"/>
    </row>
    <row r="563">
      <c r="B563" s="183"/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N563" s="183"/>
      <c r="O563" s="183"/>
      <c r="P563" s="183"/>
      <c r="Q563" s="183"/>
    </row>
    <row r="564">
      <c r="B564" s="183"/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</row>
    <row r="565">
      <c r="B565" s="183"/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</row>
    <row r="566">
      <c r="B566" s="183"/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</row>
    <row r="567">
      <c r="B567" s="183"/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</row>
    <row r="568">
      <c r="B568" s="183"/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</row>
    <row r="569">
      <c r="B569" s="183"/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</row>
    <row r="570">
      <c r="B570" s="183"/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</row>
    <row r="571">
      <c r="B571" s="183"/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</row>
    <row r="572">
      <c r="B572" s="183"/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</row>
    <row r="573">
      <c r="B573" s="183"/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N573" s="183"/>
      <c r="O573" s="183"/>
      <c r="P573" s="183"/>
      <c r="Q573" s="183"/>
    </row>
    <row r="574">
      <c r="B574" s="183"/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N574" s="183"/>
      <c r="O574" s="183"/>
      <c r="P574" s="183"/>
      <c r="Q574" s="183"/>
    </row>
    <row r="575">
      <c r="B575" s="183"/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N575" s="183"/>
      <c r="O575" s="183"/>
      <c r="P575" s="183"/>
      <c r="Q575" s="183"/>
    </row>
    <row r="576">
      <c r="B576" s="183"/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N576" s="183"/>
      <c r="O576" s="183"/>
      <c r="P576" s="183"/>
      <c r="Q576" s="183"/>
    </row>
    <row r="577">
      <c r="B577" s="183"/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3"/>
      <c r="O577" s="183"/>
      <c r="P577" s="183"/>
      <c r="Q577" s="183"/>
    </row>
    <row r="578">
      <c r="B578" s="183"/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N578" s="183"/>
      <c r="O578" s="183"/>
      <c r="P578" s="183"/>
      <c r="Q578" s="183"/>
    </row>
    <row r="579">
      <c r="B579" s="183"/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N579" s="183"/>
      <c r="O579" s="183"/>
      <c r="P579" s="183"/>
      <c r="Q579" s="183"/>
    </row>
    <row r="580">
      <c r="B580" s="183"/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N580" s="183"/>
      <c r="O580" s="183"/>
      <c r="P580" s="183"/>
      <c r="Q580" s="183"/>
    </row>
    <row r="581">
      <c r="B581" s="183"/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N581" s="183"/>
      <c r="O581" s="183"/>
      <c r="P581" s="183"/>
      <c r="Q581" s="183"/>
    </row>
    <row r="582">
      <c r="B582" s="183"/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N582" s="183"/>
      <c r="O582" s="183"/>
      <c r="P582" s="183"/>
      <c r="Q582" s="183"/>
    </row>
    <row r="583">
      <c r="B583" s="183"/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N583" s="183"/>
      <c r="O583" s="183"/>
      <c r="P583" s="183"/>
      <c r="Q583" s="183"/>
    </row>
    <row r="584">
      <c r="B584" s="183"/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N584" s="183"/>
      <c r="O584" s="183"/>
      <c r="P584" s="183"/>
      <c r="Q584" s="183"/>
    </row>
    <row r="585">
      <c r="B585" s="183"/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N585" s="183"/>
      <c r="O585" s="183"/>
      <c r="P585" s="183"/>
      <c r="Q585" s="183"/>
    </row>
    <row r="586">
      <c r="B586" s="183"/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N586" s="183"/>
      <c r="O586" s="183"/>
      <c r="P586" s="183"/>
      <c r="Q586" s="183"/>
    </row>
    <row r="587">
      <c r="B587" s="183"/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N587" s="183"/>
      <c r="O587" s="183"/>
      <c r="P587" s="183"/>
      <c r="Q587" s="183"/>
    </row>
    <row r="588">
      <c r="B588" s="183"/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N588" s="183"/>
      <c r="O588" s="183"/>
      <c r="P588" s="183"/>
      <c r="Q588" s="183"/>
    </row>
    <row r="589">
      <c r="B589" s="183"/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N589" s="183"/>
      <c r="O589" s="183"/>
      <c r="P589" s="183"/>
      <c r="Q589" s="183"/>
    </row>
    <row r="590">
      <c r="B590" s="183"/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N590" s="183"/>
      <c r="O590" s="183"/>
      <c r="P590" s="183"/>
      <c r="Q590" s="183"/>
    </row>
    <row r="591">
      <c r="B591" s="183"/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N591" s="183"/>
      <c r="O591" s="183"/>
      <c r="P591" s="183"/>
      <c r="Q591" s="183"/>
    </row>
    <row r="592">
      <c r="B592" s="183"/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N592" s="183"/>
      <c r="O592" s="183"/>
      <c r="P592" s="183"/>
      <c r="Q592" s="183"/>
    </row>
    <row r="593">
      <c r="B593" s="183"/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N593" s="183"/>
      <c r="O593" s="183"/>
      <c r="P593" s="183"/>
      <c r="Q593" s="183"/>
    </row>
    <row r="594">
      <c r="B594" s="183"/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N594" s="183"/>
      <c r="O594" s="183"/>
      <c r="P594" s="183"/>
      <c r="Q594" s="183"/>
    </row>
    <row r="595">
      <c r="B595" s="183"/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N595" s="183"/>
      <c r="O595" s="183"/>
      <c r="P595" s="183"/>
      <c r="Q595" s="183"/>
    </row>
    <row r="596">
      <c r="B596" s="183"/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N596" s="183"/>
      <c r="O596" s="183"/>
      <c r="P596" s="183"/>
      <c r="Q596" s="183"/>
    </row>
    <row r="597">
      <c r="B597" s="183"/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N597" s="183"/>
      <c r="O597" s="183"/>
      <c r="P597" s="183"/>
      <c r="Q597" s="183"/>
    </row>
    <row r="598">
      <c r="B598" s="183"/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N598" s="183"/>
      <c r="O598" s="183"/>
      <c r="P598" s="183"/>
      <c r="Q598" s="183"/>
    </row>
    <row r="599">
      <c r="B599" s="183"/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N599" s="183"/>
      <c r="O599" s="183"/>
      <c r="P599" s="183"/>
      <c r="Q599" s="183"/>
    </row>
    <row r="600">
      <c r="B600" s="183"/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N600" s="183"/>
      <c r="O600" s="183"/>
      <c r="P600" s="183"/>
      <c r="Q600" s="183"/>
    </row>
    <row r="601">
      <c r="B601" s="183"/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N601" s="183"/>
      <c r="O601" s="183"/>
      <c r="P601" s="183"/>
      <c r="Q601" s="183"/>
    </row>
    <row r="602">
      <c r="B602" s="183"/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N602" s="183"/>
      <c r="O602" s="183"/>
      <c r="P602" s="183"/>
      <c r="Q602" s="183"/>
    </row>
    <row r="603">
      <c r="B603" s="183"/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N603" s="183"/>
      <c r="O603" s="183"/>
      <c r="P603" s="183"/>
      <c r="Q603" s="183"/>
    </row>
    <row r="604">
      <c r="B604" s="183"/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3"/>
      <c r="O604" s="183"/>
      <c r="P604" s="183"/>
      <c r="Q604" s="183"/>
    </row>
    <row r="605">
      <c r="B605" s="183"/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N605" s="183"/>
      <c r="O605" s="183"/>
      <c r="P605" s="183"/>
      <c r="Q605" s="183"/>
    </row>
    <row r="606">
      <c r="B606" s="183"/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N606" s="183"/>
      <c r="O606" s="183"/>
      <c r="P606" s="183"/>
      <c r="Q606" s="183"/>
    </row>
    <row r="607">
      <c r="B607" s="183"/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N607" s="183"/>
      <c r="O607" s="183"/>
      <c r="P607" s="183"/>
      <c r="Q607" s="183"/>
    </row>
    <row r="608">
      <c r="B608" s="183"/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N608" s="183"/>
      <c r="O608" s="183"/>
      <c r="P608" s="183"/>
      <c r="Q608" s="183"/>
    </row>
    <row r="609">
      <c r="B609" s="183"/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N609" s="183"/>
      <c r="O609" s="183"/>
      <c r="P609" s="183"/>
      <c r="Q609" s="183"/>
    </row>
    <row r="610">
      <c r="B610" s="183"/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N610" s="183"/>
      <c r="O610" s="183"/>
      <c r="P610" s="183"/>
      <c r="Q610" s="183"/>
    </row>
    <row r="611">
      <c r="B611" s="183"/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N611" s="183"/>
      <c r="O611" s="183"/>
      <c r="P611" s="183"/>
      <c r="Q611" s="183"/>
    </row>
    <row r="612">
      <c r="B612" s="183"/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N612" s="183"/>
      <c r="O612" s="183"/>
      <c r="P612" s="183"/>
      <c r="Q612" s="183"/>
    </row>
    <row r="613">
      <c r="B613" s="183"/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N613" s="183"/>
      <c r="O613" s="183"/>
      <c r="P613" s="183"/>
      <c r="Q613" s="183"/>
    </row>
    <row r="614">
      <c r="B614" s="183"/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N614" s="183"/>
      <c r="O614" s="183"/>
      <c r="P614" s="183"/>
      <c r="Q614" s="183"/>
    </row>
    <row r="615">
      <c r="B615" s="183"/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N615" s="183"/>
      <c r="O615" s="183"/>
      <c r="P615" s="183"/>
      <c r="Q615" s="183"/>
    </row>
    <row r="616">
      <c r="B616" s="183"/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N616" s="183"/>
      <c r="O616" s="183"/>
      <c r="P616" s="183"/>
      <c r="Q616" s="183"/>
    </row>
    <row r="617">
      <c r="B617" s="183"/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N617" s="183"/>
      <c r="O617" s="183"/>
      <c r="P617" s="183"/>
      <c r="Q617" s="183"/>
    </row>
    <row r="618">
      <c r="B618" s="183"/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N618" s="183"/>
      <c r="O618" s="183"/>
      <c r="P618" s="183"/>
      <c r="Q618" s="183"/>
    </row>
    <row r="619">
      <c r="B619" s="183"/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N619" s="183"/>
      <c r="O619" s="183"/>
      <c r="P619" s="183"/>
      <c r="Q619" s="183"/>
    </row>
    <row r="620">
      <c r="B620" s="183"/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N620" s="183"/>
      <c r="O620" s="183"/>
      <c r="P620" s="183"/>
      <c r="Q620" s="183"/>
    </row>
    <row r="621">
      <c r="B621" s="183"/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N621" s="183"/>
      <c r="O621" s="183"/>
      <c r="P621" s="183"/>
      <c r="Q621" s="183"/>
    </row>
    <row r="622">
      <c r="B622" s="183"/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N622" s="183"/>
      <c r="O622" s="183"/>
      <c r="P622" s="183"/>
      <c r="Q622" s="183"/>
    </row>
    <row r="623">
      <c r="B623" s="183"/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N623" s="183"/>
      <c r="O623" s="183"/>
      <c r="P623" s="183"/>
      <c r="Q623" s="183"/>
    </row>
    <row r="624">
      <c r="B624" s="183"/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N624" s="183"/>
      <c r="O624" s="183"/>
      <c r="P624" s="183"/>
      <c r="Q624" s="183"/>
    </row>
    <row r="625">
      <c r="B625" s="183"/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N625" s="183"/>
      <c r="O625" s="183"/>
      <c r="P625" s="183"/>
      <c r="Q625" s="183"/>
    </row>
    <row r="626">
      <c r="B626" s="183"/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N626" s="183"/>
      <c r="O626" s="183"/>
      <c r="P626" s="183"/>
      <c r="Q626" s="183"/>
    </row>
    <row r="627">
      <c r="B627" s="183"/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N627" s="183"/>
      <c r="O627" s="183"/>
      <c r="P627" s="183"/>
      <c r="Q627" s="183"/>
    </row>
    <row r="628">
      <c r="B628" s="183"/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N628" s="183"/>
      <c r="O628" s="183"/>
      <c r="P628" s="183"/>
      <c r="Q628" s="183"/>
    </row>
    <row r="629">
      <c r="B629" s="183"/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N629" s="183"/>
      <c r="O629" s="183"/>
      <c r="P629" s="183"/>
      <c r="Q629" s="183"/>
    </row>
    <row r="630">
      <c r="B630" s="183"/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N630" s="183"/>
      <c r="O630" s="183"/>
      <c r="P630" s="183"/>
      <c r="Q630" s="183"/>
    </row>
    <row r="631">
      <c r="B631" s="183"/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3"/>
      <c r="O631" s="183"/>
      <c r="P631" s="183"/>
      <c r="Q631" s="183"/>
    </row>
    <row r="632">
      <c r="B632" s="183"/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N632" s="183"/>
      <c r="O632" s="183"/>
      <c r="P632" s="183"/>
      <c r="Q632" s="183"/>
    </row>
    <row r="633">
      <c r="B633" s="183"/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N633" s="183"/>
      <c r="O633" s="183"/>
      <c r="P633" s="183"/>
      <c r="Q633" s="183"/>
    </row>
    <row r="634">
      <c r="B634" s="183"/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N634" s="183"/>
      <c r="O634" s="183"/>
      <c r="P634" s="183"/>
      <c r="Q634" s="183"/>
    </row>
    <row r="635">
      <c r="B635" s="183"/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N635" s="183"/>
      <c r="O635" s="183"/>
      <c r="P635" s="183"/>
      <c r="Q635" s="183"/>
    </row>
    <row r="636">
      <c r="B636" s="183"/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N636" s="183"/>
      <c r="O636" s="183"/>
      <c r="P636" s="183"/>
      <c r="Q636" s="183"/>
    </row>
    <row r="637">
      <c r="B637" s="183"/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N637" s="183"/>
      <c r="O637" s="183"/>
      <c r="P637" s="183"/>
      <c r="Q637" s="183"/>
    </row>
    <row r="638">
      <c r="B638" s="183"/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N638" s="183"/>
      <c r="O638" s="183"/>
      <c r="P638" s="183"/>
      <c r="Q638" s="183"/>
    </row>
    <row r="639">
      <c r="B639" s="183"/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N639" s="183"/>
      <c r="O639" s="183"/>
      <c r="P639" s="183"/>
      <c r="Q639" s="183"/>
    </row>
    <row r="640">
      <c r="B640" s="183"/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N640" s="183"/>
      <c r="O640" s="183"/>
      <c r="P640" s="183"/>
      <c r="Q640" s="183"/>
    </row>
    <row r="641">
      <c r="B641" s="183"/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N641" s="183"/>
      <c r="O641" s="183"/>
      <c r="P641" s="183"/>
      <c r="Q641" s="183"/>
    </row>
    <row r="642">
      <c r="B642" s="183"/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N642" s="183"/>
      <c r="O642" s="183"/>
      <c r="P642" s="183"/>
      <c r="Q642" s="183"/>
    </row>
    <row r="643">
      <c r="B643" s="183"/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N643" s="183"/>
      <c r="O643" s="183"/>
      <c r="P643" s="183"/>
      <c r="Q643" s="183"/>
    </row>
    <row r="644">
      <c r="B644" s="183"/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N644" s="183"/>
      <c r="O644" s="183"/>
      <c r="P644" s="183"/>
      <c r="Q644" s="183"/>
    </row>
    <row r="645">
      <c r="B645" s="183"/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N645" s="183"/>
      <c r="O645" s="183"/>
      <c r="P645" s="183"/>
      <c r="Q645" s="183"/>
    </row>
    <row r="646">
      <c r="B646" s="183"/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N646" s="183"/>
      <c r="O646" s="183"/>
      <c r="P646" s="183"/>
      <c r="Q646" s="183"/>
    </row>
    <row r="647">
      <c r="B647" s="183"/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N647" s="183"/>
      <c r="O647" s="183"/>
      <c r="P647" s="183"/>
      <c r="Q647" s="183"/>
    </row>
    <row r="648">
      <c r="B648" s="183"/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N648" s="183"/>
      <c r="O648" s="183"/>
      <c r="P648" s="183"/>
      <c r="Q648" s="183"/>
    </row>
    <row r="649">
      <c r="B649" s="183"/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N649" s="183"/>
      <c r="O649" s="183"/>
      <c r="P649" s="183"/>
      <c r="Q649" s="183"/>
    </row>
    <row r="650">
      <c r="B650" s="183"/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N650" s="183"/>
      <c r="O650" s="183"/>
      <c r="P650" s="183"/>
      <c r="Q650" s="183"/>
    </row>
    <row r="651">
      <c r="B651" s="183"/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N651" s="183"/>
      <c r="O651" s="183"/>
      <c r="P651" s="183"/>
      <c r="Q651" s="183"/>
    </row>
    <row r="652">
      <c r="B652" s="183"/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N652" s="183"/>
      <c r="O652" s="183"/>
      <c r="P652" s="183"/>
      <c r="Q652" s="183"/>
    </row>
    <row r="653">
      <c r="B653" s="183"/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N653" s="183"/>
      <c r="O653" s="183"/>
      <c r="P653" s="183"/>
      <c r="Q653" s="183"/>
    </row>
    <row r="654">
      <c r="B654" s="183"/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N654" s="183"/>
      <c r="O654" s="183"/>
      <c r="P654" s="183"/>
      <c r="Q654" s="183"/>
    </row>
    <row r="655">
      <c r="B655" s="183"/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N655" s="183"/>
      <c r="O655" s="183"/>
      <c r="P655" s="183"/>
      <c r="Q655" s="183"/>
    </row>
    <row r="656">
      <c r="B656" s="183"/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N656" s="183"/>
      <c r="O656" s="183"/>
      <c r="P656" s="183"/>
      <c r="Q656" s="183"/>
    </row>
    <row r="657">
      <c r="B657" s="183"/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N657" s="183"/>
      <c r="O657" s="183"/>
      <c r="P657" s="183"/>
      <c r="Q657" s="183"/>
    </row>
    <row r="658">
      <c r="B658" s="183"/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N658" s="183"/>
      <c r="O658" s="183"/>
      <c r="P658" s="183"/>
      <c r="Q658" s="183"/>
    </row>
    <row r="659">
      <c r="B659" s="183"/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N659" s="183"/>
      <c r="O659" s="183"/>
      <c r="P659" s="183"/>
      <c r="Q659" s="183"/>
    </row>
    <row r="660">
      <c r="B660" s="183"/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N660" s="183"/>
      <c r="O660" s="183"/>
      <c r="P660" s="183"/>
      <c r="Q660" s="183"/>
    </row>
    <row r="661">
      <c r="B661" s="183"/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N661" s="183"/>
      <c r="O661" s="183"/>
      <c r="P661" s="183"/>
      <c r="Q661" s="183"/>
    </row>
    <row r="662">
      <c r="B662" s="183"/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N662" s="183"/>
      <c r="O662" s="183"/>
      <c r="P662" s="183"/>
      <c r="Q662" s="183"/>
    </row>
    <row r="663">
      <c r="B663" s="183"/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N663" s="183"/>
      <c r="O663" s="183"/>
      <c r="P663" s="183"/>
      <c r="Q663" s="183"/>
    </row>
    <row r="664">
      <c r="B664" s="183"/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N664" s="183"/>
      <c r="O664" s="183"/>
      <c r="P664" s="183"/>
      <c r="Q664" s="183"/>
    </row>
    <row r="665">
      <c r="B665" s="183"/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N665" s="183"/>
      <c r="O665" s="183"/>
      <c r="P665" s="183"/>
      <c r="Q665" s="183"/>
    </row>
    <row r="666">
      <c r="B666" s="183"/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N666" s="183"/>
      <c r="O666" s="183"/>
      <c r="P666" s="183"/>
      <c r="Q666" s="183"/>
    </row>
    <row r="667">
      <c r="B667" s="183"/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N667" s="183"/>
      <c r="O667" s="183"/>
      <c r="P667" s="183"/>
      <c r="Q667" s="183"/>
    </row>
    <row r="668">
      <c r="B668" s="183"/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N668" s="183"/>
      <c r="O668" s="183"/>
      <c r="P668" s="183"/>
      <c r="Q668" s="183"/>
    </row>
    <row r="669">
      <c r="B669" s="183"/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N669" s="183"/>
      <c r="O669" s="183"/>
      <c r="P669" s="183"/>
      <c r="Q669" s="183"/>
    </row>
    <row r="670">
      <c r="B670" s="183"/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N670" s="183"/>
      <c r="O670" s="183"/>
      <c r="P670" s="183"/>
      <c r="Q670" s="183"/>
    </row>
    <row r="671">
      <c r="B671" s="183"/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N671" s="183"/>
      <c r="O671" s="183"/>
      <c r="P671" s="183"/>
      <c r="Q671" s="183"/>
    </row>
    <row r="672">
      <c r="B672" s="183"/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N672" s="183"/>
      <c r="O672" s="183"/>
      <c r="P672" s="183"/>
      <c r="Q672" s="183"/>
    </row>
    <row r="673">
      <c r="B673" s="183"/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N673" s="183"/>
      <c r="O673" s="183"/>
      <c r="P673" s="183"/>
      <c r="Q673" s="183"/>
    </row>
    <row r="674">
      <c r="B674" s="183"/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N674" s="183"/>
      <c r="O674" s="183"/>
      <c r="P674" s="183"/>
      <c r="Q674" s="183"/>
    </row>
    <row r="675">
      <c r="B675" s="183"/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N675" s="183"/>
      <c r="O675" s="183"/>
      <c r="P675" s="183"/>
      <c r="Q675" s="183"/>
    </row>
    <row r="676">
      <c r="B676" s="183"/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N676" s="183"/>
      <c r="O676" s="183"/>
      <c r="P676" s="183"/>
      <c r="Q676" s="183"/>
    </row>
    <row r="677">
      <c r="B677" s="183"/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N677" s="183"/>
      <c r="O677" s="183"/>
      <c r="P677" s="183"/>
      <c r="Q677" s="183"/>
    </row>
    <row r="678">
      <c r="B678" s="183"/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N678" s="183"/>
      <c r="O678" s="183"/>
      <c r="P678" s="183"/>
      <c r="Q678" s="183"/>
    </row>
    <row r="679">
      <c r="B679" s="183"/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N679" s="183"/>
      <c r="O679" s="183"/>
      <c r="P679" s="183"/>
      <c r="Q679" s="183"/>
    </row>
    <row r="680">
      <c r="B680" s="183"/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N680" s="183"/>
      <c r="O680" s="183"/>
      <c r="P680" s="183"/>
      <c r="Q680" s="183"/>
    </row>
    <row r="681">
      <c r="B681" s="183"/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N681" s="183"/>
      <c r="O681" s="183"/>
      <c r="P681" s="183"/>
      <c r="Q681" s="183"/>
    </row>
    <row r="682">
      <c r="B682" s="183"/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N682" s="183"/>
      <c r="O682" s="183"/>
      <c r="P682" s="183"/>
      <c r="Q682" s="183"/>
    </row>
    <row r="683">
      <c r="B683" s="183"/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N683" s="183"/>
      <c r="O683" s="183"/>
      <c r="P683" s="183"/>
      <c r="Q683" s="183"/>
    </row>
    <row r="684">
      <c r="B684" s="183"/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N684" s="183"/>
      <c r="O684" s="183"/>
      <c r="P684" s="183"/>
      <c r="Q684" s="183"/>
    </row>
    <row r="685">
      <c r="B685" s="183"/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N685" s="183"/>
      <c r="O685" s="183"/>
      <c r="P685" s="183"/>
      <c r="Q685" s="183"/>
    </row>
    <row r="686">
      <c r="B686" s="183"/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N686" s="183"/>
      <c r="O686" s="183"/>
      <c r="P686" s="183"/>
      <c r="Q686" s="183"/>
    </row>
    <row r="687">
      <c r="B687" s="183"/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N687" s="183"/>
      <c r="O687" s="183"/>
      <c r="P687" s="183"/>
      <c r="Q687" s="183"/>
    </row>
    <row r="688">
      <c r="B688" s="183"/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N688" s="183"/>
      <c r="O688" s="183"/>
      <c r="P688" s="183"/>
      <c r="Q688" s="183"/>
    </row>
    <row r="689">
      <c r="B689" s="183"/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N689" s="183"/>
      <c r="O689" s="183"/>
      <c r="P689" s="183"/>
      <c r="Q689" s="183"/>
    </row>
    <row r="690">
      <c r="B690" s="183"/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N690" s="183"/>
      <c r="O690" s="183"/>
      <c r="P690" s="183"/>
      <c r="Q690" s="183"/>
    </row>
    <row r="691">
      <c r="B691" s="183"/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N691" s="183"/>
      <c r="O691" s="183"/>
      <c r="P691" s="183"/>
      <c r="Q691" s="183"/>
    </row>
    <row r="692">
      <c r="B692" s="183"/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N692" s="183"/>
      <c r="O692" s="183"/>
      <c r="P692" s="183"/>
      <c r="Q692" s="183"/>
    </row>
    <row r="693">
      <c r="B693" s="183"/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N693" s="183"/>
      <c r="O693" s="183"/>
      <c r="P693" s="183"/>
      <c r="Q693" s="183"/>
    </row>
    <row r="694">
      <c r="B694" s="183"/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N694" s="183"/>
      <c r="O694" s="183"/>
      <c r="P694" s="183"/>
      <c r="Q694" s="183"/>
    </row>
    <row r="695">
      <c r="B695" s="183"/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N695" s="183"/>
      <c r="O695" s="183"/>
      <c r="P695" s="183"/>
      <c r="Q695" s="183"/>
    </row>
    <row r="696">
      <c r="B696" s="183"/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N696" s="183"/>
      <c r="O696" s="183"/>
      <c r="P696" s="183"/>
      <c r="Q696" s="183"/>
    </row>
    <row r="697">
      <c r="B697" s="183"/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N697" s="183"/>
      <c r="O697" s="183"/>
      <c r="P697" s="183"/>
      <c r="Q697" s="183"/>
    </row>
    <row r="698">
      <c r="B698" s="183"/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N698" s="183"/>
      <c r="O698" s="183"/>
      <c r="P698" s="183"/>
      <c r="Q698" s="183"/>
    </row>
    <row r="699">
      <c r="B699" s="183"/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N699" s="183"/>
      <c r="O699" s="183"/>
      <c r="P699" s="183"/>
      <c r="Q699" s="183"/>
    </row>
    <row r="700">
      <c r="B700" s="183"/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N700" s="183"/>
      <c r="O700" s="183"/>
      <c r="P700" s="183"/>
      <c r="Q700" s="183"/>
    </row>
    <row r="701">
      <c r="B701" s="183"/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N701" s="183"/>
      <c r="O701" s="183"/>
      <c r="P701" s="183"/>
      <c r="Q701" s="183"/>
    </row>
    <row r="702">
      <c r="B702" s="183"/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N702" s="183"/>
      <c r="O702" s="183"/>
      <c r="P702" s="183"/>
      <c r="Q702" s="183"/>
    </row>
    <row r="703">
      <c r="B703" s="183"/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N703" s="183"/>
      <c r="O703" s="183"/>
      <c r="P703" s="183"/>
      <c r="Q703" s="183"/>
    </row>
    <row r="704">
      <c r="B704" s="183"/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N704" s="183"/>
      <c r="O704" s="183"/>
      <c r="P704" s="183"/>
      <c r="Q704" s="183"/>
    </row>
    <row r="705">
      <c r="B705" s="183"/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N705" s="183"/>
      <c r="O705" s="183"/>
      <c r="P705" s="183"/>
      <c r="Q705" s="183"/>
    </row>
    <row r="706">
      <c r="B706" s="183"/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N706" s="183"/>
      <c r="O706" s="183"/>
      <c r="P706" s="183"/>
      <c r="Q706" s="183"/>
    </row>
    <row r="707">
      <c r="B707" s="183"/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N707" s="183"/>
      <c r="O707" s="183"/>
      <c r="P707" s="183"/>
      <c r="Q707" s="183"/>
    </row>
    <row r="708">
      <c r="B708" s="183"/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N708" s="183"/>
      <c r="O708" s="183"/>
      <c r="P708" s="183"/>
      <c r="Q708" s="183"/>
    </row>
    <row r="709">
      <c r="B709" s="183"/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N709" s="183"/>
      <c r="O709" s="183"/>
      <c r="P709" s="183"/>
      <c r="Q709" s="183"/>
    </row>
    <row r="710">
      <c r="B710" s="183"/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N710" s="183"/>
      <c r="O710" s="183"/>
      <c r="P710" s="183"/>
      <c r="Q710" s="183"/>
    </row>
    <row r="711">
      <c r="B711" s="183"/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N711" s="183"/>
      <c r="O711" s="183"/>
      <c r="P711" s="183"/>
      <c r="Q711" s="183"/>
    </row>
    <row r="712">
      <c r="B712" s="183"/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N712" s="183"/>
      <c r="O712" s="183"/>
      <c r="P712" s="183"/>
      <c r="Q712" s="183"/>
    </row>
    <row r="713">
      <c r="B713" s="183"/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N713" s="183"/>
      <c r="O713" s="183"/>
      <c r="P713" s="183"/>
      <c r="Q713" s="183"/>
    </row>
    <row r="714">
      <c r="B714" s="183"/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N714" s="183"/>
      <c r="O714" s="183"/>
      <c r="P714" s="183"/>
      <c r="Q714" s="183"/>
    </row>
    <row r="715">
      <c r="B715" s="183"/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N715" s="183"/>
      <c r="O715" s="183"/>
      <c r="P715" s="183"/>
      <c r="Q715" s="183"/>
    </row>
    <row r="716">
      <c r="B716" s="183"/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N716" s="183"/>
      <c r="O716" s="183"/>
      <c r="P716" s="183"/>
      <c r="Q716" s="183"/>
    </row>
    <row r="717">
      <c r="B717" s="183"/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N717" s="183"/>
      <c r="O717" s="183"/>
      <c r="P717" s="183"/>
      <c r="Q717" s="183"/>
    </row>
    <row r="718">
      <c r="B718" s="183"/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N718" s="183"/>
      <c r="O718" s="183"/>
      <c r="P718" s="183"/>
      <c r="Q718" s="183"/>
    </row>
    <row r="719">
      <c r="B719" s="183"/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N719" s="183"/>
      <c r="O719" s="183"/>
      <c r="P719" s="183"/>
      <c r="Q719" s="183"/>
    </row>
    <row r="720">
      <c r="B720" s="183"/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N720" s="183"/>
      <c r="O720" s="183"/>
      <c r="P720" s="183"/>
      <c r="Q720" s="183"/>
    </row>
    <row r="721">
      <c r="B721" s="183"/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N721" s="183"/>
      <c r="O721" s="183"/>
      <c r="P721" s="183"/>
      <c r="Q721" s="183"/>
    </row>
    <row r="722">
      <c r="B722" s="183"/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N722" s="183"/>
      <c r="O722" s="183"/>
      <c r="P722" s="183"/>
      <c r="Q722" s="183"/>
    </row>
    <row r="723">
      <c r="B723" s="183"/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N723" s="183"/>
      <c r="O723" s="183"/>
      <c r="P723" s="183"/>
      <c r="Q723" s="183"/>
    </row>
    <row r="724">
      <c r="B724" s="183"/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N724" s="183"/>
      <c r="O724" s="183"/>
      <c r="P724" s="183"/>
      <c r="Q724" s="183"/>
    </row>
    <row r="725">
      <c r="B725" s="183"/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N725" s="183"/>
      <c r="O725" s="183"/>
      <c r="P725" s="183"/>
      <c r="Q725" s="183"/>
    </row>
    <row r="726">
      <c r="B726" s="183"/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N726" s="183"/>
      <c r="O726" s="183"/>
      <c r="P726" s="183"/>
      <c r="Q726" s="183"/>
    </row>
    <row r="727">
      <c r="B727" s="183"/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N727" s="183"/>
      <c r="O727" s="183"/>
      <c r="P727" s="183"/>
      <c r="Q727" s="183"/>
    </row>
    <row r="728">
      <c r="B728" s="183"/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N728" s="183"/>
      <c r="O728" s="183"/>
      <c r="P728" s="183"/>
      <c r="Q728" s="183"/>
    </row>
    <row r="729">
      <c r="B729" s="183"/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N729" s="183"/>
      <c r="O729" s="183"/>
      <c r="P729" s="183"/>
      <c r="Q729" s="183"/>
    </row>
    <row r="730">
      <c r="B730" s="183"/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N730" s="183"/>
      <c r="O730" s="183"/>
      <c r="P730" s="183"/>
      <c r="Q730" s="183"/>
    </row>
    <row r="731">
      <c r="B731" s="183"/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N731" s="183"/>
      <c r="O731" s="183"/>
      <c r="P731" s="183"/>
      <c r="Q731" s="183"/>
    </row>
    <row r="732">
      <c r="B732" s="183"/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N732" s="183"/>
      <c r="O732" s="183"/>
      <c r="P732" s="183"/>
      <c r="Q732" s="183"/>
    </row>
    <row r="733">
      <c r="B733" s="183"/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N733" s="183"/>
      <c r="O733" s="183"/>
      <c r="P733" s="183"/>
      <c r="Q733" s="183"/>
    </row>
    <row r="734">
      <c r="B734" s="183"/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N734" s="183"/>
      <c r="O734" s="183"/>
      <c r="P734" s="183"/>
      <c r="Q734" s="183"/>
    </row>
    <row r="735">
      <c r="B735" s="183"/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N735" s="183"/>
      <c r="O735" s="183"/>
      <c r="P735" s="183"/>
      <c r="Q735" s="183"/>
    </row>
    <row r="736">
      <c r="B736" s="183"/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N736" s="183"/>
      <c r="O736" s="183"/>
      <c r="P736" s="183"/>
      <c r="Q736" s="183"/>
    </row>
    <row r="737">
      <c r="B737" s="183"/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N737" s="183"/>
      <c r="O737" s="183"/>
      <c r="P737" s="183"/>
      <c r="Q737" s="183"/>
    </row>
    <row r="738">
      <c r="B738" s="183"/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N738" s="183"/>
      <c r="O738" s="183"/>
      <c r="P738" s="183"/>
      <c r="Q738" s="183"/>
    </row>
    <row r="739">
      <c r="B739" s="183"/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N739" s="183"/>
      <c r="O739" s="183"/>
      <c r="P739" s="183"/>
      <c r="Q739" s="183"/>
    </row>
    <row r="740">
      <c r="B740" s="183"/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N740" s="183"/>
      <c r="O740" s="183"/>
      <c r="P740" s="183"/>
      <c r="Q740" s="183"/>
    </row>
    <row r="741">
      <c r="B741" s="183"/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N741" s="183"/>
      <c r="O741" s="183"/>
      <c r="P741" s="183"/>
      <c r="Q741" s="183"/>
    </row>
    <row r="742">
      <c r="B742" s="183"/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N742" s="183"/>
      <c r="O742" s="183"/>
      <c r="P742" s="183"/>
      <c r="Q742" s="183"/>
    </row>
    <row r="743">
      <c r="B743" s="183"/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N743" s="183"/>
      <c r="O743" s="183"/>
      <c r="P743" s="183"/>
      <c r="Q743" s="183"/>
    </row>
    <row r="744">
      <c r="B744" s="183"/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N744" s="183"/>
      <c r="O744" s="183"/>
      <c r="P744" s="183"/>
      <c r="Q744" s="183"/>
    </row>
    <row r="745">
      <c r="B745" s="183"/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N745" s="183"/>
      <c r="O745" s="183"/>
      <c r="P745" s="183"/>
      <c r="Q745" s="183"/>
    </row>
    <row r="746">
      <c r="B746" s="183"/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N746" s="183"/>
      <c r="O746" s="183"/>
      <c r="P746" s="183"/>
      <c r="Q746" s="183"/>
    </row>
    <row r="747">
      <c r="B747" s="183"/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N747" s="183"/>
      <c r="O747" s="183"/>
      <c r="P747" s="183"/>
      <c r="Q747" s="183"/>
    </row>
    <row r="748">
      <c r="B748" s="183"/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N748" s="183"/>
      <c r="O748" s="183"/>
      <c r="P748" s="183"/>
      <c r="Q748" s="183"/>
    </row>
    <row r="749">
      <c r="B749" s="183"/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N749" s="183"/>
      <c r="O749" s="183"/>
      <c r="P749" s="183"/>
      <c r="Q749" s="183"/>
    </row>
    <row r="750">
      <c r="B750" s="183"/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N750" s="183"/>
      <c r="O750" s="183"/>
      <c r="P750" s="183"/>
      <c r="Q750" s="183"/>
    </row>
    <row r="751">
      <c r="B751" s="183"/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N751" s="183"/>
      <c r="O751" s="183"/>
      <c r="P751" s="183"/>
      <c r="Q751" s="183"/>
    </row>
    <row r="752">
      <c r="B752" s="183"/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N752" s="183"/>
      <c r="O752" s="183"/>
      <c r="P752" s="183"/>
      <c r="Q752" s="183"/>
    </row>
    <row r="753">
      <c r="B753" s="183"/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N753" s="183"/>
      <c r="O753" s="183"/>
      <c r="P753" s="183"/>
      <c r="Q753" s="183"/>
    </row>
    <row r="754">
      <c r="B754" s="183"/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N754" s="183"/>
      <c r="O754" s="183"/>
      <c r="P754" s="183"/>
      <c r="Q754" s="183"/>
    </row>
    <row r="755">
      <c r="B755" s="183"/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N755" s="183"/>
      <c r="O755" s="183"/>
      <c r="P755" s="183"/>
      <c r="Q755" s="183"/>
    </row>
    <row r="756">
      <c r="B756" s="183"/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</row>
    <row r="757">
      <c r="B757" s="183"/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</row>
    <row r="758">
      <c r="B758" s="183"/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N758" s="183"/>
      <c r="O758" s="183"/>
      <c r="P758" s="183"/>
      <c r="Q758" s="183"/>
    </row>
    <row r="759">
      <c r="B759" s="183"/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N759" s="183"/>
      <c r="O759" s="183"/>
      <c r="P759" s="183"/>
      <c r="Q759" s="183"/>
    </row>
    <row r="760">
      <c r="B760" s="183"/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N760" s="183"/>
      <c r="O760" s="183"/>
      <c r="P760" s="183"/>
      <c r="Q760" s="183"/>
    </row>
    <row r="761">
      <c r="B761" s="183"/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N761" s="183"/>
      <c r="O761" s="183"/>
      <c r="P761" s="183"/>
      <c r="Q761" s="183"/>
    </row>
    <row r="762">
      <c r="B762" s="183"/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N762" s="183"/>
      <c r="O762" s="183"/>
      <c r="P762" s="183"/>
      <c r="Q762" s="183"/>
    </row>
    <row r="763">
      <c r="B763" s="183"/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</row>
    <row r="764">
      <c r="B764" s="183"/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N764" s="183"/>
      <c r="O764" s="183"/>
      <c r="P764" s="183"/>
      <c r="Q764" s="183"/>
    </row>
    <row r="765">
      <c r="B765" s="183"/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N765" s="183"/>
      <c r="O765" s="183"/>
      <c r="P765" s="183"/>
      <c r="Q765" s="183"/>
    </row>
    <row r="766">
      <c r="B766" s="183"/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N766" s="183"/>
      <c r="O766" s="183"/>
      <c r="P766" s="183"/>
      <c r="Q766" s="183"/>
    </row>
    <row r="767">
      <c r="B767" s="183"/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N767" s="183"/>
      <c r="O767" s="183"/>
      <c r="P767" s="183"/>
      <c r="Q767" s="183"/>
    </row>
    <row r="768">
      <c r="B768" s="183"/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N768" s="183"/>
      <c r="O768" s="183"/>
      <c r="P768" s="183"/>
      <c r="Q768" s="183"/>
    </row>
    <row r="769">
      <c r="B769" s="183"/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N769" s="183"/>
      <c r="O769" s="183"/>
      <c r="P769" s="183"/>
      <c r="Q769" s="183"/>
    </row>
    <row r="770">
      <c r="B770" s="183"/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N770" s="183"/>
      <c r="O770" s="183"/>
      <c r="P770" s="183"/>
      <c r="Q770" s="183"/>
    </row>
    <row r="771">
      <c r="B771" s="183"/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N771" s="183"/>
      <c r="O771" s="183"/>
      <c r="P771" s="183"/>
      <c r="Q771" s="183"/>
    </row>
    <row r="772">
      <c r="B772" s="183"/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N772" s="183"/>
      <c r="O772" s="183"/>
      <c r="P772" s="183"/>
      <c r="Q772" s="183"/>
    </row>
    <row r="773">
      <c r="B773" s="183"/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N773" s="183"/>
      <c r="O773" s="183"/>
      <c r="P773" s="183"/>
      <c r="Q773" s="183"/>
    </row>
    <row r="774">
      <c r="B774" s="183"/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N774" s="183"/>
      <c r="O774" s="183"/>
      <c r="P774" s="183"/>
      <c r="Q774" s="183"/>
    </row>
    <row r="775">
      <c r="B775" s="183"/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N775" s="183"/>
      <c r="O775" s="183"/>
      <c r="P775" s="183"/>
      <c r="Q775" s="183"/>
    </row>
    <row r="776">
      <c r="B776" s="183"/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N776" s="183"/>
      <c r="O776" s="183"/>
      <c r="P776" s="183"/>
      <c r="Q776" s="183"/>
    </row>
    <row r="777">
      <c r="B777" s="183"/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N777" s="183"/>
      <c r="O777" s="183"/>
      <c r="P777" s="183"/>
      <c r="Q777" s="183"/>
    </row>
    <row r="778">
      <c r="B778" s="183"/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N778" s="183"/>
      <c r="O778" s="183"/>
      <c r="P778" s="183"/>
      <c r="Q778" s="183"/>
    </row>
    <row r="779">
      <c r="B779" s="183"/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N779" s="183"/>
      <c r="O779" s="183"/>
      <c r="P779" s="183"/>
      <c r="Q779" s="183"/>
    </row>
    <row r="780">
      <c r="B780" s="183"/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N780" s="183"/>
      <c r="O780" s="183"/>
      <c r="P780" s="183"/>
      <c r="Q780" s="183"/>
    </row>
    <row r="781">
      <c r="B781" s="183"/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N781" s="183"/>
      <c r="O781" s="183"/>
      <c r="P781" s="183"/>
      <c r="Q781" s="183"/>
    </row>
    <row r="782">
      <c r="B782" s="183"/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N782" s="183"/>
      <c r="O782" s="183"/>
      <c r="P782" s="183"/>
      <c r="Q782" s="183"/>
    </row>
    <row r="783">
      <c r="B783" s="183"/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N783" s="183"/>
      <c r="O783" s="183"/>
      <c r="P783" s="183"/>
      <c r="Q783" s="183"/>
    </row>
    <row r="784">
      <c r="B784" s="183"/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N784" s="183"/>
      <c r="O784" s="183"/>
      <c r="P784" s="183"/>
      <c r="Q784" s="183"/>
    </row>
    <row r="785">
      <c r="B785" s="183"/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N785" s="183"/>
      <c r="O785" s="183"/>
      <c r="P785" s="183"/>
      <c r="Q785" s="183"/>
    </row>
    <row r="786">
      <c r="B786" s="183"/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N786" s="183"/>
      <c r="O786" s="183"/>
      <c r="P786" s="183"/>
      <c r="Q786" s="183"/>
    </row>
    <row r="787">
      <c r="B787" s="183"/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N787" s="183"/>
      <c r="O787" s="183"/>
      <c r="P787" s="183"/>
      <c r="Q787" s="183"/>
    </row>
    <row r="788">
      <c r="B788" s="183"/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</row>
    <row r="789">
      <c r="B789" s="183"/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N789" s="183"/>
      <c r="O789" s="183"/>
      <c r="P789" s="183"/>
      <c r="Q789" s="183"/>
    </row>
    <row r="790">
      <c r="B790" s="183"/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N790" s="183"/>
      <c r="O790" s="183"/>
      <c r="P790" s="183"/>
      <c r="Q790" s="183"/>
    </row>
    <row r="791">
      <c r="B791" s="183"/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N791" s="183"/>
      <c r="O791" s="183"/>
      <c r="P791" s="183"/>
      <c r="Q791" s="183"/>
    </row>
    <row r="792">
      <c r="B792" s="183"/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N792" s="183"/>
      <c r="O792" s="183"/>
      <c r="P792" s="183"/>
      <c r="Q792" s="183"/>
    </row>
    <row r="793">
      <c r="B793" s="183"/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N793" s="183"/>
      <c r="O793" s="183"/>
      <c r="P793" s="183"/>
      <c r="Q793" s="183"/>
    </row>
    <row r="794">
      <c r="B794" s="183"/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N794" s="183"/>
      <c r="O794" s="183"/>
      <c r="P794" s="183"/>
      <c r="Q794" s="183"/>
    </row>
    <row r="795">
      <c r="B795" s="183"/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N795" s="183"/>
      <c r="O795" s="183"/>
      <c r="P795" s="183"/>
      <c r="Q795" s="183"/>
    </row>
    <row r="796">
      <c r="B796" s="183"/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N796" s="183"/>
      <c r="O796" s="183"/>
      <c r="P796" s="183"/>
      <c r="Q796" s="183"/>
    </row>
    <row r="797">
      <c r="B797" s="183"/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N797" s="183"/>
      <c r="O797" s="183"/>
      <c r="P797" s="183"/>
      <c r="Q797" s="183"/>
    </row>
    <row r="798">
      <c r="B798" s="183"/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N798" s="183"/>
      <c r="O798" s="183"/>
      <c r="P798" s="183"/>
      <c r="Q798" s="183"/>
    </row>
    <row r="799">
      <c r="B799" s="183"/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N799" s="183"/>
      <c r="O799" s="183"/>
      <c r="P799" s="183"/>
      <c r="Q799" s="183"/>
    </row>
    <row r="800">
      <c r="B800" s="183"/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N800" s="183"/>
      <c r="O800" s="183"/>
      <c r="P800" s="183"/>
      <c r="Q800" s="183"/>
    </row>
    <row r="801">
      <c r="B801" s="183"/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N801" s="183"/>
      <c r="O801" s="183"/>
      <c r="P801" s="183"/>
      <c r="Q801" s="183"/>
    </row>
    <row r="802">
      <c r="B802" s="183"/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N802" s="183"/>
      <c r="O802" s="183"/>
      <c r="P802" s="183"/>
      <c r="Q802" s="183"/>
    </row>
    <row r="803">
      <c r="B803" s="183"/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N803" s="183"/>
      <c r="O803" s="183"/>
      <c r="P803" s="183"/>
      <c r="Q803" s="183"/>
    </row>
    <row r="804">
      <c r="B804" s="183"/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N804" s="183"/>
      <c r="O804" s="183"/>
      <c r="P804" s="183"/>
      <c r="Q804" s="183"/>
    </row>
    <row r="805">
      <c r="B805" s="183"/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N805" s="183"/>
      <c r="O805" s="183"/>
      <c r="P805" s="183"/>
      <c r="Q805" s="183"/>
    </row>
    <row r="806">
      <c r="B806" s="183"/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N806" s="183"/>
      <c r="O806" s="183"/>
      <c r="P806" s="183"/>
      <c r="Q806" s="183"/>
    </row>
    <row r="807">
      <c r="B807" s="183"/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N807" s="183"/>
      <c r="O807" s="183"/>
      <c r="P807" s="183"/>
      <c r="Q807" s="183"/>
    </row>
    <row r="808">
      <c r="B808" s="183"/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N808" s="183"/>
      <c r="O808" s="183"/>
      <c r="P808" s="183"/>
      <c r="Q808" s="183"/>
    </row>
    <row r="809">
      <c r="B809" s="183"/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N809" s="183"/>
      <c r="O809" s="183"/>
      <c r="P809" s="183"/>
      <c r="Q809" s="183"/>
    </row>
    <row r="810">
      <c r="B810" s="183"/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N810" s="183"/>
      <c r="O810" s="183"/>
      <c r="P810" s="183"/>
      <c r="Q810" s="183"/>
    </row>
    <row r="811">
      <c r="B811" s="183"/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N811" s="183"/>
      <c r="O811" s="183"/>
      <c r="P811" s="183"/>
      <c r="Q811" s="183"/>
    </row>
    <row r="812">
      <c r="B812" s="183"/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N812" s="183"/>
      <c r="O812" s="183"/>
      <c r="P812" s="183"/>
      <c r="Q812" s="183"/>
    </row>
    <row r="813">
      <c r="B813" s="183"/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N813" s="183"/>
      <c r="O813" s="183"/>
      <c r="P813" s="183"/>
      <c r="Q813" s="183"/>
    </row>
    <row r="814">
      <c r="B814" s="183"/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N814" s="183"/>
      <c r="O814" s="183"/>
      <c r="P814" s="183"/>
      <c r="Q814" s="183"/>
    </row>
    <row r="815">
      <c r="B815" s="183"/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N815" s="183"/>
      <c r="O815" s="183"/>
      <c r="P815" s="183"/>
      <c r="Q815" s="183"/>
    </row>
    <row r="816">
      <c r="B816" s="183"/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N816" s="183"/>
      <c r="O816" s="183"/>
      <c r="P816" s="183"/>
      <c r="Q816" s="183"/>
    </row>
    <row r="817">
      <c r="B817" s="183"/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N817" s="183"/>
      <c r="O817" s="183"/>
      <c r="P817" s="183"/>
      <c r="Q817" s="183"/>
    </row>
    <row r="818">
      <c r="B818" s="183"/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N818" s="183"/>
      <c r="O818" s="183"/>
      <c r="P818" s="183"/>
      <c r="Q818" s="183"/>
    </row>
    <row r="819">
      <c r="B819" s="183"/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N819" s="183"/>
      <c r="O819" s="183"/>
      <c r="P819" s="183"/>
      <c r="Q819" s="183"/>
    </row>
    <row r="820">
      <c r="B820" s="183"/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N820" s="183"/>
      <c r="O820" s="183"/>
      <c r="P820" s="183"/>
      <c r="Q820" s="183"/>
    </row>
    <row r="821">
      <c r="B821" s="183"/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N821" s="183"/>
      <c r="O821" s="183"/>
      <c r="P821" s="183"/>
      <c r="Q821" s="183"/>
    </row>
    <row r="822">
      <c r="B822" s="183"/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N822" s="183"/>
      <c r="O822" s="183"/>
      <c r="P822" s="183"/>
      <c r="Q822" s="183"/>
    </row>
    <row r="823">
      <c r="B823" s="183"/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N823" s="183"/>
      <c r="O823" s="183"/>
      <c r="P823" s="183"/>
      <c r="Q823" s="183"/>
    </row>
    <row r="824">
      <c r="B824" s="183"/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N824" s="183"/>
      <c r="O824" s="183"/>
      <c r="P824" s="183"/>
      <c r="Q824" s="183"/>
    </row>
    <row r="825">
      <c r="B825" s="183"/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N825" s="183"/>
      <c r="O825" s="183"/>
      <c r="P825" s="183"/>
      <c r="Q825" s="183"/>
    </row>
    <row r="826">
      <c r="B826" s="183"/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N826" s="183"/>
      <c r="O826" s="183"/>
      <c r="P826" s="183"/>
      <c r="Q826" s="183"/>
    </row>
    <row r="827">
      <c r="B827" s="183"/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N827" s="183"/>
      <c r="O827" s="183"/>
      <c r="P827" s="183"/>
      <c r="Q827" s="183"/>
    </row>
    <row r="828">
      <c r="B828" s="183"/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N828" s="183"/>
      <c r="O828" s="183"/>
      <c r="P828" s="183"/>
      <c r="Q828" s="183"/>
    </row>
    <row r="829">
      <c r="B829" s="183"/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N829" s="183"/>
      <c r="O829" s="183"/>
      <c r="P829" s="183"/>
      <c r="Q829" s="183"/>
    </row>
    <row r="830">
      <c r="B830" s="183"/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N830" s="183"/>
      <c r="O830" s="183"/>
      <c r="P830" s="183"/>
      <c r="Q830" s="183"/>
    </row>
    <row r="831">
      <c r="B831" s="183"/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N831" s="183"/>
      <c r="O831" s="183"/>
      <c r="P831" s="183"/>
      <c r="Q831" s="183"/>
    </row>
    <row r="832">
      <c r="B832" s="183"/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N832" s="183"/>
      <c r="O832" s="183"/>
      <c r="P832" s="183"/>
      <c r="Q832" s="183"/>
    </row>
    <row r="833">
      <c r="B833" s="183"/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N833" s="183"/>
      <c r="O833" s="183"/>
      <c r="P833" s="183"/>
      <c r="Q833" s="183"/>
    </row>
    <row r="834">
      <c r="B834" s="183"/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N834" s="183"/>
      <c r="O834" s="183"/>
      <c r="P834" s="183"/>
      <c r="Q834" s="183"/>
    </row>
    <row r="835">
      <c r="B835" s="183"/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N835" s="183"/>
      <c r="O835" s="183"/>
      <c r="P835" s="183"/>
      <c r="Q835" s="183"/>
    </row>
    <row r="836">
      <c r="B836" s="183"/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N836" s="183"/>
      <c r="O836" s="183"/>
      <c r="P836" s="183"/>
      <c r="Q836" s="183"/>
    </row>
    <row r="837">
      <c r="B837" s="183"/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N837" s="183"/>
      <c r="O837" s="183"/>
      <c r="P837" s="183"/>
      <c r="Q837" s="183"/>
    </row>
    <row r="838">
      <c r="B838" s="183"/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N838" s="183"/>
      <c r="O838" s="183"/>
      <c r="P838" s="183"/>
      <c r="Q838" s="183"/>
    </row>
    <row r="839">
      <c r="B839" s="183"/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N839" s="183"/>
      <c r="O839" s="183"/>
      <c r="P839" s="183"/>
      <c r="Q839" s="183"/>
    </row>
    <row r="840">
      <c r="B840" s="183"/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N840" s="183"/>
      <c r="O840" s="183"/>
      <c r="P840" s="183"/>
      <c r="Q840" s="183"/>
    </row>
    <row r="841">
      <c r="B841" s="183"/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N841" s="183"/>
      <c r="O841" s="183"/>
      <c r="P841" s="183"/>
      <c r="Q841" s="183"/>
    </row>
    <row r="842">
      <c r="B842" s="183"/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N842" s="183"/>
      <c r="O842" s="183"/>
      <c r="P842" s="183"/>
      <c r="Q842" s="183"/>
    </row>
    <row r="843">
      <c r="B843" s="183"/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N843" s="183"/>
      <c r="O843" s="183"/>
      <c r="P843" s="183"/>
      <c r="Q843" s="183"/>
    </row>
    <row r="844">
      <c r="B844" s="183"/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N844" s="183"/>
      <c r="O844" s="183"/>
      <c r="P844" s="183"/>
      <c r="Q844" s="183"/>
    </row>
    <row r="845">
      <c r="B845" s="183"/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N845" s="183"/>
      <c r="O845" s="183"/>
      <c r="P845" s="183"/>
      <c r="Q845" s="183"/>
    </row>
    <row r="846">
      <c r="B846" s="183"/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N846" s="183"/>
      <c r="O846" s="183"/>
      <c r="P846" s="183"/>
      <c r="Q846" s="183"/>
    </row>
    <row r="847">
      <c r="B847" s="183"/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N847" s="183"/>
      <c r="O847" s="183"/>
      <c r="P847" s="183"/>
      <c r="Q847" s="183"/>
    </row>
    <row r="848">
      <c r="B848" s="183"/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N848" s="183"/>
      <c r="O848" s="183"/>
      <c r="P848" s="183"/>
      <c r="Q848" s="183"/>
    </row>
    <row r="849">
      <c r="B849" s="183"/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N849" s="183"/>
      <c r="O849" s="183"/>
      <c r="P849" s="183"/>
      <c r="Q849" s="183"/>
    </row>
    <row r="850">
      <c r="B850" s="183"/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N850" s="183"/>
      <c r="O850" s="183"/>
      <c r="P850" s="183"/>
      <c r="Q850" s="183"/>
    </row>
    <row r="851">
      <c r="B851" s="183"/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N851" s="183"/>
      <c r="O851" s="183"/>
      <c r="P851" s="183"/>
      <c r="Q851" s="183"/>
    </row>
    <row r="852">
      <c r="B852" s="183"/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N852" s="183"/>
      <c r="O852" s="183"/>
      <c r="P852" s="183"/>
      <c r="Q852" s="183"/>
    </row>
    <row r="853">
      <c r="B853" s="183"/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N853" s="183"/>
      <c r="O853" s="183"/>
      <c r="P853" s="183"/>
      <c r="Q853" s="183"/>
    </row>
    <row r="854">
      <c r="B854" s="183"/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N854" s="183"/>
      <c r="O854" s="183"/>
      <c r="P854" s="183"/>
      <c r="Q854" s="183"/>
    </row>
    <row r="855">
      <c r="B855" s="183"/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N855" s="183"/>
      <c r="O855" s="183"/>
      <c r="P855" s="183"/>
      <c r="Q855" s="183"/>
    </row>
    <row r="856">
      <c r="B856" s="183"/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N856" s="183"/>
      <c r="O856" s="183"/>
      <c r="P856" s="183"/>
      <c r="Q856" s="183"/>
    </row>
    <row r="857">
      <c r="B857" s="183"/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N857" s="183"/>
      <c r="O857" s="183"/>
      <c r="P857" s="183"/>
      <c r="Q857" s="183"/>
    </row>
    <row r="858">
      <c r="B858" s="183"/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N858" s="183"/>
      <c r="O858" s="183"/>
      <c r="P858" s="183"/>
      <c r="Q858" s="183"/>
    </row>
    <row r="859">
      <c r="B859" s="183"/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N859" s="183"/>
      <c r="O859" s="183"/>
      <c r="P859" s="183"/>
      <c r="Q859" s="183"/>
    </row>
    <row r="860">
      <c r="B860" s="183"/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N860" s="183"/>
      <c r="O860" s="183"/>
      <c r="P860" s="183"/>
      <c r="Q860" s="183"/>
    </row>
    <row r="861">
      <c r="B861" s="183"/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N861" s="183"/>
      <c r="O861" s="183"/>
      <c r="P861" s="183"/>
      <c r="Q861" s="183"/>
    </row>
    <row r="862">
      <c r="B862" s="183"/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N862" s="183"/>
      <c r="O862" s="183"/>
      <c r="P862" s="183"/>
      <c r="Q862" s="183"/>
    </row>
    <row r="863">
      <c r="B863" s="183"/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N863" s="183"/>
      <c r="O863" s="183"/>
      <c r="P863" s="183"/>
      <c r="Q863" s="183"/>
    </row>
    <row r="864">
      <c r="B864" s="183"/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N864" s="183"/>
      <c r="O864" s="183"/>
      <c r="P864" s="183"/>
      <c r="Q864" s="183"/>
    </row>
    <row r="865">
      <c r="B865" s="183"/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N865" s="183"/>
      <c r="O865" s="183"/>
      <c r="P865" s="183"/>
      <c r="Q865" s="183"/>
    </row>
    <row r="866">
      <c r="B866" s="183"/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N866" s="183"/>
      <c r="O866" s="183"/>
      <c r="P866" s="183"/>
      <c r="Q866" s="183"/>
    </row>
    <row r="867">
      <c r="B867" s="183"/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N867" s="183"/>
      <c r="O867" s="183"/>
      <c r="P867" s="183"/>
      <c r="Q867" s="183"/>
    </row>
    <row r="868">
      <c r="B868" s="183"/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N868" s="183"/>
      <c r="O868" s="183"/>
      <c r="P868" s="183"/>
      <c r="Q868" s="183"/>
    </row>
    <row r="869">
      <c r="B869" s="183"/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N869" s="183"/>
      <c r="O869" s="183"/>
      <c r="P869" s="183"/>
      <c r="Q869" s="183"/>
    </row>
    <row r="870">
      <c r="B870" s="183"/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N870" s="183"/>
      <c r="O870" s="183"/>
      <c r="P870" s="183"/>
      <c r="Q870" s="183"/>
    </row>
    <row r="871">
      <c r="B871" s="183"/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N871" s="183"/>
      <c r="O871" s="183"/>
      <c r="P871" s="183"/>
      <c r="Q871" s="183"/>
    </row>
    <row r="872">
      <c r="B872" s="183"/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N872" s="183"/>
      <c r="O872" s="183"/>
      <c r="P872" s="183"/>
      <c r="Q872" s="183"/>
    </row>
    <row r="873">
      <c r="B873" s="183"/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N873" s="183"/>
      <c r="O873" s="183"/>
      <c r="P873" s="183"/>
      <c r="Q873" s="183"/>
    </row>
    <row r="874">
      <c r="B874" s="183"/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N874" s="183"/>
      <c r="O874" s="183"/>
      <c r="P874" s="183"/>
      <c r="Q874" s="183"/>
    </row>
    <row r="875">
      <c r="B875" s="183"/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N875" s="183"/>
      <c r="O875" s="183"/>
      <c r="P875" s="183"/>
      <c r="Q875" s="183"/>
    </row>
    <row r="876">
      <c r="B876" s="183"/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N876" s="183"/>
      <c r="O876" s="183"/>
      <c r="P876" s="183"/>
      <c r="Q876" s="183"/>
    </row>
    <row r="877">
      <c r="B877" s="183"/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N877" s="183"/>
      <c r="O877" s="183"/>
      <c r="P877" s="183"/>
      <c r="Q877" s="183"/>
    </row>
    <row r="878">
      <c r="B878" s="183"/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N878" s="183"/>
      <c r="O878" s="183"/>
      <c r="P878" s="183"/>
      <c r="Q878" s="183"/>
    </row>
    <row r="879">
      <c r="B879" s="183"/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N879" s="183"/>
      <c r="O879" s="183"/>
      <c r="P879" s="183"/>
      <c r="Q879" s="183"/>
    </row>
    <row r="880">
      <c r="B880" s="183"/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N880" s="183"/>
      <c r="O880" s="183"/>
      <c r="P880" s="183"/>
      <c r="Q880" s="183"/>
    </row>
    <row r="881">
      <c r="B881" s="183"/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N881" s="183"/>
      <c r="O881" s="183"/>
      <c r="P881" s="183"/>
      <c r="Q881" s="183"/>
    </row>
    <row r="882">
      <c r="B882" s="183"/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N882" s="183"/>
      <c r="O882" s="183"/>
      <c r="P882" s="183"/>
      <c r="Q882" s="183"/>
    </row>
    <row r="883">
      <c r="B883" s="183"/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N883" s="183"/>
      <c r="O883" s="183"/>
      <c r="P883" s="183"/>
      <c r="Q883" s="183"/>
    </row>
    <row r="884">
      <c r="B884" s="183"/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N884" s="183"/>
      <c r="O884" s="183"/>
      <c r="P884" s="183"/>
      <c r="Q884" s="183"/>
    </row>
    <row r="885">
      <c r="B885" s="183"/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N885" s="183"/>
      <c r="O885" s="183"/>
      <c r="P885" s="183"/>
      <c r="Q885" s="183"/>
    </row>
    <row r="886">
      <c r="B886" s="183"/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N886" s="183"/>
      <c r="O886" s="183"/>
      <c r="P886" s="183"/>
      <c r="Q886" s="183"/>
    </row>
    <row r="887">
      <c r="B887" s="183"/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N887" s="183"/>
      <c r="O887" s="183"/>
      <c r="P887" s="183"/>
      <c r="Q887" s="183"/>
    </row>
    <row r="888">
      <c r="B888" s="183"/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N888" s="183"/>
      <c r="O888" s="183"/>
      <c r="P888" s="183"/>
      <c r="Q888" s="183"/>
    </row>
    <row r="889">
      <c r="B889" s="183"/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N889" s="183"/>
      <c r="O889" s="183"/>
      <c r="P889" s="183"/>
      <c r="Q889" s="183"/>
    </row>
    <row r="890">
      <c r="B890" s="183"/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N890" s="183"/>
      <c r="O890" s="183"/>
      <c r="P890" s="183"/>
      <c r="Q890" s="183"/>
    </row>
    <row r="891">
      <c r="B891" s="183"/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N891" s="183"/>
      <c r="O891" s="183"/>
      <c r="P891" s="183"/>
      <c r="Q891" s="183"/>
    </row>
    <row r="892">
      <c r="B892" s="183"/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N892" s="183"/>
      <c r="O892" s="183"/>
      <c r="P892" s="183"/>
      <c r="Q892" s="183"/>
    </row>
    <row r="893">
      <c r="B893" s="183"/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N893" s="183"/>
      <c r="O893" s="183"/>
      <c r="P893" s="183"/>
      <c r="Q893" s="183"/>
    </row>
    <row r="894">
      <c r="B894" s="183"/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N894" s="183"/>
      <c r="O894" s="183"/>
      <c r="P894" s="183"/>
      <c r="Q894" s="183"/>
    </row>
    <row r="895">
      <c r="B895" s="183"/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N895" s="183"/>
      <c r="O895" s="183"/>
      <c r="P895" s="183"/>
      <c r="Q895" s="183"/>
    </row>
    <row r="896">
      <c r="B896" s="183"/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N896" s="183"/>
      <c r="O896" s="183"/>
      <c r="P896" s="183"/>
      <c r="Q896" s="183"/>
    </row>
    <row r="897">
      <c r="B897" s="183"/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N897" s="183"/>
      <c r="O897" s="183"/>
      <c r="P897" s="183"/>
      <c r="Q897" s="183"/>
    </row>
    <row r="898">
      <c r="B898" s="183"/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N898" s="183"/>
      <c r="O898" s="183"/>
      <c r="P898" s="183"/>
      <c r="Q898" s="183"/>
    </row>
    <row r="899">
      <c r="B899" s="183"/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N899" s="183"/>
      <c r="O899" s="183"/>
      <c r="P899" s="183"/>
      <c r="Q899" s="183"/>
    </row>
    <row r="900">
      <c r="B900" s="183"/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N900" s="183"/>
      <c r="O900" s="183"/>
      <c r="P900" s="183"/>
      <c r="Q900" s="183"/>
    </row>
    <row r="901">
      <c r="B901" s="183"/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N901" s="183"/>
      <c r="O901" s="183"/>
      <c r="P901" s="183"/>
      <c r="Q901" s="183"/>
    </row>
    <row r="902">
      <c r="B902" s="183"/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N902" s="183"/>
      <c r="O902" s="183"/>
      <c r="P902" s="183"/>
      <c r="Q902" s="183"/>
    </row>
    <row r="903">
      <c r="B903" s="183"/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N903" s="183"/>
      <c r="O903" s="183"/>
      <c r="P903" s="183"/>
      <c r="Q903" s="183"/>
    </row>
    <row r="904">
      <c r="B904" s="183"/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N904" s="183"/>
      <c r="O904" s="183"/>
      <c r="P904" s="183"/>
      <c r="Q904" s="183"/>
    </row>
    <row r="905">
      <c r="B905" s="183"/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N905" s="183"/>
      <c r="O905" s="183"/>
      <c r="P905" s="183"/>
      <c r="Q905" s="183"/>
    </row>
    <row r="906">
      <c r="B906" s="183"/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N906" s="183"/>
      <c r="O906" s="183"/>
      <c r="P906" s="183"/>
      <c r="Q906" s="183"/>
    </row>
    <row r="907">
      <c r="B907" s="183"/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N907" s="183"/>
      <c r="O907" s="183"/>
      <c r="P907" s="183"/>
      <c r="Q907" s="183"/>
    </row>
    <row r="908">
      <c r="B908" s="183"/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N908" s="183"/>
      <c r="O908" s="183"/>
      <c r="P908" s="183"/>
      <c r="Q908" s="183"/>
    </row>
    <row r="909">
      <c r="B909" s="183"/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N909" s="183"/>
      <c r="O909" s="183"/>
      <c r="P909" s="183"/>
      <c r="Q909" s="183"/>
    </row>
    <row r="910">
      <c r="B910" s="183"/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N910" s="183"/>
      <c r="O910" s="183"/>
      <c r="P910" s="183"/>
      <c r="Q910" s="183"/>
    </row>
    <row r="911">
      <c r="B911" s="183"/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N911" s="183"/>
      <c r="O911" s="183"/>
      <c r="P911" s="183"/>
      <c r="Q911" s="183"/>
    </row>
    <row r="912">
      <c r="B912" s="183"/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N912" s="183"/>
      <c r="O912" s="183"/>
      <c r="P912" s="183"/>
      <c r="Q912" s="183"/>
    </row>
    <row r="913">
      <c r="B913" s="183"/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N913" s="183"/>
      <c r="O913" s="183"/>
      <c r="P913" s="183"/>
      <c r="Q913" s="183"/>
    </row>
    <row r="914">
      <c r="B914" s="183"/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N914" s="183"/>
      <c r="O914" s="183"/>
      <c r="P914" s="183"/>
      <c r="Q914" s="183"/>
    </row>
    <row r="915">
      <c r="B915" s="183"/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N915" s="183"/>
      <c r="O915" s="183"/>
      <c r="P915" s="183"/>
      <c r="Q915" s="183"/>
    </row>
    <row r="916">
      <c r="B916" s="183"/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N916" s="183"/>
      <c r="O916" s="183"/>
      <c r="P916" s="183"/>
      <c r="Q916" s="183"/>
    </row>
    <row r="917">
      <c r="B917" s="183"/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N917" s="183"/>
      <c r="O917" s="183"/>
      <c r="P917" s="183"/>
      <c r="Q917" s="183"/>
    </row>
    <row r="918">
      <c r="B918" s="183"/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N918" s="183"/>
      <c r="O918" s="183"/>
      <c r="P918" s="183"/>
      <c r="Q918" s="183"/>
    </row>
    <row r="919">
      <c r="B919" s="183"/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N919" s="183"/>
      <c r="O919" s="183"/>
      <c r="P919" s="183"/>
      <c r="Q919" s="183"/>
    </row>
    <row r="920">
      <c r="B920" s="183"/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N920" s="183"/>
      <c r="O920" s="183"/>
      <c r="P920" s="183"/>
      <c r="Q920" s="183"/>
    </row>
    <row r="921">
      <c r="B921" s="183"/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N921" s="183"/>
      <c r="O921" s="183"/>
      <c r="P921" s="183"/>
      <c r="Q921" s="183"/>
    </row>
    <row r="922">
      <c r="B922" s="183"/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N922" s="183"/>
      <c r="O922" s="183"/>
      <c r="P922" s="183"/>
      <c r="Q922" s="183"/>
    </row>
    <row r="923">
      <c r="B923" s="183"/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N923" s="183"/>
      <c r="O923" s="183"/>
      <c r="P923" s="183"/>
      <c r="Q923" s="183"/>
    </row>
    <row r="924">
      <c r="B924" s="183"/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N924" s="183"/>
      <c r="O924" s="183"/>
      <c r="P924" s="183"/>
      <c r="Q924" s="183"/>
    </row>
    <row r="925">
      <c r="B925" s="183"/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N925" s="183"/>
      <c r="O925" s="183"/>
      <c r="P925" s="183"/>
      <c r="Q925" s="183"/>
    </row>
    <row r="926">
      <c r="B926" s="183"/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N926" s="183"/>
      <c r="O926" s="183"/>
      <c r="P926" s="183"/>
      <c r="Q926" s="183"/>
    </row>
    <row r="927">
      <c r="B927" s="183"/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N927" s="183"/>
      <c r="O927" s="183"/>
      <c r="P927" s="183"/>
      <c r="Q927" s="183"/>
    </row>
    <row r="928">
      <c r="B928" s="183"/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N928" s="183"/>
      <c r="O928" s="183"/>
      <c r="P928" s="183"/>
      <c r="Q928" s="183"/>
    </row>
    <row r="929">
      <c r="B929" s="183"/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N929" s="183"/>
      <c r="O929" s="183"/>
      <c r="P929" s="183"/>
      <c r="Q929" s="183"/>
    </row>
    <row r="930">
      <c r="B930" s="183"/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N930" s="183"/>
      <c r="O930" s="183"/>
      <c r="P930" s="183"/>
      <c r="Q930" s="183"/>
    </row>
    <row r="931">
      <c r="B931" s="183"/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N931" s="183"/>
      <c r="O931" s="183"/>
      <c r="P931" s="183"/>
      <c r="Q931" s="183"/>
    </row>
    <row r="932">
      <c r="B932" s="183"/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N932" s="183"/>
      <c r="O932" s="183"/>
      <c r="P932" s="183"/>
      <c r="Q932" s="183"/>
    </row>
    <row r="933">
      <c r="B933" s="183"/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N933" s="183"/>
      <c r="O933" s="183"/>
      <c r="P933" s="183"/>
      <c r="Q933" s="183"/>
    </row>
    <row r="934">
      <c r="B934" s="183"/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N934" s="183"/>
      <c r="O934" s="183"/>
      <c r="P934" s="183"/>
      <c r="Q934" s="183"/>
    </row>
    <row r="935">
      <c r="B935" s="183"/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N935" s="183"/>
      <c r="O935" s="183"/>
      <c r="P935" s="183"/>
      <c r="Q935" s="183"/>
    </row>
    <row r="936">
      <c r="B936" s="183"/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N936" s="183"/>
      <c r="O936" s="183"/>
      <c r="P936" s="183"/>
      <c r="Q936" s="183"/>
    </row>
    <row r="937">
      <c r="B937" s="183"/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N937" s="183"/>
      <c r="O937" s="183"/>
      <c r="P937" s="183"/>
      <c r="Q937" s="183"/>
    </row>
    <row r="938">
      <c r="B938" s="183"/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N938" s="183"/>
      <c r="O938" s="183"/>
      <c r="P938" s="183"/>
      <c r="Q938" s="183"/>
    </row>
    <row r="939">
      <c r="B939" s="183"/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N939" s="183"/>
      <c r="O939" s="183"/>
      <c r="P939" s="183"/>
      <c r="Q939" s="183"/>
    </row>
    <row r="940">
      <c r="B940" s="183"/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N940" s="183"/>
      <c r="O940" s="183"/>
      <c r="P940" s="183"/>
      <c r="Q940" s="183"/>
    </row>
    <row r="941">
      <c r="B941" s="183"/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N941" s="183"/>
      <c r="O941" s="183"/>
      <c r="P941" s="183"/>
      <c r="Q941" s="183"/>
    </row>
    <row r="942">
      <c r="B942" s="183"/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N942" s="183"/>
      <c r="O942" s="183"/>
      <c r="P942" s="183"/>
      <c r="Q942" s="183"/>
    </row>
    <row r="943">
      <c r="B943" s="183"/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N943" s="183"/>
      <c r="O943" s="183"/>
      <c r="P943" s="183"/>
      <c r="Q943" s="183"/>
    </row>
    <row r="944">
      <c r="B944" s="183"/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N944" s="183"/>
      <c r="O944" s="183"/>
      <c r="P944" s="183"/>
      <c r="Q944" s="183"/>
    </row>
    <row r="945">
      <c r="B945" s="183"/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N945" s="183"/>
      <c r="O945" s="183"/>
      <c r="P945" s="183"/>
      <c r="Q945" s="183"/>
    </row>
    <row r="946">
      <c r="B946" s="183"/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N946" s="183"/>
      <c r="O946" s="183"/>
      <c r="P946" s="183"/>
      <c r="Q946" s="183"/>
    </row>
    <row r="947">
      <c r="B947" s="183"/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N947" s="183"/>
      <c r="O947" s="183"/>
      <c r="P947" s="183"/>
      <c r="Q947" s="183"/>
    </row>
    <row r="948">
      <c r="B948" s="183"/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N948" s="183"/>
      <c r="O948" s="183"/>
      <c r="P948" s="183"/>
      <c r="Q948" s="183"/>
    </row>
    <row r="949">
      <c r="B949" s="183"/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N949" s="183"/>
      <c r="O949" s="183"/>
      <c r="P949" s="183"/>
      <c r="Q949" s="183"/>
    </row>
    <row r="950">
      <c r="B950" s="183"/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N950" s="183"/>
      <c r="O950" s="183"/>
      <c r="P950" s="183"/>
      <c r="Q950" s="183"/>
    </row>
    <row r="951">
      <c r="B951" s="183"/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N951" s="183"/>
      <c r="O951" s="183"/>
      <c r="P951" s="183"/>
      <c r="Q951" s="183"/>
    </row>
    <row r="952">
      <c r="B952" s="183"/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N952" s="183"/>
      <c r="O952" s="183"/>
      <c r="P952" s="183"/>
      <c r="Q952" s="183"/>
    </row>
    <row r="953">
      <c r="B953" s="183"/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N953" s="183"/>
      <c r="O953" s="183"/>
      <c r="P953" s="183"/>
      <c r="Q953" s="183"/>
    </row>
    <row r="954">
      <c r="B954" s="183"/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N954" s="183"/>
      <c r="O954" s="183"/>
      <c r="P954" s="183"/>
      <c r="Q954" s="183"/>
    </row>
    <row r="955">
      <c r="B955" s="183"/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N955" s="183"/>
      <c r="O955" s="183"/>
      <c r="P955" s="183"/>
      <c r="Q955" s="183"/>
    </row>
    <row r="956">
      <c r="B956" s="183"/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N956" s="183"/>
      <c r="O956" s="183"/>
      <c r="P956" s="183"/>
      <c r="Q956" s="183"/>
    </row>
    <row r="957">
      <c r="B957" s="183"/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N957" s="183"/>
      <c r="O957" s="183"/>
      <c r="P957" s="183"/>
      <c r="Q957" s="183"/>
    </row>
    <row r="958">
      <c r="B958" s="183"/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N958" s="183"/>
      <c r="O958" s="183"/>
      <c r="P958" s="183"/>
      <c r="Q958" s="183"/>
    </row>
    <row r="959">
      <c r="B959" s="183"/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N959" s="183"/>
      <c r="O959" s="183"/>
      <c r="P959" s="183"/>
      <c r="Q959" s="183"/>
    </row>
    <row r="960">
      <c r="B960" s="183"/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N960" s="183"/>
      <c r="O960" s="183"/>
      <c r="P960" s="183"/>
      <c r="Q960" s="183"/>
    </row>
    <row r="961">
      <c r="B961" s="183"/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N961" s="183"/>
      <c r="O961" s="183"/>
      <c r="P961" s="183"/>
      <c r="Q961" s="183"/>
    </row>
    <row r="962">
      <c r="B962" s="183"/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N962" s="183"/>
      <c r="O962" s="183"/>
      <c r="P962" s="183"/>
      <c r="Q962" s="183"/>
    </row>
    <row r="963">
      <c r="B963" s="183"/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N963" s="183"/>
      <c r="O963" s="183"/>
      <c r="P963" s="183"/>
      <c r="Q963" s="183"/>
    </row>
    <row r="964">
      <c r="B964" s="183"/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N964" s="183"/>
      <c r="O964" s="183"/>
      <c r="P964" s="183"/>
      <c r="Q964" s="183"/>
    </row>
    <row r="965">
      <c r="B965" s="183"/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N965" s="183"/>
      <c r="O965" s="183"/>
      <c r="P965" s="183"/>
      <c r="Q965" s="183"/>
    </row>
    <row r="966">
      <c r="B966" s="183"/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N966" s="183"/>
      <c r="O966" s="183"/>
      <c r="P966" s="183"/>
      <c r="Q966" s="183"/>
    </row>
    <row r="967">
      <c r="B967" s="183"/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N967" s="183"/>
      <c r="O967" s="183"/>
      <c r="P967" s="183"/>
      <c r="Q967" s="183"/>
    </row>
    <row r="968">
      <c r="B968" s="183"/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N968" s="183"/>
      <c r="O968" s="183"/>
      <c r="P968" s="183"/>
      <c r="Q968" s="183"/>
    </row>
    <row r="969">
      <c r="B969" s="183"/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N969" s="183"/>
      <c r="O969" s="183"/>
      <c r="P969" s="183"/>
      <c r="Q969" s="183"/>
    </row>
    <row r="970">
      <c r="B970" s="183"/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N970" s="183"/>
      <c r="O970" s="183"/>
      <c r="P970" s="183"/>
      <c r="Q970" s="183"/>
    </row>
    <row r="971">
      <c r="B971" s="183"/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N971" s="183"/>
      <c r="O971" s="183"/>
      <c r="P971" s="183"/>
      <c r="Q971" s="183"/>
    </row>
    <row r="972">
      <c r="B972" s="183"/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N972" s="183"/>
      <c r="O972" s="183"/>
      <c r="P972" s="183"/>
      <c r="Q972" s="183"/>
    </row>
    <row r="973">
      <c r="B973" s="183"/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N973" s="183"/>
      <c r="O973" s="183"/>
      <c r="P973" s="183"/>
      <c r="Q973" s="183"/>
    </row>
    <row r="974">
      <c r="B974" s="183"/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N974" s="183"/>
      <c r="O974" s="183"/>
      <c r="P974" s="183"/>
      <c r="Q974" s="183"/>
    </row>
    <row r="975">
      <c r="B975" s="183"/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N975" s="183"/>
      <c r="O975" s="183"/>
      <c r="P975" s="183"/>
      <c r="Q975" s="183"/>
    </row>
    <row r="976">
      <c r="B976" s="183"/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N976" s="183"/>
      <c r="O976" s="183"/>
      <c r="P976" s="183"/>
      <c r="Q976" s="183"/>
    </row>
    <row r="977">
      <c r="B977" s="183"/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N977" s="183"/>
      <c r="O977" s="183"/>
      <c r="P977" s="183"/>
      <c r="Q977" s="183"/>
    </row>
    <row r="978">
      <c r="B978" s="183"/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N978" s="183"/>
      <c r="O978" s="183"/>
      <c r="P978" s="183"/>
      <c r="Q978" s="183"/>
    </row>
    <row r="979">
      <c r="B979" s="183"/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N979" s="183"/>
      <c r="O979" s="183"/>
      <c r="P979" s="183"/>
      <c r="Q979" s="183"/>
    </row>
    <row r="980">
      <c r="B980" s="183"/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N980" s="183"/>
      <c r="O980" s="183"/>
      <c r="P980" s="183"/>
      <c r="Q980" s="183"/>
    </row>
    <row r="981">
      <c r="B981" s="183"/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N981" s="183"/>
      <c r="O981" s="183"/>
      <c r="P981" s="183"/>
      <c r="Q981" s="183"/>
    </row>
    <row r="982">
      <c r="B982" s="183"/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N982" s="183"/>
      <c r="O982" s="183"/>
      <c r="P982" s="183"/>
      <c r="Q982" s="183"/>
    </row>
    <row r="983">
      <c r="B983" s="183"/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N983" s="183"/>
      <c r="O983" s="183"/>
      <c r="P983" s="183"/>
      <c r="Q983" s="183"/>
    </row>
    <row r="984">
      <c r="B984" s="183"/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N984" s="183"/>
      <c r="O984" s="183"/>
      <c r="P984" s="183"/>
      <c r="Q984" s="183"/>
    </row>
    <row r="985">
      <c r="B985" s="183"/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N985" s="183"/>
      <c r="O985" s="183"/>
      <c r="P985" s="183"/>
      <c r="Q985" s="183"/>
    </row>
    <row r="986">
      <c r="B986" s="183"/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N986" s="183"/>
      <c r="O986" s="183"/>
      <c r="P986" s="183"/>
      <c r="Q986" s="183"/>
    </row>
    <row r="987">
      <c r="B987" s="183"/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N987" s="183"/>
      <c r="O987" s="183"/>
      <c r="P987" s="183"/>
      <c r="Q987" s="183"/>
    </row>
    <row r="988">
      <c r="B988" s="183"/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N988" s="183"/>
      <c r="O988" s="183"/>
      <c r="P988" s="183"/>
      <c r="Q988" s="183"/>
    </row>
    <row r="989">
      <c r="B989" s="183"/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N989" s="183"/>
      <c r="O989" s="183"/>
      <c r="P989" s="183"/>
      <c r="Q989" s="183"/>
    </row>
    <row r="990">
      <c r="B990" s="183"/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N990" s="183"/>
      <c r="O990" s="183"/>
      <c r="P990" s="183"/>
      <c r="Q990" s="183"/>
    </row>
    <row r="991">
      <c r="B991" s="183"/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N991" s="183"/>
      <c r="O991" s="183"/>
      <c r="P991" s="183"/>
      <c r="Q991" s="183"/>
    </row>
    <row r="992">
      <c r="B992" s="183"/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N992" s="183"/>
      <c r="O992" s="183"/>
      <c r="P992" s="183"/>
      <c r="Q992" s="183"/>
    </row>
    <row r="993">
      <c r="B993" s="183"/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N993" s="183"/>
      <c r="O993" s="183"/>
      <c r="P993" s="183"/>
      <c r="Q993" s="183"/>
    </row>
    <row r="994">
      <c r="B994" s="183"/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N994" s="183"/>
      <c r="O994" s="183"/>
      <c r="P994" s="183"/>
      <c r="Q994" s="183"/>
    </row>
    <row r="995">
      <c r="B995" s="183"/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N995" s="183"/>
      <c r="O995" s="183"/>
      <c r="P995" s="183"/>
      <c r="Q995" s="183"/>
    </row>
    <row r="996">
      <c r="B996" s="183"/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N996" s="183"/>
      <c r="O996" s="183"/>
      <c r="P996" s="183"/>
      <c r="Q996" s="183"/>
    </row>
    <row r="997">
      <c r="B997" s="183"/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N997" s="183"/>
      <c r="O997" s="183"/>
      <c r="P997" s="183"/>
      <c r="Q997" s="183"/>
    </row>
    <row r="998">
      <c r="B998" s="183"/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N998" s="183"/>
      <c r="O998" s="183"/>
      <c r="P998" s="183"/>
      <c r="Q998" s="183"/>
    </row>
    <row r="999">
      <c r="B999" s="183"/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N999" s="183"/>
      <c r="O999" s="183"/>
      <c r="P999" s="183"/>
      <c r="Q999" s="183"/>
    </row>
    <row r="1000">
      <c r="B1000" s="183"/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N1000" s="183"/>
      <c r="O1000" s="183"/>
      <c r="P1000" s="183"/>
      <c r="Q1000" s="183"/>
    </row>
    <row r="1001">
      <c r="B1001" s="183"/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N1001" s="183"/>
      <c r="O1001" s="183"/>
      <c r="P1001" s="183"/>
      <c r="Q1001" s="183"/>
    </row>
    <row r="1002">
      <c r="B1002" s="183"/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N1002" s="183"/>
      <c r="O1002" s="183"/>
      <c r="P1002" s="183"/>
      <c r="Q1002" s="183"/>
    </row>
  </sheetData>
  <mergeCells count="3">
    <mergeCell ref="M1:S1"/>
    <mergeCell ref="M2:N2"/>
    <mergeCell ref="Q2:S2"/>
  </mergeCells>
  <drawing r:id="rId1"/>
</worksheet>
</file>