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S-HF\HF\kumstat\My Documents\žádosti o INFO\Bazalová - vakcíny covid\"/>
    </mc:Choice>
  </mc:AlternateContent>
  <xr:revisionPtr revIDLastSave="0" documentId="8_{1E7F4BF8-5C0B-4FBF-BBBB-F78435FCC9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mirnaty 195x6" sheetId="1" r:id="rId1"/>
    <sheet name="ComirnatyOriginalOmicron1" sheetId="10" r:id="rId2"/>
    <sheet name="ComirnatyOriginalOmicron4_5" sheetId="12" r:id="rId3"/>
    <sheet name="VIDPREVTYN BETA " sheetId="14" r:id="rId4"/>
    <sheet name="Comirnaty disperze 10x6" sheetId="6" r:id="rId5"/>
    <sheet name="Comirnaty PED" sheetId="5" r:id="rId6"/>
    <sheet name="ComirnatyO_O_BA.4_5 PED " sheetId="15" r:id="rId7"/>
    <sheet name="Comirnaty baby" sheetId="13" r:id="rId8"/>
    <sheet name="SPIKEVAX" sheetId="2" r:id="rId9"/>
    <sheet name="SPIKEVAXOriginalOmicron" sheetId="11" r:id="rId10"/>
    <sheet name="SPIKEVAXOriginalOmicron4_5" sheetId="16" r:id="rId11"/>
    <sheet name="Nuvaxovid" sheetId="8" r:id="rId12"/>
    <sheet name="VAXZEVRIA" sheetId="3" r:id="rId13"/>
    <sheet name="Janssen" sheetId="4" r:id="rId14"/>
  </sheets>
  <definedNames>
    <definedName name="_xlnm._FilterDatabase" localSheetId="0" hidden="1">'Comirnaty 195x6'!$A$1:$E$54</definedName>
    <definedName name="_xlnm._FilterDatabase" localSheetId="13" hidden="1">Janssen!$A$1:$F$18</definedName>
    <definedName name="_xlnm._FilterDatabase" localSheetId="8" hidden="1">SPIKEVAX!$A$1:$G$33</definedName>
    <definedName name="_xlnm._FilterDatabase" localSheetId="12" hidden="1">VAXZEVRIA!$A$1:$E$24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6" l="1"/>
  <c r="G4" i="16" s="1"/>
  <c r="G5" i="16" s="1"/>
  <c r="G2" i="16"/>
  <c r="G3" i="15"/>
  <c r="G4" i="15" s="1"/>
  <c r="G5" i="15" s="1"/>
  <c r="G3" i="14"/>
  <c r="G4" i="14" s="1"/>
  <c r="G5" i="14" s="1"/>
  <c r="G2" i="14"/>
  <c r="G3" i="13"/>
  <c r="G4" i="13" s="1"/>
  <c r="G5" i="13" s="1"/>
  <c r="G5" i="12"/>
  <c r="G3" i="12"/>
  <c r="G4" i="12" s="1"/>
  <c r="G2" i="12"/>
  <c r="G3" i="11"/>
  <c r="G4" i="11" s="1"/>
  <c r="G5" i="11" s="1"/>
  <c r="G2" i="11"/>
  <c r="G5" i="10"/>
  <c r="G3" i="10"/>
  <c r="G4" i="10" s="1"/>
  <c r="G2" i="10"/>
  <c r="G3" i="2"/>
  <c r="G4" i="2" s="1"/>
  <c r="G5" i="2" s="1"/>
  <c r="G3" i="1"/>
  <c r="G4" i="1" s="1"/>
  <c r="G3" i="8"/>
  <c r="G4" i="8" s="1"/>
  <c r="G5" i="8" s="1"/>
  <c r="G2" i="8"/>
  <c r="G5" i="6"/>
  <c r="G3" i="6"/>
  <c r="G4" i="6" s="1"/>
  <c r="G2" i="6"/>
  <c r="G3" i="5"/>
  <c r="G4" i="5" s="1"/>
  <c r="G5" i="5" s="1"/>
  <c r="G2" i="2"/>
  <c r="H4" i="4"/>
  <c r="H3" i="4"/>
  <c r="G3" i="3"/>
  <c r="G4" i="3" s="1"/>
  <c r="G5" i="3" s="1"/>
  <c r="G5" i="1"/>
  <c r="H2" i="4"/>
  <c r="G2" i="3"/>
  <c r="G2" i="1"/>
  <c r="H5" i="4" l="1"/>
  <c r="H6" i="4" s="1"/>
</calcChain>
</file>

<file path=xl/sharedStrings.xml><?xml version="1.0" encoding="utf-8"?>
<sst xmlns="http://schemas.openxmlformats.org/spreadsheetml/2006/main" count="849" uniqueCount="246">
  <si>
    <t>Číslo Šarže</t>
  </si>
  <si>
    <t>Balení</t>
  </si>
  <si>
    <t>EL1484</t>
  </si>
  <si>
    <t>EJ6796</t>
  </si>
  <si>
    <t>EJ6797</t>
  </si>
  <si>
    <t>EJ6134</t>
  </si>
  <si>
    <t>EL1491</t>
  </si>
  <si>
    <t>Název LP</t>
  </si>
  <si>
    <t>EK9788</t>
  </si>
  <si>
    <t>Injekčních lahviček</t>
  </si>
  <si>
    <t xml:space="preserve">Počet balení obs. 195 lahviček </t>
  </si>
  <si>
    <t xml:space="preserve">Počet balení obs. 10 lahviček </t>
  </si>
  <si>
    <t>Doplněk názvu</t>
  </si>
  <si>
    <t>500MCG/ML INJ CNC DIS 195X0,45ML</t>
  </si>
  <si>
    <t>COVID-19 VACCINE MODERNA</t>
  </si>
  <si>
    <t>0,2MG/ML INJ DIS 10X5ML</t>
  </si>
  <si>
    <t>COMIRNATY Celkem propuštěno</t>
  </si>
  <si>
    <t>Šarží</t>
  </si>
  <si>
    <t>MODERNA Celkem propuštěno</t>
  </si>
  <si>
    <t>EL0725</t>
  </si>
  <si>
    <t>*počítáno na 10 dávek</t>
  </si>
  <si>
    <t>EJ6790</t>
  </si>
  <si>
    <t>Astra Zeneca celkem propuštěno</t>
  </si>
  <si>
    <t>ABV2856</t>
  </si>
  <si>
    <r>
      <t>Počet balení obs</t>
    </r>
    <r>
      <rPr>
        <b/>
        <sz val="11"/>
        <rFont val="Calibri"/>
        <family val="2"/>
        <charset val="238"/>
        <scheme val="minor"/>
      </rPr>
      <t>. 10</t>
    </r>
    <r>
      <rPr>
        <b/>
        <sz val="11"/>
        <color theme="1"/>
        <rFont val="Calibri"/>
        <family val="2"/>
        <charset val="238"/>
        <scheme val="minor"/>
      </rPr>
      <t xml:space="preserve"> lahviček </t>
    </r>
  </si>
  <si>
    <t>EP2163</t>
  </si>
  <si>
    <t>ABV5811</t>
  </si>
  <si>
    <t>Počet dávek</t>
  </si>
  <si>
    <t>COMIRNATY</t>
  </si>
  <si>
    <t>COVID-19 VACCINE ASTRAZENECA</t>
  </si>
  <si>
    <t>2,5X10^8INF.U/0,5ML INJ SUS 10X5ML</t>
  </si>
  <si>
    <t>EP2166</t>
  </si>
  <si>
    <t>ABV6096</t>
  </si>
  <si>
    <t>ET1831</t>
  </si>
  <si>
    <t>ABV4678</t>
  </si>
  <si>
    <t>ABW1277</t>
  </si>
  <si>
    <t>ABV8139</t>
  </si>
  <si>
    <t>ET3620</t>
  </si>
  <si>
    <t>ABV5297</t>
  </si>
  <si>
    <t>ET7205</t>
  </si>
  <si>
    <t>ABV7764</t>
  </si>
  <si>
    <t>ABW2187</t>
  </si>
  <si>
    <t>EW2239</t>
  </si>
  <si>
    <t>EW2246</t>
  </si>
  <si>
    <t>VAXZEVRIA</t>
  </si>
  <si>
    <t>ABW9941</t>
  </si>
  <si>
    <t>Janssen Celkem propuštěno</t>
  </si>
  <si>
    <t>XD955</t>
  </si>
  <si>
    <t>COVID-19 VACCINE JANSSEN</t>
  </si>
  <si>
    <t>8,92LOG10INF.U/0,5ML INJ SUS 10X2,5ML</t>
  </si>
  <si>
    <t>EX3599</t>
  </si>
  <si>
    <t>ABX3502</t>
  </si>
  <si>
    <t>EX0893</t>
  </si>
  <si>
    <t>ET6956</t>
  </si>
  <si>
    <t xml:space="preserve">Počet balení obs. 20 lahviček </t>
  </si>
  <si>
    <t>21C10-05</t>
  </si>
  <si>
    <t>8,92LOG10INF.U/0,5ML INJ SUS 20X2,5ML</t>
  </si>
  <si>
    <t>Balení po 10 lahvičkách</t>
  </si>
  <si>
    <t>Balení po 20 lahvičkách</t>
  </si>
  <si>
    <t>EY3014</t>
  </si>
  <si>
    <t>ABW4801</t>
  </si>
  <si>
    <t>EY7015</t>
  </si>
  <si>
    <t>FA5829</t>
  </si>
  <si>
    <t>21C11-05</t>
  </si>
  <si>
    <t>ABX5105</t>
  </si>
  <si>
    <t>EW4815</t>
  </si>
  <si>
    <t>FA4598</t>
  </si>
  <si>
    <t>XD975</t>
  </si>
  <si>
    <t xml:space="preserve">	FA4597</t>
  </si>
  <si>
    <t xml:space="preserve">	FA7082</t>
  </si>
  <si>
    <t xml:space="preserve">	FC0681</t>
  </si>
  <si>
    <t>ABX3519</t>
  </si>
  <si>
    <t>8,9LOG10INF.U/0,5ML INJ SUS 10X2,5ML</t>
  </si>
  <si>
    <t>XD986</t>
  </si>
  <si>
    <t>FC2473</t>
  </si>
  <si>
    <t>XD974</t>
  </si>
  <si>
    <t>ABX4044</t>
  </si>
  <si>
    <t>EX8680</t>
  </si>
  <si>
    <t>FD1921</t>
  </si>
  <si>
    <t>8,9LOG10INF.U/0,5ML INJ SUS 20x2,5ML</t>
  </si>
  <si>
    <t>21C16-05</t>
  </si>
  <si>
    <t>FC8736</t>
  </si>
  <si>
    <t xml:space="preserve">Min. počet dávek  </t>
  </si>
  <si>
    <t>*(do 31.1.2021 počítáno na 5 dávek, od 1.2.2021 počítáno na 6 dávek)</t>
  </si>
  <si>
    <t>FD0168</t>
  </si>
  <si>
    <t>21C17-05</t>
  </si>
  <si>
    <t>0,2MG/ML INJ DIS 10x5ML</t>
  </si>
  <si>
    <t>FD4555</t>
  </si>
  <si>
    <t>FE1248</t>
  </si>
  <si>
    <t>21C18-05</t>
  </si>
  <si>
    <t>FD6840</t>
  </si>
  <si>
    <t>ABY1328</t>
  </si>
  <si>
    <t>ABY4055</t>
  </si>
  <si>
    <t>FE2296</t>
  </si>
  <si>
    <t>FE6208</t>
  </si>
  <si>
    <t xml:space="preserve">8,9LOG10INF.U./0,5ML INJ SUS 10x2,5ML </t>
  </si>
  <si>
    <t>XE393</t>
  </si>
  <si>
    <t>FF0680</t>
  </si>
  <si>
    <t>FF3318</t>
  </si>
  <si>
    <t>FE8244</t>
  </si>
  <si>
    <t>XE423</t>
  </si>
  <si>
    <t>FE7051</t>
  </si>
  <si>
    <t xml:space="preserve">	FG4509</t>
  </si>
  <si>
    <t xml:space="preserve">	FF2832</t>
  </si>
  <si>
    <t>FG3739</t>
  </si>
  <si>
    <t>SPIKEVAX</t>
  </si>
  <si>
    <t>ABZ5320</t>
  </si>
  <si>
    <t>SCTR1</t>
  </si>
  <si>
    <t>ACA4541</t>
  </si>
  <si>
    <t xml:space="preserve">	1F1005A</t>
  </si>
  <si>
    <t>ACA5775</t>
  </si>
  <si>
    <t>1F1006A</t>
  </si>
  <si>
    <t>SCWF7</t>
  </si>
  <si>
    <t>1F1020A</t>
  </si>
  <si>
    <t>ACA5778</t>
  </si>
  <si>
    <t>SDCN1</t>
  </si>
  <si>
    <t>31100TB</t>
  </si>
  <si>
    <t>ACA6111</t>
  </si>
  <si>
    <t>FL5324</t>
  </si>
  <si>
    <t>016G21A</t>
  </si>
  <si>
    <t>000023A</t>
  </si>
  <si>
    <t>PCA0002</t>
  </si>
  <si>
    <t>090F21A</t>
  </si>
  <si>
    <t>PCA0003</t>
  </si>
  <si>
    <t>PCB0001</t>
  </si>
  <si>
    <t>093F21A</t>
  </si>
  <si>
    <t>000058A</t>
  </si>
  <si>
    <t xml:space="preserve">	FL4213</t>
  </si>
  <si>
    <t xml:space="preserve">	FL4574</t>
  </si>
  <si>
    <t xml:space="preserve">	000082A</t>
  </si>
  <si>
    <t xml:space="preserve">	000039A</t>
  </si>
  <si>
    <t>FK0594</t>
  </si>
  <si>
    <t>FM7785</t>
  </si>
  <si>
    <t>000139A</t>
  </si>
  <si>
    <t xml:space="preserve">	FM7533</t>
  </si>
  <si>
    <t xml:space="preserve">Počet balení obs. 1x10 lahviček </t>
  </si>
  <si>
    <t>FN4072</t>
  </si>
  <si>
    <t xml:space="preserve">Počet dávek (1x10) </t>
  </si>
  <si>
    <t>COMIRNATY pro věk 5-11  Celkem propuštěno</t>
  </si>
  <si>
    <t xml:space="preserve">10MCG/DÁV INJ CNC DIS 10X1,3ML </t>
  </si>
  <si>
    <t>30MCG/DÁV INJ CNC DIS 195X0,45ML</t>
  </si>
  <si>
    <t>FN5519</t>
  </si>
  <si>
    <t>000151A</t>
  </si>
  <si>
    <t>FN4071</t>
  </si>
  <si>
    <t>FM9088</t>
  </si>
  <si>
    <t>FP8234</t>
  </si>
  <si>
    <t>FN4074</t>
  </si>
  <si>
    <t>000187A</t>
  </si>
  <si>
    <t>000202A</t>
  </si>
  <si>
    <t xml:space="preserve">	FP1972</t>
  </si>
  <si>
    <t>30MCG/DAV INJ DIS 10X2,25ML</t>
  </si>
  <si>
    <t>000090A</t>
  </si>
  <si>
    <t>000162A</t>
  </si>
  <si>
    <t>1F1045A</t>
  </si>
  <si>
    <t>FP9604</t>
  </si>
  <si>
    <t>FP9632</t>
  </si>
  <si>
    <t>FN5988</t>
  </si>
  <si>
    <t>FR5493</t>
  </si>
  <si>
    <t>000256A</t>
  </si>
  <si>
    <t>FP8956</t>
  </si>
  <si>
    <t>Nuvaxovid Celkem propuštěno</t>
  </si>
  <si>
    <t>Nuvaxovid</t>
  </si>
  <si>
    <t>INJ DIS 10X5ML</t>
  </si>
  <si>
    <t>4301MF011</t>
  </si>
  <si>
    <t xml:space="preserve">	000239A</t>
  </si>
  <si>
    <t>1F1053A</t>
  </si>
  <si>
    <t>1K082A</t>
  </si>
  <si>
    <t>PCB0014</t>
  </si>
  <si>
    <t xml:space="preserve">	PCA0075</t>
  </si>
  <si>
    <t>PCB0017</t>
  </si>
  <si>
    <t>PCB0016</t>
  </si>
  <si>
    <t>4301MF012</t>
  </si>
  <si>
    <t xml:space="preserve">	226004</t>
  </si>
  <si>
    <t>4301MF015</t>
  </si>
  <si>
    <t>FP8748</t>
  </si>
  <si>
    <t xml:space="preserve">	000275A</t>
  </si>
  <si>
    <t>000266A</t>
  </si>
  <si>
    <t xml:space="preserve">	226011</t>
  </si>
  <si>
    <t>000250A</t>
  </si>
  <si>
    <t>000251A</t>
  </si>
  <si>
    <t>36660TB</t>
  </si>
  <si>
    <t>PCA0081</t>
  </si>
  <si>
    <t>PCA0082</t>
  </si>
  <si>
    <t>FR8477</t>
  </si>
  <si>
    <t xml:space="preserve">	000358A</t>
  </si>
  <si>
    <t>000388A</t>
  </si>
  <si>
    <t>000384A</t>
  </si>
  <si>
    <t>000382A</t>
  </si>
  <si>
    <t>SDYY1</t>
  </si>
  <si>
    <t>FR3566</t>
  </si>
  <si>
    <t>FR9187</t>
  </si>
  <si>
    <t>000397A</t>
  </si>
  <si>
    <t xml:space="preserve">	000371A</t>
  </si>
  <si>
    <t>4302MF002</t>
  </si>
  <si>
    <t>4302MF016</t>
  </si>
  <si>
    <t>COMIRNATY Original/Omicron BA.1</t>
  </si>
  <si>
    <t>(15MCG/15MCG)/DÁV INJ DIS 10X2,25ML</t>
  </si>
  <si>
    <t>GD6798</t>
  </si>
  <si>
    <t>200038A</t>
  </si>
  <si>
    <t>(50MCG/50MCG)/ML INJ DIS 10X2,5ML</t>
  </si>
  <si>
    <t>SPIKEVAX BIVALENT ORIGINAL/OMICRON BA.1</t>
  </si>
  <si>
    <t>GD6803</t>
  </si>
  <si>
    <t>200090A</t>
  </si>
  <si>
    <t>COMIRNATY Original/Omicron BA.4-5</t>
  </si>
  <si>
    <t>GH9722</t>
  </si>
  <si>
    <t>GH9851</t>
  </si>
  <si>
    <t>MV1013A</t>
  </si>
  <si>
    <t>GJ1988</t>
  </si>
  <si>
    <t>GE0694</t>
  </si>
  <si>
    <t>GJ2631</t>
  </si>
  <si>
    <t>200106A</t>
  </si>
  <si>
    <t>GJ2639</t>
  </si>
  <si>
    <t>GJ7182</t>
  </si>
  <si>
    <t>GK7826</t>
  </si>
  <si>
    <t>200133A</t>
  </si>
  <si>
    <t>GJ7179</t>
  </si>
  <si>
    <t>GJ2636</t>
  </si>
  <si>
    <t>GJ2638</t>
  </si>
  <si>
    <t>GJ7184</t>
  </si>
  <si>
    <t>GG3683</t>
  </si>
  <si>
    <t>MV1019A</t>
  </si>
  <si>
    <t>Comirnaty</t>
  </si>
  <si>
    <t>3MCG/DÁV, INJ CNC DIS</t>
  </si>
  <si>
    <t>COMIRNATY pro věk 6měs-4roky  Celkem propuštěno</t>
  </si>
  <si>
    <t>Vidprevtyn  celkem propuštěno</t>
  </si>
  <si>
    <t>VIDPREVTYN BETA</t>
  </si>
  <si>
    <t>10x2,5ml+10x2,5ml</t>
  </si>
  <si>
    <t>W2B031M</t>
  </si>
  <si>
    <t>GK4367</t>
  </si>
  <si>
    <t>Kód</t>
  </si>
  <si>
    <t>COMIRNATY ORIGINAL/OMICRON BA.4-5</t>
  </si>
  <si>
    <t>(5MCG/5MCG)/DÁV INJ CNC DIS 10X1,3ML</t>
  </si>
  <si>
    <t>GL6799</t>
  </si>
  <si>
    <t xml:space="preserve">	250303</t>
  </si>
  <si>
    <t xml:space="preserve">	255301</t>
  </si>
  <si>
    <t xml:space="preserve">	270714</t>
  </si>
  <si>
    <t>W2B102M</t>
  </si>
  <si>
    <t>SPIKEVAX BIVALENT ORIGINAL/OMICRON BA.4-5</t>
  </si>
  <si>
    <t>400056A</t>
  </si>
  <si>
    <t>400057A</t>
  </si>
  <si>
    <t>MV1041A</t>
  </si>
  <si>
    <t>W2B132M</t>
  </si>
  <si>
    <r>
      <t xml:space="preserve">Propuštěno dne, </t>
    </r>
    <r>
      <rPr>
        <b/>
        <sz val="11"/>
        <color rgb="FFFF0000"/>
        <rFont val="Calibri"/>
        <family val="2"/>
        <charset val="238"/>
        <scheme val="minor"/>
      </rPr>
      <t>není shodné s datem dovozu</t>
    </r>
  </si>
  <si>
    <t>Kód SÚKL přípravku</t>
  </si>
  <si>
    <r>
      <t>Propuštěno dne,</t>
    </r>
    <r>
      <rPr>
        <b/>
        <sz val="11"/>
        <color rgb="FFFF0000"/>
        <rFont val="Calibri"/>
        <family val="2"/>
        <charset val="238"/>
        <scheme val="minor"/>
      </rPr>
      <t xml:space="preserve"> není shodné s datem dovozu</t>
    </r>
  </si>
  <si>
    <t>300 vialek pouze pro očkování zam. Pfizer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</si>
</sst>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9"/>
      <color rgb="FF000000"/>
      <name val="Arial"/>
      <family val="2"/>
      <charset val="238"/>
    </font>
    <font>
      <sz val="8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1"/>
      <color rgb="FF00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9"/>
      <color rgb="FFFF0000"/>
      <name val="Arial"/>
      <family val="2"/>
      <charset val="238"/>
    </font>
    <font>
      <sz val="11"/>
      <color rgb="FF000000"/>
      <name val="SUKL-regula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9" fillId="0" borderId="0" xfId="0" applyFont="1"/>
    <xf numFmtId="0" fontId="0" fillId="33" borderId="10" xfId="0" applyFill="1" applyBorder="1" applyAlignment="1">
      <alignment horizontal="left" vertical="center"/>
    </xf>
    <xf numFmtId="0" fontId="0" fillId="33" borderId="11" xfId="0" applyFill="1" applyBorder="1"/>
    <xf numFmtId="0" fontId="0" fillId="33" borderId="10" xfId="0" applyFill="1" applyBorder="1" applyAlignment="1">
      <alignment horizontal="left" vertical="center" wrapText="1"/>
    </xf>
    <xf numFmtId="0" fontId="0" fillId="33" borderId="12" xfId="0" applyFill="1" applyBorder="1" applyAlignment="1">
      <alignment horizontal="left" vertical="center" wrapText="1"/>
    </xf>
    <xf numFmtId="0" fontId="0" fillId="33" borderId="12" xfId="0" applyFill="1" applyBorder="1" applyAlignment="1">
      <alignment horizontal="left" vertical="center"/>
    </xf>
    <xf numFmtId="0" fontId="0" fillId="33" borderId="14" xfId="0" applyFill="1" applyBorder="1" applyAlignment="1">
      <alignment horizontal="left" vertical="center"/>
    </xf>
    <xf numFmtId="0" fontId="0" fillId="33" borderId="15" xfId="0" applyFill="1" applyBorder="1"/>
    <xf numFmtId="0" fontId="0" fillId="33" borderId="13" xfId="0" applyFill="1" applyBorder="1"/>
    <xf numFmtId="0" fontId="0" fillId="0" borderId="0" xfId="0" applyAlignment="1">
      <alignment horizontal="center"/>
    </xf>
    <xf numFmtId="0" fontId="16" fillId="33" borderId="18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16" fillId="33" borderId="20" xfId="0" applyFont="1" applyFill="1" applyBorder="1" applyAlignment="1">
      <alignment horizontal="center" vertical="center" wrapText="1"/>
    </xf>
    <xf numFmtId="0" fontId="0" fillId="33" borderId="21" xfId="0" applyFill="1" applyBorder="1" applyAlignment="1">
      <alignment horizontal="left" vertical="center"/>
    </xf>
    <xf numFmtId="0" fontId="0" fillId="33" borderId="22" xfId="0" applyFill="1" applyBorder="1"/>
    <xf numFmtId="14" fontId="0" fillId="0" borderId="0" xfId="0" applyNumberFormat="1" applyAlignment="1">
      <alignment vertical="center"/>
    </xf>
    <xf numFmtId="0" fontId="14" fillId="0" borderId="0" xfId="0" applyFont="1"/>
    <xf numFmtId="0" fontId="16" fillId="33" borderId="18" xfId="0" applyFont="1" applyFill="1" applyBorder="1" applyAlignment="1">
      <alignment vertical="center" wrapText="1"/>
    </xf>
    <xf numFmtId="0" fontId="21" fillId="0" borderId="0" xfId="0" applyFont="1"/>
    <xf numFmtId="0" fontId="23" fillId="0" borderId="0" xfId="42" applyFont="1" applyAlignment="1">
      <alignment horizontal="center" vertical="center"/>
    </xf>
    <xf numFmtId="0" fontId="0" fillId="34" borderId="0" xfId="0" applyFill="1" applyAlignment="1">
      <alignment horizontal="center" vertical="center" wrapText="1"/>
    </xf>
    <xf numFmtId="0" fontId="14" fillId="34" borderId="0" xfId="0" applyFont="1" applyFill="1" applyAlignment="1">
      <alignment horizontal="center" vertical="center"/>
    </xf>
    <xf numFmtId="0" fontId="0" fillId="33" borderId="0" xfId="0" applyFill="1" applyAlignment="1">
      <alignment horizontal="left" vertical="center"/>
    </xf>
    <xf numFmtId="0" fontId="0" fillId="33" borderId="0" xfId="0" applyFill="1"/>
    <xf numFmtId="0" fontId="1" fillId="0" borderId="0" xfId="42" applyFont="1"/>
    <xf numFmtId="0" fontId="1" fillId="0" borderId="0" xfId="42" applyFont="1" applyAlignment="1">
      <alignment horizontal="center"/>
    </xf>
    <xf numFmtId="14" fontId="1" fillId="0" borderId="0" xfId="42" applyNumberFormat="1" applyFont="1" applyAlignment="1">
      <alignment horizontal="center"/>
    </xf>
    <xf numFmtId="0" fontId="0" fillId="0" borderId="0" xfId="42" applyFont="1"/>
    <xf numFmtId="14" fontId="1" fillId="0" borderId="0" xfId="42" applyNumberFormat="1" applyFont="1" applyAlignment="1">
      <alignment vertical="center"/>
    </xf>
    <xf numFmtId="14" fontId="0" fillId="0" borderId="0" xfId="0" applyNumberFormat="1"/>
    <xf numFmtId="0" fontId="14" fillId="0" borderId="0" xfId="0" applyFont="1" applyAlignment="1">
      <alignment horizontal="center" vertical="center" wrapText="1"/>
    </xf>
    <xf numFmtId="0" fontId="1" fillId="0" borderId="0" xfId="42" applyFont="1" applyAlignment="1">
      <alignment horizontal="center" vertical="center"/>
    </xf>
    <xf numFmtId="0" fontId="14" fillId="0" borderId="0" xfId="0" applyFont="1" applyAlignment="1">
      <alignment horizontal="center"/>
    </xf>
    <xf numFmtId="14" fontId="18" fillId="0" borderId="0" xfId="0" applyNumberFormat="1" applyFont="1" applyAlignment="1">
      <alignment horizontal="center" vertical="center"/>
    </xf>
    <xf numFmtId="0" fontId="24" fillId="0" borderId="0" xfId="0" applyFont="1"/>
    <xf numFmtId="0" fontId="0" fillId="33" borderId="13" xfId="0" applyFill="1" applyBorder="1" applyAlignment="1">
      <alignment horizontal="right"/>
    </xf>
    <xf numFmtId="0" fontId="21" fillId="0" borderId="0" xfId="0" applyFont="1" applyAlignment="1">
      <alignment horizontal="center" vertical="center"/>
    </xf>
    <xf numFmtId="0" fontId="16" fillId="33" borderId="0" xfId="0" applyFont="1" applyFill="1" applyAlignment="1">
      <alignment horizontal="center" vertical="center" wrapText="1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16" fillId="33" borderId="16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14" fontId="18" fillId="0" borderId="0" xfId="0" applyNumberFormat="1" applyFont="1" applyAlignment="1">
      <alignment horizontal="right" vertical="center"/>
    </xf>
    <xf numFmtId="0" fontId="18" fillId="0" borderId="0" xfId="42" applyFont="1" applyFill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0" xfId="0" applyNumberFormat="1" applyFont="1" applyFill="1" applyAlignment="1">
      <alignment horizontal="right" vertical="center"/>
    </xf>
    <xf numFmtId="0" fontId="14" fillId="0" borderId="0" xfId="0" applyFont="1" applyFill="1"/>
    <xf numFmtId="14" fontId="0" fillId="0" borderId="0" xfId="0" applyNumberFormat="1" applyAlignment="1">
      <alignment horizontal="right" vertical="center"/>
    </xf>
    <xf numFmtId="0" fontId="18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 wrapText="1"/>
    </xf>
    <xf numFmtId="0" fontId="28" fillId="0" borderId="0" xfId="0" applyFont="1"/>
    <xf numFmtId="0" fontId="16" fillId="0" borderId="17" xfId="0" applyFont="1" applyFill="1" applyBorder="1" applyAlignment="1">
      <alignment horizontal="center" vertical="center"/>
    </xf>
    <xf numFmtId="0" fontId="16" fillId="33" borderId="19" xfId="0" applyFont="1" applyFill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 vertical="center" wrapText="1"/>
    </xf>
    <xf numFmtId="0" fontId="16" fillId="33" borderId="16" xfId="0" applyFont="1" applyFill="1" applyBorder="1" applyAlignment="1">
      <alignment horizontal="center" vertical="center" wrapText="1"/>
    </xf>
  </cellXfs>
  <cellStyles count="43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2" xr:uid="{7C55D2C0-9885-4383-9CC0-98D25A5E3470}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colors>
    <mruColors>
      <color rgb="FFCC00FF"/>
      <color rgb="FFFF99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H87"/>
  <sheetViews>
    <sheetView tabSelected="1" workbookViewId="0">
      <pane ySplit="1" topLeftCell="A2" activePane="bottomLeft" state="frozen"/>
      <selection pane="bottomLeft" activeCell="F18" sqref="F18"/>
    </sheetView>
  </sheetViews>
  <sheetFormatPr defaultRowHeight="14.4"/>
  <cols>
    <col min="1" max="1" width="15.109375" style="4" customWidth="1"/>
    <col min="2" max="2" width="33.109375" style="4" customWidth="1"/>
    <col min="3" max="3" width="11.6640625" style="4" customWidth="1"/>
    <col min="4" max="4" width="11.44140625" style="4" customWidth="1"/>
    <col min="5" max="5" width="18" style="4" customWidth="1"/>
    <col min="6" max="6" width="39.88671875" style="1" bestFit="1" customWidth="1"/>
  </cols>
  <sheetData>
    <row r="1" spans="1:8" ht="50.4" customHeight="1" thickBot="1">
      <c r="A1" s="22" t="s">
        <v>7</v>
      </c>
      <c r="B1" s="22" t="s">
        <v>12</v>
      </c>
      <c r="C1" s="22" t="s">
        <v>0</v>
      </c>
      <c r="D1" s="22" t="s">
        <v>10</v>
      </c>
      <c r="E1" s="22" t="s">
        <v>242</v>
      </c>
      <c r="F1" s="68" t="s">
        <v>16</v>
      </c>
      <c r="G1" s="69"/>
      <c r="H1" s="50" t="s">
        <v>243</v>
      </c>
    </row>
    <row r="2" spans="1:8" ht="15" customHeight="1">
      <c r="A2" s="4" t="s">
        <v>28</v>
      </c>
      <c r="B2" s="3" t="s">
        <v>13</v>
      </c>
      <c r="C2" s="4" t="s">
        <v>2</v>
      </c>
      <c r="D2" s="4">
        <v>20</v>
      </c>
      <c r="E2" s="5">
        <v>44194</v>
      </c>
      <c r="F2" s="18" t="s">
        <v>17</v>
      </c>
      <c r="G2" s="19">
        <f>COUNTA(_xlfn.UNIQUE(C:C))-2</f>
        <v>76</v>
      </c>
      <c r="H2" s="51">
        <v>250256</v>
      </c>
    </row>
    <row r="3" spans="1:8" ht="15" customHeight="1">
      <c r="A3" s="4" t="s">
        <v>28</v>
      </c>
      <c r="B3" s="3" t="s">
        <v>13</v>
      </c>
      <c r="C3" s="4" t="s">
        <v>3</v>
      </c>
      <c r="D3" s="4">
        <v>10</v>
      </c>
      <c r="E3" s="5">
        <v>44188</v>
      </c>
      <c r="F3" s="13" t="s">
        <v>1</v>
      </c>
      <c r="G3" s="14">
        <f>SUM(D2:D150)</f>
        <v>16381</v>
      </c>
    </row>
    <row r="4" spans="1:8" ht="15" customHeight="1">
      <c r="A4" s="4" t="s">
        <v>28</v>
      </c>
      <c r="B4" s="3" t="s">
        <v>13</v>
      </c>
      <c r="C4" s="4" t="s">
        <v>4</v>
      </c>
      <c r="D4" s="4">
        <v>81</v>
      </c>
      <c r="E4" s="5">
        <v>44211</v>
      </c>
      <c r="F4" s="13" t="s">
        <v>9</v>
      </c>
      <c r="G4" s="14">
        <f>G3*195</f>
        <v>3194295</v>
      </c>
    </row>
    <row r="5" spans="1:8" ht="15" customHeight="1">
      <c r="A5" s="4" t="s">
        <v>28</v>
      </c>
      <c r="B5" s="3" t="s">
        <v>13</v>
      </c>
      <c r="C5" s="4" t="s">
        <v>4</v>
      </c>
      <c r="D5" s="4">
        <v>53</v>
      </c>
      <c r="E5" s="5">
        <v>44204</v>
      </c>
      <c r="F5" s="15" t="s">
        <v>82</v>
      </c>
      <c r="G5" s="14">
        <f>(SUM(D2:D9)*195*5)+(SUM(D10:D1000)*195*6)</f>
        <v>19103760</v>
      </c>
      <c r="H5" s="12" t="s">
        <v>83</v>
      </c>
    </row>
    <row r="6" spans="1:8" ht="15" customHeight="1" thickBot="1">
      <c r="A6" s="4" t="s">
        <v>28</v>
      </c>
      <c r="B6" s="3" t="s">
        <v>13</v>
      </c>
      <c r="C6" s="4" t="s">
        <v>5</v>
      </c>
      <c r="D6" s="4">
        <v>20</v>
      </c>
      <c r="E6" s="5">
        <v>44204</v>
      </c>
      <c r="F6" s="16"/>
      <c r="G6" s="20"/>
    </row>
    <row r="7" spans="1:8" ht="15" customHeight="1">
      <c r="A7" s="4" t="s">
        <v>28</v>
      </c>
      <c r="B7" s="3" t="s">
        <v>13</v>
      </c>
      <c r="C7" s="4" t="s">
        <v>6</v>
      </c>
      <c r="D7" s="4">
        <v>71</v>
      </c>
      <c r="E7" s="5">
        <v>44201</v>
      </c>
    </row>
    <row r="8" spans="1:8" ht="15" customHeight="1">
      <c r="A8" s="4" t="s">
        <v>28</v>
      </c>
      <c r="B8" s="3" t="s">
        <v>13</v>
      </c>
      <c r="C8" s="4" t="s">
        <v>4</v>
      </c>
      <c r="D8" s="4">
        <v>14</v>
      </c>
      <c r="E8" s="5">
        <v>44221</v>
      </c>
      <c r="F8" s="6"/>
    </row>
    <row r="9" spans="1:8" ht="15" customHeight="1">
      <c r="A9" s="4" t="s">
        <v>28</v>
      </c>
      <c r="B9" s="8" t="s">
        <v>13</v>
      </c>
      <c r="C9" s="7" t="s">
        <v>8</v>
      </c>
      <c r="D9" s="7">
        <v>49</v>
      </c>
      <c r="E9" s="10">
        <v>44221</v>
      </c>
    </row>
    <row r="10" spans="1:8" ht="15" customHeight="1">
      <c r="A10" s="4" t="s">
        <v>28</v>
      </c>
      <c r="B10" s="8" t="s">
        <v>13</v>
      </c>
      <c r="C10" s="4" t="s">
        <v>19</v>
      </c>
      <c r="D10" s="4">
        <v>65</v>
      </c>
      <c r="E10" s="10">
        <v>44228</v>
      </c>
      <c r="F10" s="11"/>
    </row>
    <row r="11" spans="1:8" ht="15" customHeight="1">
      <c r="A11" s="4" t="s">
        <v>28</v>
      </c>
      <c r="B11" s="7" t="s">
        <v>13</v>
      </c>
      <c r="C11" s="4" t="s">
        <v>21</v>
      </c>
      <c r="D11" s="4">
        <v>66</v>
      </c>
      <c r="E11" s="10">
        <v>44235</v>
      </c>
      <c r="F11" s="4"/>
    </row>
    <row r="12" spans="1:8" ht="15" customHeight="1">
      <c r="A12" s="4" t="s">
        <v>28</v>
      </c>
      <c r="B12" s="7" t="s">
        <v>13</v>
      </c>
      <c r="C12" s="4" t="s">
        <v>25</v>
      </c>
      <c r="D12" s="4">
        <v>78</v>
      </c>
      <c r="E12" s="5">
        <v>44242</v>
      </c>
    </row>
    <row r="13" spans="1:8" ht="15" customHeight="1">
      <c r="A13" s="4" t="s">
        <v>28</v>
      </c>
      <c r="B13" s="7" t="s">
        <v>13</v>
      </c>
      <c r="C13" s="4" t="s">
        <v>31</v>
      </c>
      <c r="D13" s="4">
        <v>80</v>
      </c>
      <c r="E13" s="5">
        <v>44249</v>
      </c>
    </row>
    <row r="14" spans="1:8" ht="15" customHeight="1">
      <c r="A14" s="4" t="s">
        <v>28</v>
      </c>
      <c r="B14" s="4" t="s">
        <v>13</v>
      </c>
      <c r="C14" s="4" t="s">
        <v>33</v>
      </c>
      <c r="D14" s="4">
        <v>97</v>
      </c>
      <c r="E14" s="5">
        <v>44256</v>
      </c>
    </row>
    <row r="15" spans="1:8" ht="15" customHeight="1">
      <c r="A15" s="4" t="s">
        <v>28</v>
      </c>
      <c r="B15" s="7" t="s">
        <v>13</v>
      </c>
      <c r="C15" s="4" t="s">
        <v>33</v>
      </c>
      <c r="D15" s="4">
        <v>105</v>
      </c>
      <c r="E15" s="5">
        <v>44263</v>
      </c>
    </row>
    <row r="16" spans="1:8" ht="15" customHeight="1">
      <c r="A16" s="4" t="s">
        <v>28</v>
      </c>
      <c r="B16" s="7" t="s">
        <v>13</v>
      </c>
      <c r="C16" s="4" t="s">
        <v>37</v>
      </c>
      <c r="D16" s="4">
        <v>85</v>
      </c>
      <c r="E16" s="5">
        <v>44263</v>
      </c>
    </row>
    <row r="17" spans="1:5" ht="15" customHeight="1">
      <c r="A17" s="4" t="s">
        <v>28</v>
      </c>
      <c r="B17" s="7" t="s">
        <v>13</v>
      </c>
      <c r="C17" s="4" t="s">
        <v>37</v>
      </c>
      <c r="D17" s="4">
        <v>106</v>
      </c>
      <c r="E17" s="5">
        <v>44270</v>
      </c>
    </row>
    <row r="18" spans="1:5" ht="15" customHeight="1">
      <c r="A18" s="4" t="s">
        <v>28</v>
      </c>
      <c r="B18" s="4" t="s">
        <v>13</v>
      </c>
      <c r="C18" s="4" t="s">
        <v>39</v>
      </c>
      <c r="D18" s="4">
        <v>140</v>
      </c>
      <c r="E18" s="5">
        <v>44277</v>
      </c>
    </row>
    <row r="19" spans="1:5" ht="15" customHeight="1">
      <c r="A19" s="4" t="s">
        <v>28</v>
      </c>
      <c r="B19" s="4" t="s">
        <v>13</v>
      </c>
      <c r="C19" s="4" t="s">
        <v>42</v>
      </c>
      <c r="D19" s="4">
        <v>140</v>
      </c>
      <c r="E19" s="5">
        <v>44284</v>
      </c>
    </row>
    <row r="20" spans="1:5" ht="15" customHeight="1">
      <c r="A20" s="4" t="s">
        <v>28</v>
      </c>
      <c r="B20" s="4" t="s">
        <v>13</v>
      </c>
      <c r="C20" s="4" t="s">
        <v>43</v>
      </c>
      <c r="D20" s="4">
        <v>244</v>
      </c>
      <c r="E20" s="5">
        <v>44292</v>
      </c>
    </row>
    <row r="21" spans="1:5" ht="15" customHeight="1">
      <c r="A21" s="4" t="s">
        <v>28</v>
      </c>
      <c r="B21" s="4" t="s">
        <v>13</v>
      </c>
      <c r="C21" s="4" t="s">
        <v>65</v>
      </c>
      <c r="D21" s="4">
        <v>245</v>
      </c>
      <c r="E21" s="5">
        <v>44298</v>
      </c>
    </row>
    <row r="22" spans="1:5" ht="15" customHeight="1">
      <c r="A22" s="4" t="s">
        <v>28</v>
      </c>
      <c r="B22" s="4" t="s">
        <v>13</v>
      </c>
      <c r="C22" s="4" t="s">
        <v>50</v>
      </c>
      <c r="D22" s="4">
        <v>58</v>
      </c>
      <c r="E22" s="5">
        <v>44300</v>
      </c>
    </row>
    <row r="23" spans="1:5" ht="15" customHeight="1">
      <c r="A23" s="4" t="s">
        <v>28</v>
      </c>
      <c r="B23" s="4" t="s">
        <v>13</v>
      </c>
      <c r="C23" s="4" t="s">
        <v>52</v>
      </c>
      <c r="D23" s="4">
        <v>111</v>
      </c>
      <c r="E23" s="5">
        <v>44305</v>
      </c>
    </row>
    <row r="24" spans="1:5" ht="15" customHeight="1">
      <c r="A24" s="4" t="s">
        <v>28</v>
      </c>
      <c r="B24" s="4" t="s">
        <v>13</v>
      </c>
      <c r="C24" s="4" t="s">
        <v>53</v>
      </c>
      <c r="D24" s="4">
        <v>134</v>
      </c>
      <c r="E24" s="5">
        <v>44305</v>
      </c>
    </row>
    <row r="25" spans="1:5" ht="15" customHeight="1">
      <c r="A25" s="4" t="s">
        <v>28</v>
      </c>
      <c r="B25" s="4" t="s">
        <v>13</v>
      </c>
      <c r="C25" s="4" t="s">
        <v>50</v>
      </c>
      <c r="D25" s="4">
        <v>1</v>
      </c>
      <c r="E25" s="5">
        <v>44306</v>
      </c>
    </row>
    <row r="26" spans="1:5" ht="15" customHeight="1">
      <c r="A26" s="4" t="s">
        <v>28</v>
      </c>
      <c r="B26" s="4" t="s">
        <v>13</v>
      </c>
      <c r="C26" s="4" t="s">
        <v>59</v>
      </c>
      <c r="D26" s="4">
        <v>346</v>
      </c>
      <c r="E26" s="5">
        <v>44312</v>
      </c>
    </row>
    <row r="27" spans="1:5" ht="15" customHeight="1">
      <c r="A27" s="4" t="s">
        <v>28</v>
      </c>
      <c r="B27" s="4" t="s">
        <v>13</v>
      </c>
      <c r="C27" s="4" t="s">
        <v>61</v>
      </c>
      <c r="D27" s="4">
        <v>363</v>
      </c>
      <c r="E27" s="5">
        <v>44319</v>
      </c>
    </row>
    <row r="28" spans="1:5" ht="15" customHeight="1">
      <c r="A28" s="4" t="s">
        <v>28</v>
      </c>
      <c r="B28" s="4" t="s">
        <v>13</v>
      </c>
      <c r="C28" s="4" t="s">
        <v>62</v>
      </c>
      <c r="D28" s="4">
        <v>5</v>
      </c>
      <c r="E28" s="5">
        <v>44320</v>
      </c>
    </row>
    <row r="29" spans="1:5" ht="15" customHeight="1">
      <c r="A29" s="4" t="s">
        <v>28</v>
      </c>
      <c r="B29" s="4" t="s">
        <v>13</v>
      </c>
      <c r="C29" s="4" t="s">
        <v>66</v>
      </c>
      <c r="D29" s="4">
        <v>369</v>
      </c>
      <c r="E29" s="5">
        <v>44326</v>
      </c>
    </row>
    <row r="30" spans="1:5" ht="15" customHeight="1">
      <c r="A30" s="4" t="s">
        <v>28</v>
      </c>
      <c r="B30" s="4" t="s">
        <v>13</v>
      </c>
      <c r="C30" s="4" t="s">
        <v>68</v>
      </c>
      <c r="D30" s="4">
        <v>6</v>
      </c>
      <c r="E30" s="5">
        <v>44330</v>
      </c>
    </row>
    <row r="31" spans="1:5" ht="15" customHeight="1">
      <c r="A31" s="4" t="s">
        <v>28</v>
      </c>
      <c r="B31" s="4" t="s">
        <v>13</v>
      </c>
      <c r="C31" s="4" t="s">
        <v>69</v>
      </c>
      <c r="D31" s="4">
        <v>2</v>
      </c>
      <c r="E31" s="5">
        <v>44330</v>
      </c>
    </row>
    <row r="32" spans="1:5" ht="15" customHeight="1">
      <c r="A32" s="4" t="s">
        <v>28</v>
      </c>
      <c r="B32" s="4" t="s">
        <v>13</v>
      </c>
      <c r="C32" s="4" t="s">
        <v>70</v>
      </c>
      <c r="D32" s="4">
        <v>362</v>
      </c>
      <c r="E32" s="5">
        <v>44330</v>
      </c>
    </row>
    <row r="33" spans="1:6" ht="15" customHeight="1">
      <c r="A33" s="4" t="s">
        <v>28</v>
      </c>
      <c r="B33" s="4" t="s">
        <v>13</v>
      </c>
      <c r="C33" s="4" t="s">
        <v>74</v>
      </c>
      <c r="D33" s="4">
        <v>370</v>
      </c>
      <c r="E33" s="5">
        <v>44340</v>
      </c>
    </row>
    <row r="34" spans="1:6" ht="15" customHeight="1">
      <c r="A34" s="4" t="s">
        <v>28</v>
      </c>
      <c r="B34" s="3" t="s">
        <v>13</v>
      </c>
      <c r="C34" s="4" t="s">
        <v>77</v>
      </c>
      <c r="D34" s="33"/>
      <c r="E34" s="5">
        <v>44343</v>
      </c>
      <c r="F34" s="34" t="s">
        <v>245</v>
      </c>
    </row>
    <row r="35" spans="1:6" ht="15" customHeight="1">
      <c r="A35" s="4" t="s">
        <v>28</v>
      </c>
      <c r="B35" s="4" t="s">
        <v>13</v>
      </c>
      <c r="C35" s="4" t="s">
        <v>78</v>
      </c>
      <c r="D35" s="4">
        <v>531</v>
      </c>
      <c r="E35" s="5">
        <v>44347</v>
      </c>
    </row>
    <row r="36" spans="1:6" ht="15" customHeight="1">
      <c r="A36" s="4" t="s">
        <v>28</v>
      </c>
      <c r="B36" s="4" t="s">
        <v>13</v>
      </c>
      <c r="C36" s="4" t="s">
        <v>81</v>
      </c>
      <c r="D36" s="62">
        <v>86</v>
      </c>
      <c r="E36" s="65">
        <v>44348</v>
      </c>
      <c r="F36" s="63"/>
    </row>
    <row r="37" spans="1:6" ht="15" customHeight="1">
      <c r="A37" s="4" t="s">
        <v>28</v>
      </c>
      <c r="B37" s="4" t="s">
        <v>13</v>
      </c>
      <c r="C37" s="4" t="s">
        <v>84</v>
      </c>
      <c r="D37" s="4">
        <v>470</v>
      </c>
      <c r="E37" s="5">
        <v>44354</v>
      </c>
      <c r="F37" s="64"/>
    </row>
    <row r="38" spans="1:6">
      <c r="A38" s="37" t="s">
        <v>28</v>
      </c>
      <c r="B38" s="37" t="s">
        <v>13</v>
      </c>
      <c r="C38" s="38" t="s">
        <v>78</v>
      </c>
      <c r="D38" s="57">
        <v>35</v>
      </c>
      <c r="E38" s="39">
        <v>44361</v>
      </c>
      <c r="F38" s="55"/>
    </row>
    <row r="39" spans="1:6" ht="15" customHeight="1">
      <c r="A39" s="4" t="s">
        <v>28</v>
      </c>
      <c r="B39" s="4" t="s">
        <v>13</v>
      </c>
      <c r="C39" s="4" t="s">
        <v>87</v>
      </c>
      <c r="D39" s="4">
        <v>238</v>
      </c>
      <c r="E39" s="5">
        <v>44362</v>
      </c>
      <c r="F39" s="64"/>
    </row>
    <row r="40" spans="1:6" ht="15" customHeight="1">
      <c r="A40" s="4" t="s">
        <v>28</v>
      </c>
      <c r="B40" s="4" t="s">
        <v>13</v>
      </c>
      <c r="C40" s="4" t="s">
        <v>88</v>
      </c>
      <c r="D40" s="4">
        <v>232</v>
      </c>
      <c r="E40" s="5">
        <v>44362</v>
      </c>
      <c r="F40" s="64"/>
    </row>
    <row r="41" spans="1:6" ht="15" customHeight="1">
      <c r="A41" s="4" t="s">
        <v>28</v>
      </c>
      <c r="B41" s="4" t="s">
        <v>13</v>
      </c>
      <c r="C41" s="4" t="s">
        <v>90</v>
      </c>
      <c r="D41" s="4">
        <v>592</v>
      </c>
      <c r="E41" s="5">
        <v>44368</v>
      </c>
      <c r="F41" s="64"/>
    </row>
    <row r="42" spans="1:6" ht="15" customHeight="1">
      <c r="A42" s="4" t="s">
        <v>28</v>
      </c>
      <c r="B42" s="4" t="s">
        <v>13</v>
      </c>
      <c r="C42" s="4" t="s">
        <v>93</v>
      </c>
      <c r="D42" s="4">
        <v>20</v>
      </c>
      <c r="E42" s="5">
        <v>44375</v>
      </c>
      <c r="F42" s="64"/>
    </row>
    <row r="43" spans="1:6" ht="15" customHeight="1">
      <c r="A43" s="4" t="s">
        <v>28</v>
      </c>
      <c r="B43" s="4" t="s">
        <v>13</v>
      </c>
      <c r="C43" s="4" t="s">
        <v>94</v>
      </c>
      <c r="D43" s="4">
        <v>573</v>
      </c>
      <c r="E43" s="5">
        <v>44375</v>
      </c>
      <c r="F43" s="64"/>
    </row>
    <row r="44" spans="1:6" ht="15" customHeight="1">
      <c r="A44" s="4" t="s">
        <v>28</v>
      </c>
      <c r="B44" s="4" t="s">
        <v>13</v>
      </c>
      <c r="C44" s="4" t="s">
        <v>93</v>
      </c>
      <c r="D44" s="4">
        <v>86</v>
      </c>
      <c r="E44" s="5">
        <v>44375</v>
      </c>
      <c r="F44" s="55"/>
    </row>
    <row r="45" spans="1:6" ht="15" customHeight="1">
      <c r="A45" s="4" t="s">
        <v>28</v>
      </c>
      <c r="B45" s="4" t="s">
        <v>13</v>
      </c>
      <c r="C45" s="4" t="s">
        <v>97</v>
      </c>
      <c r="D45" s="4">
        <v>306</v>
      </c>
      <c r="E45" s="5">
        <v>44378</v>
      </c>
    </row>
    <row r="46" spans="1:6" ht="15" customHeight="1">
      <c r="A46" s="4" t="s">
        <v>28</v>
      </c>
      <c r="B46" s="4" t="s">
        <v>13</v>
      </c>
      <c r="C46" s="4" t="s">
        <v>98</v>
      </c>
      <c r="D46" s="4">
        <v>307</v>
      </c>
      <c r="E46" s="5">
        <v>44386</v>
      </c>
    </row>
    <row r="47" spans="1:6" ht="15" customHeight="1">
      <c r="A47" s="4" t="s">
        <v>28</v>
      </c>
      <c r="B47" s="4" t="s">
        <v>13</v>
      </c>
      <c r="C47" s="4" t="s">
        <v>90</v>
      </c>
      <c r="D47" s="4">
        <v>175</v>
      </c>
      <c r="E47" s="5">
        <v>44392</v>
      </c>
      <c r="F47" s="55"/>
    </row>
    <row r="48" spans="1:6" ht="15" customHeight="1">
      <c r="A48" s="4" t="s">
        <v>28</v>
      </c>
      <c r="B48" s="4" t="s">
        <v>13</v>
      </c>
      <c r="C48" s="4" t="s">
        <v>99</v>
      </c>
      <c r="D48" s="4">
        <v>307</v>
      </c>
      <c r="E48" s="5">
        <v>44396</v>
      </c>
    </row>
    <row r="49" spans="1:6" ht="15" customHeight="1">
      <c r="A49" s="4" t="s">
        <v>28</v>
      </c>
      <c r="B49" s="4" t="s">
        <v>13</v>
      </c>
      <c r="C49" s="4" t="s">
        <v>101</v>
      </c>
      <c r="D49" s="4">
        <v>307</v>
      </c>
      <c r="E49" s="5">
        <v>44403</v>
      </c>
    </row>
    <row r="50" spans="1:6" ht="15" customHeight="1">
      <c r="A50" s="4" t="s">
        <v>28</v>
      </c>
      <c r="B50" s="4" t="s">
        <v>13</v>
      </c>
      <c r="C50" s="4" t="s">
        <v>102</v>
      </c>
      <c r="D50" s="4">
        <v>335</v>
      </c>
      <c r="E50" s="5">
        <v>44410</v>
      </c>
    </row>
    <row r="51" spans="1:6" ht="15" customHeight="1">
      <c r="A51" s="4" t="s">
        <v>28</v>
      </c>
      <c r="B51" s="4" t="s">
        <v>13</v>
      </c>
      <c r="C51" s="4" t="s">
        <v>103</v>
      </c>
      <c r="D51" s="4">
        <v>335</v>
      </c>
      <c r="E51" s="5">
        <v>44414</v>
      </c>
    </row>
    <row r="52" spans="1:6" ht="15" customHeight="1">
      <c r="A52" s="4" t="s">
        <v>28</v>
      </c>
      <c r="B52" s="4" t="s">
        <v>13</v>
      </c>
      <c r="C52" s="4" t="s">
        <v>104</v>
      </c>
      <c r="D52" s="4">
        <v>285</v>
      </c>
      <c r="E52" s="5">
        <v>44439</v>
      </c>
    </row>
    <row r="53" spans="1:6" ht="15" customHeight="1">
      <c r="A53" s="4" t="s">
        <v>28</v>
      </c>
      <c r="B53" s="4" t="s">
        <v>13</v>
      </c>
      <c r="C53" s="4" t="s">
        <v>107</v>
      </c>
      <c r="D53" s="4">
        <v>287</v>
      </c>
      <c r="E53" s="5">
        <v>44445</v>
      </c>
    </row>
    <row r="54" spans="1:6" ht="15" customHeight="1">
      <c r="A54" s="4" t="s">
        <v>28</v>
      </c>
      <c r="B54" s="4" t="s">
        <v>13</v>
      </c>
      <c r="C54" s="4" t="s">
        <v>109</v>
      </c>
      <c r="D54" s="4">
        <v>192</v>
      </c>
      <c r="E54" s="5">
        <v>44454</v>
      </c>
    </row>
    <row r="55" spans="1:6" ht="15" customHeight="1">
      <c r="A55" s="4" t="s">
        <v>28</v>
      </c>
      <c r="B55" s="4" t="s">
        <v>13</v>
      </c>
      <c r="C55" s="4" t="s">
        <v>111</v>
      </c>
      <c r="D55" s="4">
        <v>186</v>
      </c>
      <c r="E55" s="5">
        <v>44460</v>
      </c>
    </row>
    <row r="56" spans="1:6" ht="15" customHeight="1">
      <c r="A56" s="4" t="s">
        <v>28</v>
      </c>
      <c r="B56" s="4" t="s">
        <v>13</v>
      </c>
      <c r="C56" s="4" t="s">
        <v>112</v>
      </c>
      <c r="D56" s="4">
        <v>7</v>
      </c>
      <c r="E56" s="5">
        <v>44460</v>
      </c>
    </row>
    <row r="57" spans="1:6" ht="15" customHeight="1">
      <c r="A57" s="4" t="s">
        <v>28</v>
      </c>
      <c r="B57" s="4" t="s">
        <v>13</v>
      </c>
      <c r="C57" s="4" t="s">
        <v>113</v>
      </c>
      <c r="D57" s="4">
        <v>645</v>
      </c>
      <c r="E57" s="5">
        <v>44468</v>
      </c>
    </row>
    <row r="58" spans="1:6" ht="15" customHeight="1">
      <c r="A58" s="4" t="s">
        <v>28</v>
      </c>
      <c r="B58" s="4" t="s">
        <v>13</v>
      </c>
      <c r="C58" s="4" t="s">
        <v>115</v>
      </c>
      <c r="D58" s="4">
        <v>66</v>
      </c>
      <c r="E58" s="5">
        <v>44474</v>
      </c>
    </row>
    <row r="59" spans="1:6" ht="15" customHeight="1">
      <c r="A59" s="4" t="s">
        <v>28</v>
      </c>
      <c r="B59" s="4" t="s">
        <v>13</v>
      </c>
      <c r="C59" s="4" t="s">
        <v>116</v>
      </c>
      <c r="D59" s="4">
        <v>115</v>
      </c>
      <c r="E59" s="5">
        <v>44474</v>
      </c>
    </row>
    <row r="60" spans="1:6" ht="15" customHeight="1">
      <c r="A60" s="4" t="s">
        <v>28</v>
      </c>
      <c r="B60" s="4" t="s">
        <v>13</v>
      </c>
      <c r="C60" s="4" t="s">
        <v>118</v>
      </c>
      <c r="D60" s="4">
        <v>181</v>
      </c>
      <c r="E60" s="5">
        <v>44482</v>
      </c>
    </row>
    <row r="61" spans="1:6">
      <c r="A61" s="4" t="s">
        <v>28</v>
      </c>
      <c r="B61" s="4" t="s">
        <v>13</v>
      </c>
      <c r="C61" s="4" t="s">
        <v>121</v>
      </c>
      <c r="D61" s="4">
        <v>182</v>
      </c>
      <c r="E61" s="5">
        <v>44489</v>
      </c>
      <c r="F61" s="43"/>
    </row>
    <row r="62" spans="1:6">
      <c r="A62" s="4" t="s">
        <v>28</v>
      </c>
      <c r="B62" s="4" t="s">
        <v>13</v>
      </c>
      <c r="C62" s="4" t="s">
        <v>123</v>
      </c>
      <c r="D62" s="4">
        <v>182</v>
      </c>
      <c r="E62" s="5">
        <v>44494</v>
      </c>
      <c r="F62" s="43"/>
    </row>
    <row r="63" spans="1:6">
      <c r="A63" s="4" t="s">
        <v>28</v>
      </c>
      <c r="B63" s="4" t="s">
        <v>13</v>
      </c>
      <c r="C63" s="4" t="s">
        <v>124</v>
      </c>
      <c r="D63" s="4">
        <v>261</v>
      </c>
      <c r="E63" s="5">
        <v>44501</v>
      </c>
      <c r="F63" s="43"/>
    </row>
    <row r="64" spans="1:6" ht="15" customHeight="1">
      <c r="A64" s="4" t="s">
        <v>28</v>
      </c>
      <c r="B64" s="4" t="s">
        <v>13</v>
      </c>
      <c r="C64" s="4" t="s">
        <v>127</v>
      </c>
      <c r="D64" s="4">
        <v>261</v>
      </c>
      <c r="E64" s="5">
        <v>44511</v>
      </c>
    </row>
    <row r="65" spans="1:6" ht="15" customHeight="1">
      <c r="A65" s="4" t="s">
        <v>28</v>
      </c>
      <c r="B65" s="4" t="s">
        <v>13</v>
      </c>
      <c r="C65" s="4" t="s">
        <v>128</v>
      </c>
      <c r="D65" s="4">
        <v>262</v>
      </c>
      <c r="E65" s="5">
        <v>44516</v>
      </c>
    </row>
    <row r="66" spans="1:6" ht="15" customHeight="1">
      <c r="A66" s="4" t="s">
        <v>28</v>
      </c>
      <c r="B66" s="4" t="s">
        <v>13</v>
      </c>
      <c r="C66" s="4" t="s">
        <v>131</v>
      </c>
      <c r="D66" s="4">
        <v>262</v>
      </c>
      <c r="E66" s="5">
        <v>44523</v>
      </c>
    </row>
    <row r="67" spans="1:6" ht="15" customHeight="1">
      <c r="A67" s="4" t="s">
        <v>28</v>
      </c>
      <c r="B67" s="4" t="s">
        <v>13</v>
      </c>
      <c r="C67" s="4" t="s">
        <v>132</v>
      </c>
      <c r="D67" s="4">
        <v>49</v>
      </c>
      <c r="E67" s="5">
        <v>44536</v>
      </c>
    </row>
    <row r="68" spans="1:6" ht="15" customHeight="1">
      <c r="A68" s="4" t="s">
        <v>28</v>
      </c>
      <c r="B68" s="4" t="s">
        <v>13</v>
      </c>
      <c r="C68" s="4" t="s">
        <v>134</v>
      </c>
      <c r="D68" s="4">
        <v>918</v>
      </c>
      <c r="E68" s="5">
        <v>44539</v>
      </c>
    </row>
    <row r="69" spans="1:6" ht="15" customHeight="1">
      <c r="A69" s="4" t="s">
        <v>28</v>
      </c>
      <c r="B69" s="4" t="s">
        <v>140</v>
      </c>
      <c r="C69" s="4" t="s">
        <v>141</v>
      </c>
      <c r="D69" s="4">
        <v>375</v>
      </c>
      <c r="E69" s="5">
        <v>44560</v>
      </c>
    </row>
    <row r="70" spans="1:6">
      <c r="A70" s="4" t="s">
        <v>28</v>
      </c>
      <c r="B70" s="4" t="s">
        <v>140</v>
      </c>
      <c r="C70" s="4" t="s">
        <v>144</v>
      </c>
      <c r="D70" s="4">
        <v>130</v>
      </c>
      <c r="E70" s="5">
        <v>44571</v>
      </c>
      <c r="F70" s="4"/>
    </row>
    <row r="71" spans="1:6" ht="15" customHeight="1">
      <c r="A71" s="4" t="s">
        <v>28</v>
      </c>
      <c r="B71" s="4" t="s">
        <v>140</v>
      </c>
      <c r="C71" s="4" t="s">
        <v>141</v>
      </c>
      <c r="D71" s="4">
        <v>160</v>
      </c>
      <c r="E71" s="5">
        <v>44571</v>
      </c>
    </row>
    <row r="72" spans="1:6" ht="15" customHeight="1">
      <c r="A72" s="4" t="s">
        <v>28</v>
      </c>
      <c r="B72" s="4" t="s">
        <v>140</v>
      </c>
      <c r="C72" s="4" t="s">
        <v>145</v>
      </c>
      <c r="D72" s="4">
        <v>31</v>
      </c>
      <c r="E72" s="5">
        <v>44573</v>
      </c>
    </row>
    <row r="73" spans="1:6" ht="15" customHeight="1">
      <c r="A73" s="1" t="s">
        <v>28</v>
      </c>
      <c r="B73" t="s">
        <v>13</v>
      </c>
      <c r="C73" s="1" t="s">
        <v>145</v>
      </c>
      <c r="D73" s="21">
        <v>349</v>
      </c>
      <c r="E73" s="23">
        <v>44575</v>
      </c>
    </row>
    <row r="74" spans="1:6" ht="15" customHeight="1">
      <c r="A74" s="4" t="s">
        <v>28</v>
      </c>
      <c r="B74" s="4" t="s">
        <v>140</v>
      </c>
      <c r="C74" s="1" t="s">
        <v>153</v>
      </c>
      <c r="D74" s="1">
        <v>367</v>
      </c>
      <c r="E74" s="5">
        <v>44592</v>
      </c>
    </row>
    <row r="75" spans="1:6" ht="15" customHeight="1">
      <c r="A75" s="4" t="s">
        <v>28</v>
      </c>
      <c r="B75" s="4" t="s">
        <v>140</v>
      </c>
      <c r="C75" s="4" t="s">
        <v>154</v>
      </c>
      <c r="D75" s="4">
        <v>165</v>
      </c>
      <c r="E75" s="5">
        <v>44595</v>
      </c>
    </row>
    <row r="76" spans="1:6" ht="15" customHeight="1">
      <c r="A76" s="4" t="s">
        <v>28</v>
      </c>
      <c r="B76" s="4" t="s">
        <v>140</v>
      </c>
      <c r="C76" s="4" t="s">
        <v>155</v>
      </c>
      <c r="D76" s="4">
        <v>352</v>
      </c>
      <c r="E76" s="5">
        <v>44595</v>
      </c>
    </row>
    <row r="77" spans="1:6" ht="15" customHeight="1">
      <c r="A77" s="4" t="s">
        <v>28</v>
      </c>
      <c r="B77" s="4" t="s">
        <v>140</v>
      </c>
      <c r="C77" s="4" t="s">
        <v>165</v>
      </c>
      <c r="D77" s="4">
        <v>70</v>
      </c>
      <c r="E77" s="5">
        <v>44620</v>
      </c>
    </row>
    <row r="78" spans="1:6" ht="15" customHeight="1">
      <c r="A78" s="4" t="s">
        <v>28</v>
      </c>
      <c r="B78" s="4" t="s">
        <v>140</v>
      </c>
      <c r="C78" s="4" t="s">
        <v>166</v>
      </c>
      <c r="D78" s="4">
        <v>202</v>
      </c>
      <c r="E78" s="5">
        <v>44620</v>
      </c>
    </row>
    <row r="79" spans="1:6" ht="15" customHeight="1">
      <c r="A79" s="4" t="s">
        <v>28</v>
      </c>
      <c r="B79" s="4" t="s">
        <v>140</v>
      </c>
      <c r="C79" s="4" t="s">
        <v>167</v>
      </c>
      <c r="D79" s="4">
        <v>20</v>
      </c>
      <c r="E79" s="5">
        <v>44620</v>
      </c>
    </row>
    <row r="80" spans="1:6" ht="15" customHeight="1">
      <c r="A80" s="4" t="s">
        <v>28</v>
      </c>
      <c r="B80" s="4" t="s">
        <v>140</v>
      </c>
      <c r="C80" s="4" t="s">
        <v>168</v>
      </c>
      <c r="D80" s="4">
        <v>75</v>
      </c>
      <c r="E80" s="5">
        <v>44620</v>
      </c>
    </row>
    <row r="81" spans="1:5">
      <c r="A81" s="4" t="s">
        <v>28</v>
      </c>
      <c r="B81" s="4" t="s">
        <v>140</v>
      </c>
      <c r="C81" s="4" t="s">
        <v>169</v>
      </c>
      <c r="D81" s="4">
        <v>244</v>
      </c>
      <c r="E81" s="5">
        <v>44627</v>
      </c>
    </row>
    <row r="82" spans="1:5">
      <c r="A82" s="4" t="s">
        <v>28</v>
      </c>
      <c r="B82" s="4" t="s">
        <v>140</v>
      </c>
      <c r="C82" s="4" t="s">
        <v>170</v>
      </c>
      <c r="D82" s="4">
        <v>123</v>
      </c>
      <c r="E82" s="5">
        <v>44627</v>
      </c>
    </row>
    <row r="83" spans="1:5">
      <c r="A83" s="4" t="s">
        <v>28</v>
      </c>
      <c r="B83" s="4" t="s">
        <v>140</v>
      </c>
      <c r="C83" s="4">
        <v>150001</v>
      </c>
      <c r="D83" s="4">
        <v>31</v>
      </c>
      <c r="E83" s="5">
        <v>44671</v>
      </c>
    </row>
    <row r="84" spans="1:5">
      <c r="A84" s="4" t="s">
        <v>28</v>
      </c>
      <c r="B84" s="4" t="s">
        <v>140</v>
      </c>
      <c r="C84" s="4" t="s">
        <v>180</v>
      </c>
      <c r="D84" s="4">
        <v>217</v>
      </c>
      <c r="E84" s="5">
        <v>44671</v>
      </c>
    </row>
    <row r="85" spans="1:5">
      <c r="A85" s="4" t="s">
        <v>28</v>
      </c>
      <c r="B85" s="4" t="s">
        <v>140</v>
      </c>
      <c r="C85" s="4" t="s">
        <v>181</v>
      </c>
      <c r="D85" s="4">
        <v>7</v>
      </c>
      <c r="E85" s="5">
        <v>44676</v>
      </c>
    </row>
    <row r="86" spans="1:5">
      <c r="A86" s="4" t="s">
        <v>28</v>
      </c>
      <c r="B86" s="4" t="s">
        <v>140</v>
      </c>
      <c r="C86" s="4" t="s">
        <v>182</v>
      </c>
      <c r="D86" s="4">
        <v>260</v>
      </c>
      <c r="E86" s="5">
        <v>44676</v>
      </c>
    </row>
    <row r="87" spans="1:5">
      <c r="A87" s="4" t="s">
        <v>28</v>
      </c>
      <c r="B87" s="4" t="s">
        <v>140</v>
      </c>
      <c r="C87" s="4" t="s">
        <v>188</v>
      </c>
      <c r="D87" s="4">
        <v>31</v>
      </c>
      <c r="E87" s="5">
        <v>44704</v>
      </c>
    </row>
  </sheetData>
  <autoFilter ref="A1:E54" xr:uid="{0D400714-13DA-44AC-BA70-83851083E0E4}"/>
  <mergeCells count="1">
    <mergeCell ref="F1:G1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B3C73-633E-4DA0-BDD7-BC7B85073CE7}">
  <sheetPr>
    <tabColor theme="3" tint="0.39997558519241921"/>
  </sheetPr>
  <dimension ref="A1:H8"/>
  <sheetViews>
    <sheetView workbookViewId="0">
      <selection activeCell="E1" sqref="E1:G1048576"/>
    </sheetView>
  </sheetViews>
  <sheetFormatPr defaultRowHeight="14.4"/>
  <cols>
    <col min="1" max="2" width="27" customWidth="1"/>
    <col min="3" max="3" width="10.44140625" bestFit="1" customWidth="1"/>
    <col min="4" max="4" width="26.88671875" bestFit="1" customWidth="1"/>
    <col min="5" max="5" width="15.44140625" style="21" bestFit="1" customWidth="1"/>
    <col min="6" max="6" width="19" customWidth="1"/>
    <col min="7" max="7" width="12.109375" customWidth="1"/>
  </cols>
  <sheetData>
    <row r="1" spans="1:8" ht="58.2" thickBot="1">
      <c r="A1" s="22" t="s">
        <v>7</v>
      </c>
      <c r="B1" s="22" t="s">
        <v>12</v>
      </c>
      <c r="C1" s="22" t="s">
        <v>0</v>
      </c>
      <c r="D1" s="22" t="s">
        <v>11</v>
      </c>
      <c r="E1" s="22" t="s">
        <v>242</v>
      </c>
      <c r="F1" s="68" t="s">
        <v>18</v>
      </c>
      <c r="G1" s="69"/>
      <c r="H1" s="50" t="s">
        <v>243</v>
      </c>
    </row>
    <row r="2" spans="1:8" ht="28.8">
      <c r="A2" s="4" t="s">
        <v>200</v>
      </c>
      <c r="B2" s="3" t="s">
        <v>199</v>
      </c>
      <c r="C2" s="1" t="s">
        <v>198</v>
      </c>
      <c r="D2" s="1">
        <v>816</v>
      </c>
      <c r="E2" s="2">
        <v>44811</v>
      </c>
      <c r="F2" s="18" t="s">
        <v>17</v>
      </c>
      <c r="G2" s="19">
        <f>COUNTA(_xlfn.UNIQUE(C:C))-2</f>
        <v>7</v>
      </c>
      <c r="H2" s="51">
        <v>268177</v>
      </c>
    </row>
    <row r="3" spans="1:8" ht="28.8">
      <c r="A3" s="4" t="s">
        <v>200</v>
      </c>
      <c r="B3" s="3" t="s">
        <v>199</v>
      </c>
      <c r="C3" s="1" t="s">
        <v>202</v>
      </c>
      <c r="D3" s="1">
        <v>960</v>
      </c>
      <c r="E3" s="2">
        <v>44818</v>
      </c>
      <c r="F3" s="13" t="s">
        <v>1</v>
      </c>
      <c r="G3" s="14">
        <f>SUM(D2:D100)</f>
        <v>6872</v>
      </c>
    </row>
    <row r="4" spans="1:8" ht="28.8">
      <c r="A4" s="4" t="s">
        <v>200</v>
      </c>
      <c r="B4" s="3" t="s">
        <v>199</v>
      </c>
      <c r="C4" s="1" t="s">
        <v>206</v>
      </c>
      <c r="D4" s="1">
        <v>1056</v>
      </c>
      <c r="E4" s="2">
        <v>44830</v>
      </c>
      <c r="F4" s="13" t="s">
        <v>9</v>
      </c>
      <c r="G4" s="14">
        <f>G3*10</f>
        <v>68720</v>
      </c>
    </row>
    <row r="5" spans="1:8" ht="28.8">
      <c r="A5" s="4" t="s">
        <v>200</v>
      </c>
      <c r="B5" s="3" t="s">
        <v>199</v>
      </c>
      <c r="C5" s="1" t="s">
        <v>210</v>
      </c>
      <c r="D5" s="1">
        <v>2420</v>
      </c>
      <c r="E5" s="2">
        <v>44839</v>
      </c>
      <c r="F5" s="13" t="s">
        <v>27</v>
      </c>
      <c r="G5" s="14">
        <f>G4*5</f>
        <v>343600</v>
      </c>
    </row>
    <row r="6" spans="1:8" ht="29.4" thickBot="1">
      <c r="A6" s="4" t="s">
        <v>200</v>
      </c>
      <c r="B6" s="3" t="s">
        <v>199</v>
      </c>
      <c r="C6" s="1">
        <v>223034</v>
      </c>
      <c r="D6" s="1">
        <v>560</v>
      </c>
      <c r="E6" s="2">
        <v>44848</v>
      </c>
      <c r="F6" s="17"/>
      <c r="G6" s="20"/>
    </row>
    <row r="7" spans="1:8" ht="28.8">
      <c r="A7" s="4" t="s">
        <v>200</v>
      </c>
      <c r="B7" s="3" t="s">
        <v>199</v>
      </c>
      <c r="C7" s="1" t="s">
        <v>214</v>
      </c>
      <c r="D7" s="9">
        <v>700</v>
      </c>
      <c r="E7" s="46">
        <v>44861</v>
      </c>
      <c r="F7" s="6"/>
    </row>
    <row r="8" spans="1:8" ht="28.8">
      <c r="A8" s="4" t="s">
        <v>200</v>
      </c>
      <c r="B8" s="3" t="s">
        <v>199</v>
      </c>
      <c r="C8" s="1" t="s">
        <v>220</v>
      </c>
      <c r="D8" s="1">
        <v>360</v>
      </c>
      <c r="E8" s="23">
        <v>44872</v>
      </c>
    </row>
  </sheetData>
  <mergeCells count="1">
    <mergeCell ref="F1:G1"/>
  </mergeCells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7C03-A038-4899-8861-273B66A39185}">
  <sheetPr>
    <tabColor rgb="FF00B0F0"/>
  </sheetPr>
  <dimension ref="A1:H8"/>
  <sheetViews>
    <sheetView workbookViewId="0">
      <selection activeCell="E1" sqref="E1:G1048576"/>
    </sheetView>
  </sheetViews>
  <sheetFormatPr defaultRowHeight="14.4"/>
  <cols>
    <col min="1" max="2" width="27" customWidth="1"/>
    <col min="3" max="3" width="10.44140625" bestFit="1" customWidth="1"/>
    <col min="4" max="4" width="26.88671875" bestFit="1" customWidth="1"/>
    <col min="5" max="5" width="15.44140625" style="21" bestFit="1" customWidth="1"/>
    <col min="6" max="6" width="19" customWidth="1"/>
    <col min="7" max="7" width="12.109375" customWidth="1"/>
  </cols>
  <sheetData>
    <row r="1" spans="1:8" ht="58.2" thickBot="1">
      <c r="A1" s="22" t="s">
        <v>7</v>
      </c>
      <c r="B1" s="22" t="s">
        <v>12</v>
      </c>
      <c r="C1" s="22" t="s">
        <v>0</v>
      </c>
      <c r="D1" s="22" t="s">
        <v>11</v>
      </c>
      <c r="E1" s="22" t="s">
        <v>244</v>
      </c>
      <c r="F1" s="68" t="s">
        <v>18</v>
      </c>
      <c r="G1" s="69"/>
      <c r="H1" s="50" t="s">
        <v>243</v>
      </c>
    </row>
    <row r="2" spans="1:8" ht="28.8">
      <c r="A2" s="4" t="s">
        <v>237</v>
      </c>
      <c r="B2" s="3" t="s">
        <v>199</v>
      </c>
      <c r="C2" s="1" t="s">
        <v>238</v>
      </c>
      <c r="D2" s="1">
        <v>408</v>
      </c>
      <c r="E2" s="2">
        <v>44945</v>
      </c>
      <c r="F2" s="18" t="s">
        <v>17</v>
      </c>
      <c r="G2" s="19">
        <f>COUNTA(_xlfn.UNIQUE(C:C))-2</f>
        <v>3</v>
      </c>
      <c r="H2" s="51">
        <v>268231</v>
      </c>
    </row>
    <row r="3" spans="1:8" ht="28.8">
      <c r="A3" s="4" t="s">
        <v>237</v>
      </c>
      <c r="B3" s="3" t="s">
        <v>199</v>
      </c>
      <c r="C3" s="1" t="s">
        <v>239</v>
      </c>
      <c r="D3" s="1">
        <v>169</v>
      </c>
      <c r="E3" s="2">
        <v>44957</v>
      </c>
      <c r="F3" s="13" t="s">
        <v>1</v>
      </c>
      <c r="G3" s="14">
        <f>SUM(D2:D100)</f>
        <v>915</v>
      </c>
    </row>
    <row r="4" spans="1:8" ht="28.8">
      <c r="A4" s="4" t="s">
        <v>237</v>
      </c>
      <c r="B4" s="3" t="s">
        <v>199</v>
      </c>
      <c r="C4" s="1" t="s">
        <v>240</v>
      </c>
      <c r="D4" s="1">
        <v>338</v>
      </c>
      <c r="E4" s="2">
        <v>44970</v>
      </c>
      <c r="F4" s="13" t="s">
        <v>9</v>
      </c>
      <c r="G4" s="14">
        <f>G3*10</f>
        <v>9150</v>
      </c>
    </row>
    <row r="5" spans="1:8">
      <c r="A5" s="4"/>
      <c r="B5" s="3"/>
      <c r="C5" s="1"/>
      <c r="D5" s="1"/>
      <c r="E5" s="2"/>
      <c r="F5" s="13" t="s">
        <v>27</v>
      </c>
      <c r="G5" s="14">
        <f>G4*5</f>
        <v>45750</v>
      </c>
    </row>
    <row r="6" spans="1:8" ht="15" thickBot="1">
      <c r="A6" s="4"/>
      <c r="B6" s="3"/>
      <c r="C6" s="1"/>
      <c r="D6" s="1"/>
      <c r="E6" s="2"/>
      <c r="F6" s="17"/>
      <c r="G6" s="20"/>
    </row>
    <row r="7" spans="1:8">
      <c r="A7" s="4"/>
      <c r="B7" s="3"/>
      <c r="C7" s="1"/>
      <c r="D7" s="9"/>
      <c r="E7" s="46"/>
      <c r="F7" s="6"/>
    </row>
    <row r="8" spans="1:8">
      <c r="A8" s="4"/>
      <c r="B8" s="3"/>
      <c r="C8" s="1"/>
      <c r="D8" s="1"/>
      <c r="E8" s="23"/>
    </row>
  </sheetData>
  <mergeCells count="1">
    <mergeCell ref="F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2356-9F36-469A-B18A-B5C395F0D7DB}">
  <sheetPr>
    <tabColor theme="9" tint="0.39997558519241921"/>
  </sheetPr>
  <dimension ref="A1:H8"/>
  <sheetViews>
    <sheetView workbookViewId="0">
      <selection activeCell="E1" sqref="E1:G1048576"/>
    </sheetView>
  </sheetViews>
  <sheetFormatPr defaultRowHeight="14.4"/>
  <cols>
    <col min="1" max="1" width="10.44140625" bestFit="1" customWidth="1"/>
    <col min="2" max="2" width="14.33203125" bestFit="1" customWidth="1"/>
    <col min="3" max="3" width="10.6640625" bestFit="1" customWidth="1"/>
    <col min="4" max="4" width="8.33203125" bestFit="1" customWidth="1"/>
    <col min="5" max="5" width="16.88671875" customWidth="1"/>
    <col min="6" max="6" width="17.88671875" bestFit="1" customWidth="1"/>
    <col min="7" max="7" width="7" bestFit="1" customWidth="1"/>
  </cols>
  <sheetData>
    <row r="1" spans="1:8" ht="58.2" thickBot="1">
      <c r="A1" s="22" t="s">
        <v>7</v>
      </c>
      <c r="B1" s="22" t="s">
        <v>12</v>
      </c>
      <c r="C1" s="22" t="s">
        <v>0</v>
      </c>
      <c r="D1" s="22" t="s">
        <v>11</v>
      </c>
      <c r="E1" s="30" t="s">
        <v>242</v>
      </c>
      <c r="F1" s="68" t="s">
        <v>160</v>
      </c>
      <c r="G1" s="69"/>
      <c r="H1" s="50" t="s">
        <v>229</v>
      </c>
    </row>
    <row r="2" spans="1:8" ht="15" customHeight="1">
      <c r="A2" s="1" t="s">
        <v>161</v>
      </c>
      <c r="B2" s="3" t="s">
        <v>162</v>
      </c>
      <c r="C2" s="1" t="s">
        <v>163</v>
      </c>
      <c r="D2" s="1">
        <v>1320</v>
      </c>
      <c r="E2" s="28">
        <v>44616</v>
      </c>
      <c r="F2" s="18" t="s">
        <v>17</v>
      </c>
      <c r="G2" s="19">
        <f>COUNTA(_xlfn.UNIQUE(C:C))-2</f>
        <v>5</v>
      </c>
      <c r="H2" s="51">
        <v>255411</v>
      </c>
    </row>
    <row r="3" spans="1:8" ht="15" customHeight="1">
      <c r="A3" s="1" t="s">
        <v>161</v>
      </c>
      <c r="B3" s="3" t="s">
        <v>162</v>
      </c>
      <c r="C3" s="1" t="s">
        <v>171</v>
      </c>
      <c r="D3" s="1">
        <v>900</v>
      </c>
      <c r="E3" s="28">
        <v>44627</v>
      </c>
      <c r="F3" s="13" t="s">
        <v>1</v>
      </c>
      <c r="G3" s="14">
        <f>SUM(D2:D100)</f>
        <v>6320</v>
      </c>
    </row>
    <row r="4" spans="1:8" ht="15" customHeight="1">
      <c r="A4" s="1" t="s">
        <v>161</v>
      </c>
      <c r="B4" s="3" t="s">
        <v>162</v>
      </c>
      <c r="C4" s="1" t="s">
        <v>173</v>
      </c>
      <c r="D4" s="1">
        <v>900</v>
      </c>
      <c r="E4" s="28">
        <v>44635</v>
      </c>
      <c r="F4" s="13" t="s">
        <v>9</v>
      </c>
      <c r="G4" s="14">
        <f>G3*10</f>
        <v>63200</v>
      </c>
    </row>
    <row r="5" spans="1:8">
      <c r="A5" s="1" t="s">
        <v>161</v>
      </c>
      <c r="B5" s="3" t="s">
        <v>162</v>
      </c>
      <c r="C5" s="1" t="s">
        <v>193</v>
      </c>
      <c r="D5" s="1">
        <v>600</v>
      </c>
      <c r="E5" s="28">
        <v>44743</v>
      </c>
      <c r="F5" s="13" t="s">
        <v>27</v>
      </c>
      <c r="G5" s="14">
        <f>G4*10</f>
        <v>632000</v>
      </c>
      <c r="H5" s="12" t="s">
        <v>20</v>
      </c>
    </row>
    <row r="6" spans="1:8" ht="15" thickBot="1">
      <c r="A6" s="1" t="s">
        <v>161</v>
      </c>
      <c r="B6" s="3" t="s">
        <v>162</v>
      </c>
      <c r="C6" s="1" t="s">
        <v>193</v>
      </c>
      <c r="D6" s="1">
        <v>600</v>
      </c>
      <c r="E6" s="28">
        <v>44750</v>
      </c>
      <c r="F6" s="17"/>
      <c r="G6" s="20"/>
    </row>
    <row r="7" spans="1:8">
      <c r="A7" s="1" t="s">
        <v>161</v>
      </c>
      <c r="B7" s="3" t="s">
        <v>162</v>
      </c>
      <c r="C7" s="1" t="s">
        <v>194</v>
      </c>
      <c r="D7" s="9">
        <v>2000</v>
      </c>
      <c r="E7" s="56">
        <v>44764</v>
      </c>
      <c r="F7" s="6"/>
      <c r="H7" s="29"/>
    </row>
    <row r="8" spans="1:8">
      <c r="A8" s="1"/>
      <c r="B8" s="1"/>
      <c r="C8" s="1"/>
      <c r="D8" s="1"/>
      <c r="E8" s="28"/>
    </row>
  </sheetData>
  <mergeCells count="1">
    <mergeCell ref="F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5F9A-B628-4F87-B1D9-95D400F2AEFA}">
  <dimension ref="A1:I26"/>
  <sheetViews>
    <sheetView workbookViewId="0">
      <selection activeCell="H22" sqref="H22"/>
    </sheetView>
  </sheetViews>
  <sheetFormatPr defaultRowHeight="14.4"/>
  <cols>
    <col min="1" max="1" width="30.88671875" customWidth="1"/>
    <col min="2" max="2" width="33.88671875" customWidth="1"/>
    <col min="3" max="3" width="8.6640625" bestFit="1" customWidth="1"/>
    <col min="4" max="4" width="11.44140625" style="21" customWidth="1"/>
    <col min="5" max="5" width="18.5546875" customWidth="1"/>
    <col min="6" max="6" width="20.44140625" customWidth="1"/>
    <col min="7" max="7" width="13.109375" customWidth="1"/>
    <col min="8" max="8" width="14.109375" customWidth="1"/>
  </cols>
  <sheetData>
    <row r="1" spans="1:9" ht="50.25" customHeight="1" thickBot="1">
      <c r="A1" s="22" t="s">
        <v>7</v>
      </c>
      <c r="B1" s="22" t="s">
        <v>12</v>
      </c>
      <c r="C1" s="22" t="s">
        <v>0</v>
      </c>
      <c r="D1" s="22" t="s">
        <v>24</v>
      </c>
      <c r="E1" s="25" t="s">
        <v>242</v>
      </c>
      <c r="F1" s="70" t="s">
        <v>22</v>
      </c>
      <c r="G1" s="69"/>
      <c r="H1" s="54" t="s">
        <v>243</v>
      </c>
      <c r="I1" s="67"/>
    </row>
    <row r="2" spans="1:9">
      <c r="A2" t="s">
        <v>29</v>
      </c>
      <c r="B2" t="s">
        <v>30</v>
      </c>
      <c r="C2" s="21" t="s">
        <v>23</v>
      </c>
      <c r="D2" s="21">
        <v>192</v>
      </c>
      <c r="E2" s="23">
        <v>44232</v>
      </c>
      <c r="F2" s="26" t="s">
        <v>17</v>
      </c>
      <c r="G2" s="27">
        <f>COUNTA(_xlfn.UNIQUE(C:C))-2</f>
        <v>20</v>
      </c>
      <c r="H2" s="51">
        <v>250388</v>
      </c>
    </row>
    <row r="3" spans="1:9">
      <c r="A3" t="s">
        <v>29</v>
      </c>
      <c r="B3" t="s">
        <v>30</v>
      </c>
      <c r="C3" s="21" t="s">
        <v>34</v>
      </c>
      <c r="D3" s="21">
        <v>216</v>
      </c>
      <c r="E3" s="23">
        <v>44237</v>
      </c>
      <c r="F3" s="13" t="s">
        <v>1</v>
      </c>
      <c r="G3" s="14">
        <f>SUM(D2:D65)</f>
        <v>11132</v>
      </c>
    </row>
    <row r="4" spans="1:9">
      <c r="A4" t="s">
        <v>29</v>
      </c>
      <c r="B4" t="s">
        <v>30</v>
      </c>
      <c r="C4" s="21" t="s">
        <v>26</v>
      </c>
      <c r="D4" s="21">
        <v>360</v>
      </c>
      <c r="E4" s="23">
        <v>44243</v>
      </c>
      <c r="F4" s="13" t="s">
        <v>9</v>
      </c>
      <c r="G4" s="14">
        <f>G3*10</f>
        <v>111320</v>
      </c>
    </row>
    <row r="5" spans="1:9">
      <c r="A5" t="s">
        <v>29</v>
      </c>
      <c r="B5" t="s">
        <v>30</v>
      </c>
      <c r="C5" s="1" t="s">
        <v>32</v>
      </c>
      <c r="D5" s="1">
        <v>360</v>
      </c>
      <c r="E5" s="2">
        <v>44251</v>
      </c>
      <c r="F5" s="15" t="s">
        <v>27</v>
      </c>
      <c r="G5" s="14">
        <f>G4*10</f>
        <v>1113200</v>
      </c>
    </row>
    <row r="6" spans="1:9" ht="15" thickBot="1">
      <c r="A6" t="s">
        <v>29</v>
      </c>
      <c r="B6" t="s">
        <v>30</v>
      </c>
      <c r="C6" s="1" t="s">
        <v>34</v>
      </c>
      <c r="D6" s="1">
        <v>168</v>
      </c>
      <c r="E6" s="2">
        <v>44256</v>
      </c>
      <c r="F6" s="16"/>
      <c r="G6" s="20"/>
      <c r="I6" s="29"/>
    </row>
    <row r="7" spans="1:9">
      <c r="A7" t="s">
        <v>29</v>
      </c>
      <c r="B7" t="s">
        <v>30</v>
      </c>
      <c r="C7" s="1" t="s">
        <v>35</v>
      </c>
      <c r="D7" s="1">
        <v>504</v>
      </c>
      <c r="E7" s="2">
        <v>44258</v>
      </c>
    </row>
    <row r="8" spans="1:9">
      <c r="A8" t="s">
        <v>29</v>
      </c>
      <c r="B8" t="s">
        <v>30</v>
      </c>
      <c r="C8" s="1" t="s">
        <v>36</v>
      </c>
      <c r="D8" s="1">
        <v>150</v>
      </c>
      <c r="E8" s="2">
        <v>44263</v>
      </c>
      <c r="I8" s="29"/>
    </row>
    <row r="9" spans="1:9">
      <c r="A9" t="s">
        <v>29</v>
      </c>
      <c r="B9" t="s">
        <v>30</v>
      </c>
      <c r="C9" s="21" t="s">
        <v>26</v>
      </c>
      <c r="D9" s="21">
        <v>251</v>
      </c>
      <c r="E9" s="2">
        <v>44265</v>
      </c>
    </row>
    <row r="10" spans="1:9">
      <c r="A10" t="s">
        <v>29</v>
      </c>
      <c r="B10" t="s">
        <v>30</v>
      </c>
      <c r="C10" s="1" t="s">
        <v>38</v>
      </c>
      <c r="D10" s="1">
        <v>96</v>
      </c>
      <c r="E10" s="2">
        <v>44271</v>
      </c>
    </row>
    <row r="11" spans="1:9">
      <c r="A11" t="s">
        <v>29</v>
      </c>
      <c r="B11" t="s">
        <v>30</v>
      </c>
      <c r="C11" s="1" t="s">
        <v>40</v>
      </c>
      <c r="D11" s="1">
        <v>96</v>
      </c>
      <c r="E11" s="2">
        <v>44278</v>
      </c>
    </row>
    <row r="12" spans="1:9">
      <c r="A12" t="s">
        <v>29</v>
      </c>
      <c r="B12" t="s">
        <v>30</v>
      </c>
      <c r="C12" s="1" t="s">
        <v>41</v>
      </c>
      <c r="D12" s="1">
        <v>987</v>
      </c>
      <c r="E12" s="2">
        <v>44284</v>
      </c>
    </row>
    <row r="13" spans="1:9">
      <c r="A13" t="s">
        <v>44</v>
      </c>
      <c r="B13" t="s">
        <v>30</v>
      </c>
      <c r="C13" s="1" t="s">
        <v>45</v>
      </c>
      <c r="D13" s="1">
        <v>144</v>
      </c>
      <c r="E13" s="2">
        <v>44298</v>
      </c>
    </row>
    <row r="14" spans="1:9">
      <c r="A14" t="s">
        <v>44</v>
      </c>
      <c r="B14" t="s">
        <v>30</v>
      </c>
      <c r="C14" s="1" t="s">
        <v>51</v>
      </c>
      <c r="D14" s="1">
        <v>336</v>
      </c>
      <c r="E14" s="2">
        <v>44302</v>
      </c>
    </row>
    <row r="15" spans="1:9">
      <c r="A15" t="s">
        <v>44</v>
      </c>
      <c r="B15" t="s">
        <v>30</v>
      </c>
      <c r="C15" s="1" t="s">
        <v>60</v>
      </c>
      <c r="D15" s="1">
        <v>96</v>
      </c>
      <c r="E15" s="2">
        <v>44309</v>
      </c>
    </row>
    <row r="16" spans="1:9">
      <c r="A16" t="s">
        <v>44</v>
      </c>
      <c r="B16" t="s">
        <v>30</v>
      </c>
      <c r="C16" s="1" t="s">
        <v>60</v>
      </c>
      <c r="D16" s="1">
        <v>1488</v>
      </c>
      <c r="E16" s="2">
        <v>44314</v>
      </c>
    </row>
    <row r="17" spans="1:7">
      <c r="A17" t="s">
        <v>44</v>
      </c>
      <c r="B17" t="s">
        <v>30</v>
      </c>
      <c r="C17" s="1" t="s">
        <v>64</v>
      </c>
      <c r="D17" s="1">
        <v>288</v>
      </c>
      <c r="E17" s="2">
        <v>44327</v>
      </c>
    </row>
    <row r="18" spans="1:7">
      <c r="A18" t="s">
        <v>44</v>
      </c>
      <c r="B18" t="s">
        <v>30</v>
      </c>
      <c r="C18" s="1" t="s">
        <v>71</v>
      </c>
      <c r="D18" s="1">
        <v>384</v>
      </c>
      <c r="E18" s="2">
        <v>44334</v>
      </c>
    </row>
    <row r="19" spans="1:7">
      <c r="A19" t="s">
        <v>44</v>
      </c>
      <c r="B19" t="s">
        <v>30</v>
      </c>
      <c r="C19" s="1" t="s">
        <v>76</v>
      </c>
      <c r="D19" s="1">
        <v>1440</v>
      </c>
      <c r="E19" s="2">
        <v>44343</v>
      </c>
    </row>
    <row r="20" spans="1:7">
      <c r="A20" t="s">
        <v>44</v>
      </c>
      <c r="B20" t="s">
        <v>30</v>
      </c>
      <c r="C20" s="1">
        <v>210102</v>
      </c>
      <c r="D20" s="1">
        <v>384</v>
      </c>
      <c r="E20" s="2">
        <v>44361</v>
      </c>
    </row>
    <row r="21" spans="1:7">
      <c r="A21" t="s">
        <v>44</v>
      </c>
      <c r="B21" t="s">
        <v>30</v>
      </c>
      <c r="C21" s="1" t="s">
        <v>91</v>
      </c>
      <c r="D21" s="1">
        <v>288</v>
      </c>
      <c r="E21" s="2">
        <v>44368</v>
      </c>
      <c r="G21" s="66"/>
    </row>
    <row r="22" spans="1:7">
      <c r="A22" t="s">
        <v>44</v>
      </c>
      <c r="B22" t="s">
        <v>30</v>
      </c>
      <c r="C22" s="1">
        <v>210105</v>
      </c>
      <c r="D22" s="1">
        <v>192</v>
      </c>
      <c r="E22" s="2">
        <v>44369</v>
      </c>
    </row>
    <row r="23" spans="1:7">
      <c r="A23" t="s">
        <v>44</v>
      </c>
      <c r="B23" t="s">
        <v>30</v>
      </c>
      <c r="C23" s="1" t="s">
        <v>92</v>
      </c>
      <c r="D23" s="1">
        <v>1224</v>
      </c>
      <c r="E23" s="2">
        <v>44375</v>
      </c>
    </row>
    <row r="24" spans="1:7">
      <c r="A24" t="s">
        <v>44</v>
      </c>
      <c r="B24" t="s">
        <v>30</v>
      </c>
      <c r="C24" s="1">
        <v>210155</v>
      </c>
      <c r="D24" s="1">
        <v>1488</v>
      </c>
      <c r="E24" s="2">
        <v>44376</v>
      </c>
    </row>
    <row r="25" spans="1:7">
      <c r="C25" s="1"/>
      <c r="D25" s="1"/>
      <c r="E25" s="1"/>
    </row>
    <row r="26" spans="1:7">
      <c r="C26" s="1"/>
      <c r="D26" s="1"/>
      <c r="E26" s="1"/>
    </row>
  </sheetData>
  <autoFilter ref="A1:E24" xr:uid="{AA685F9A-B628-4F87-B1D9-95D400F2AEFA}"/>
  <mergeCells count="1">
    <mergeCell ref="F1:G1"/>
  </mergeCells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B5F4-0785-4FD7-BF59-B4EEB3E4554D}">
  <dimension ref="A1:I24"/>
  <sheetViews>
    <sheetView workbookViewId="0">
      <selection activeCell="N5" sqref="N5"/>
    </sheetView>
  </sheetViews>
  <sheetFormatPr defaultRowHeight="14.4"/>
  <cols>
    <col min="1" max="1" width="25.5546875" bestFit="1" customWidth="1"/>
    <col min="2" max="2" width="27.33203125" customWidth="1"/>
    <col min="3" max="3" width="10.44140625" bestFit="1" customWidth="1"/>
    <col min="4" max="4" width="10.44140625" customWidth="1"/>
    <col min="5" max="5" width="12" style="21" bestFit="1" customWidth="1"/>
    <col min="6" max="6" width="18.6640625" customWidth="1"/>
    <col min="7" max="7" width="20.109375" customWidth="1"/>
  </cols>
  <sheetData>
    <row r="1" spans="1:9" ht="58.2" thickBot="1">
      <c r="A1" s="22" t="s">
        <v>7</v>
      </c>
      <c r="B1" s="22" t="s">
        <v>12</v>
      </c>
      <c r="C1" s="22" t="s">
        <v>0</v>
      </c>
      <c r="D1" s="22" t="s">
        <v>54</v>
      </c>
      <c r="E1" s="22" t="s">
        <v>11</v>
      </c>
      <c r="F1" s="30" t="s">
        <v>242</v>
      </c>
      <c r="G1" s="68" t="s">
        <v>46</v>
      </c>
      <c r="H1" s="69"/>
      <c r="I1" s="50" t="s">
        <v>243</v>
      </c>
    </row>
    <row r="2" spans="1:9" ht="15" customHeight="1">
      <c r="A2" s="31" t="s">
        <v>48</v>
      </c>
      <c r="B2" s="4" t="s">
        <v>49</v>
      </c>
      <c r="C2" s="1" t="s">
        <v>47</v>
      </c>
      <c r="D2" s="1">
        <v>0</v>
      </c>
      <c r="E2" s="1">
        <v>2880</v>
      </c>
      <c r="F2" s="28">
        <v>44298</v>
      </c>
      <c r="G2" s="18" t="s">
        <v>17</v>
      </c>
      <c r="H2" s="19">
        <f>COUNTA(_xlfn.UNIQUE(C:C))-2</f>
        <v>16</v>
      </c>
      <c r="I2" s="51">
        <v>250450</v>
      </c>
    </row>
    <row r="3" spans="1:9" ht="28.8">
      <c r="A3" s="31" t="s">
        <v>48</v>
      </c>
      <c r="B3" s="4" t="s">
        <v>56</v>
      </c>
      <c r="C3" s="32" t="s">
        <v>55</v>
      </c>
      <c r="D3" s="32">
        <v>120</v>
      </c>
      <c r="E3" s="32">
        <v>0</v>
      </c>
      <c r="F3" s="28">
        <v>44312</v>
      </c>
      <c r="G3" s="13" t="s">
        <v>57</v>
      </c>
      <c r="H3" s="14">
        <f>SUM(E2:E60)</f>
        <v>14336</v>
      </c>
    </row>
    <row r="4" spans="1:9" ht="28.8">
      <c r="A4" s="31" t="s">
        <v>48</v>
      </c>
      <c r="B4" s="4" t="s">
        <v>56</v>
      </c>
      <c r="C4" s="32" t="s">
        <v>63</v>
      </c>
      <c r="D4" s="32">
        <v>120</v>
      </c>
      <c r="E4" s="32">
        <v>0</v>
      </c>
      <c r="F4" s="28">
        <v>44323</v>
      </c>
      <c r="G4" s="13" t="s">
        <v>58</v>
      </c>
      <c r="H4" s="14">
        <f>SUM(D2:D60)</f>
        <v>600</v>
      </c>
    </row>
    <row r="5" spans="1:9" ht="28.8">
      <c r="A5" s="31" t="s">
        <v>48</v>
      </c>
      <c r="B5" s="4" t="s">
        <v>49</v>
      </c>
      <c r="C5" s="1" t="s">
        <v>67</v>
      </c>
      <c r="D5" s="1">
        <v>0</v>
      </c>
      <c r="E5" s="1">
        <v>384</v>
      </c>
      <c r="F5" s="28">
        <v>44329</v>
      </c>
      <c r="G5" s="13" t="s">
        <v>9</v>
      </c>
      <c r="H5" s="14">
        <f>H3*10+H4*20</f>
        <v>155360</v>
      </c>
    </row>
    <row r="6" spans="1:9">
      <c r="A6" s="1" t="s">
        <v>48</v>
      </c>
      <c r="B6" s="1" t="s">
        <v>72</v>
      </c>
      <c r="C6" s="1" t="s">
        <v>73</v>
      </c>
      <c r="D6" s="1">
        <v>0</v>
      </c>
      <c r="E6" s="1">
        <v>768</v>
      </c>
      <c r="F6" s="28">
        <v>44337</v>
      </c>
      <c r="G6" s="13" t="s">
        <v>27</v>
      </c>
      <c r="H6" s="14">
        <f>H5*5</f>
        <v>776800</v>
      </c>
    </row>
    <row r="7" spans="1:9" ht="15" thickBot="1">
      <c r="A7" s="1" t="s">
        <v>48</v>
      </c>
      <c r="B7" s="1" t="s">
        <v>49</v>
      </c>
      <c r="C7" s="1" t="s">
        <v>75</v>
      </c>
      <c r="D7" s="1">
        <v>0</v>
      </c>
      <c r="E7" s="1">
        <v>528</v>
      </c>
      <c r="F7" s="28">
        <v>44342</v>
      </c>
      <c r="G7" s="17"/>
      <c r="H7" s="20"/>
    </row>
    <row r="8" spans="1:9">
      <c r="A8" s="1" t="s">
        <v>48</v>
      </c>
      <c r="B8" s="1" t="s">
        <v>79</v>
      </c>
      <c r="C8" s="1" t="s">
        <v>80</v>
      </c>
      <c r="D8" s="1">
        <v>120</v>
      </c>
      <c r="E8" s="1">
        <v>0</v>
      </c>
      <c r="F8" s="28">
        <v>44348</v>
      </c>
    </row>
    <row r="9" spans="1:9">
      <c r="A9" s="1" t="s">
        <v>48</v>
      </c>
      <c r="B9" s="1" t="s">
        <v>79</v>
      </c>
      <c r="C9" s="1" t="s">
        <v>85</v>
      </c>
      <c r="D9" s="1">
        <v>120</v>
      </c>
      <c r="E9" s="1">
        <v>0</v>
      </c>
      <c r="F9" s="28">
        <v>44355</v>
      </c>
    </row>
    <row r="10" spans="1:9">
      <c r="A10" s="1" t="s">
        <v>48</v>
      </c>
      <c r="B10" s="1" t="s">
        <v>79</v>
      </c>
      <c r="C10" s="1" t="s">
        <v>89</v>
      </c>
      <c r="D10" s="1">
        <v>120</v>
      </c>
      <c r="E10" s="1">
        <v>0</v>
      </c>
      <c r="F10" s="28">
        <v>44363</v>
      </c>
    </row>
    <row r="11" spans="1:9">
      <c r="A11" s="1" t="s">
        <v>48</v>
      </c>
      <c r="B11" s="1" t="s">
        <v>95</v>
      </c>
      <c r="C11" s="1" t="s">
        <v>96</v>
      </c>
      <c r="D11" s="1">
        <v>0</v>
      </c>
      <c r="E11" s="1">
        <v>1488</v>
      </c>
      <c r="F11" s="28">
        <v>44376</v>
      </c>
    </row>
    <row r="12" spans="1:9">
      <c r="A12" s="1" t="s">
        <v>48</v>
      </c>
      <c r="B12" s="1" t="s">
        <v>95</v>
      </c>
      <c r="C12" s="1" t="s">
        <v>100</v>
      </c>
      <c r="D12" s="1">
        <v>0</v>
      </c>
      <c r="E12" s="1">
        <v>288</v>
      </c>
      <c r="F12" s="28">
        <v>44403</v>
      </c>
    </row>
    <row r="13" spans="1:9">
      <c r="A13" s="1" t="s">
        <v>48</v>
      </c>
      <c r="B13" s="1" t="s">
        <v>95</v>
      </c>
      <c r="C13" s="1" t="s">
        <v>96</v>
      </c>
      <c r="D13" s="1">
        <v>0</v>
      </c>
      <c r="E13" s="1">
        <v>2000</v>
      </c>
      <c r="F13" s="28">
        <v>44421</v>
      </c>
      <c r="G13" s="55"/>
    </row>
    <row r="14" spans="1:9">
      <c r="A14" s="1" t="s">
        <v>48</v>
      </c>
      <c r="B14" s="1" t="s">
        <v>95</v>
      </c>
      <c r="C14" s="1" t="s">
        <v>106</v>
      </c>
      <c r="D14" s="1">
        <v>0</v>
      </c>
      <c r="E14" s="1">
        <v>480</v>
      </c>
      <c r="F14" s="28">
        <v>44445</v>
      </c>
    </row>
    <row r="15" spans="1:9">
      <c r="A15" s="1" t="s">
        <v>48</v>
      </c>
      <c r="B15" s="1" t="s">
        <v>95</v>
      </c>
      <c r="C15" s="1" t="s">
        <v>108</v>
      </c>
      <c r="D15" s="1">
        <v>0</v>
      </c>
      <c r="E15" s="1">
        <v>1104</v>
      </c>
      <c r="F15" s="28">
        <v>44454</v>
      </c>
    </row>
    <row r="16" spans="1:9">
      <c r="A16" s="1" t="s">
        <v>48</v>
      </c>
      <c r="B16" s="1" t="s">
        <v>95</v>
      </c>
      <c r="C16" s="1" t="s">
        <v>110</v>
      </c>
      <c r="D16" s="1">
        <v>0</v>
      </c>
      <c r="E16" s="1">
        <v>1104</v>
      </c>
      <c r="F16" s="28">
        <v>44460</v>
      </c>
    </row>
    <row r="17" spans="1:6">
      <c r="A17" t="s">
        <v>48</v>
      </c>
      <c r="B17" t="s">
        <v>95</v>
      </c>
      <c r="C17" t="s">
        <v>114</v>
      </c>
      <c r="D17" s="1">
        <v>0</v>
      </c>
      <c r="E17" s="1">
        <v>816</v>
      </c>
      <c r="F17" s="28">
        <v>44468</v>
      </c>
    </row>
    <row r="18" spans="1:6">
      <c r="A18" s="1" t="s">
        <v>48</v>
      </c>
      <c r="B18" s="1" t="s">
        <v>95</v>
      </c>
      <c r="C18" s="1" t="s">
        <v>117</v>
      </c>
      <c r="D18" s="1">
        <v>0</v>
      </c>
      <c r="E18" s="1">
        <v>1392</v>
      </c>
      <c r="F18" s="28">
        <v>44475</v>
      </c>
    </row>
    <row r="19" spans="1:6">
      <c r="A19" s="1" t="s">
        <v>48</v>
      </c>
      <c r="B19" s="1" t="s">
        <v>95</v>
      </c>
      <c r="C19" s="1" t="s">
        <v>114</v>
      </c>
      <c r="D19" s="1">
        <v>0</v>
      </c>
      <c r="E19" s="1">
        <v>1104</v>
      </c>
      <c r="F19" s="28">
        <v>44628</v>
      </c>
    </row>
    <row r="20" spans="1:6">
      <c r="E20" s="1"/>
      <c r="F20" s="24"/>
    </row>
    <row r="21" spans="1:6">
      <c r="E21" s="1"/>
      <c r="F21" s="24"/>
    </row>
    <row r="22" spans="1:6">
      <c r="E22" s="1"/>
      <c r="F22" s="24"/>
    </row>
    <row r="23" spans="1:6">
      <c r="E23" s="1"/>
      <c r="F23" s="24"/>
    </row>
    <row r="24" spans="1:6">
      <c r="E24" s="1"/>
      <c r="F24" s="24"/>
    </row>
  </sheetData>
  <autoFilter ref="A1:F18" xr:uid="{B196B5F4-0785-4FD7-BF59-B4EEB3E4554D}"/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E537-E79A-48A4-B0C1-772B532E8C37}">
  <sheetPr>
    <tabColor rgb="FFFF0000"/>
  </sheetPr>
  <dimension ref="A1:H10"/>
  <sheetViews>
    <sheetView workbookViewId="0">
      <selection activeCell="E1" sqref="E1:G1048576"/>
    </sheetView>
  </sheetViews>
  <sheetFormatPr defaultRowHeight="14.4"/>
  <cols>
    <col min="1" max="1" width="30.44140625" customWidth="1"/>
    <col min="2" max="2" width="23.6640625" customWidth="1"/>
    <col min="3" max="4" width="8.33203125" bestFit="1" customWidth="1"/>
    <col min="5" max="5" width="10.109375" bestFit="1" customWidth="1"/>
    <col min="6" max="6" width="17.88671875" bestFit="1" customWidth="1"/>
    <col min="7" max="7" width="8" bestFit="1" customWidth="1"/>
  </cols>
  <sheetData>
    <row r="1" spans="1:8" ht="87" thickBot="1">
      <c r="A1" s="22" t="s">
        <v>7</v>
      </c>
      <c r="B1" s="22" t="s">
        <v>12</v>
      </c>
      <c r="C1" s="22" t="s">
        <v>0</v>
      </c>
      <c r="D1" s="22" t="s">
        <v>11</v>
      </c>
      <c r="E1" s="22" t="s">
        <v>242</v>
      </c>
      <c r="F1" s="68" t="s">
        <v>16</v>
      </c>
      <c r="G1" s="69"/>
      <c r="H1" s="50" t="s">
        <v>243</v>
      </c>
    </row>
    <row r="2" spans="1:8" ht="28.8">
      <c r="A2" s="4" t="s">
        <v>195</v>
      </c>
      <c r="B2" s="3" t="s">
        <v>196</v>
      </c>
      <c r="C2" s="1" t="s">
        <v>197</v>
      </c>
      <c r="D2" s="1">
        <v>11040</v>
      </c>
      <c r="E2" s="5">
        <v>44810</v>
      </c>
      <c r="F2" s="18" t="s">
        <v>17</v>
      </c>
      <c r="G2" s="19">
        <f>COUNTA(_xlfn.UNIQUE(C:C))-2</f>
        <v>2</v>
      </c>
      <c r="H2" s="53">
        <v>268178</v>
      </c>
    </row>
    <row r="3" spans="1:8" ht="28.8">
      <c r="A3" s="4" t="s">
        <v>195</v>
      </c>
      <c r="B3" s="3" t="s">
        <v>196</v>
      </c>
      <c r="C3" s="1" t="s">
        <v>201</v>
      </c>
      <c r="D3" s="1">
        <v>10992</v>
      </c>
      <c r="E3" s="5">
        <v>44816</v>
      </c>
      <c r="F3" s="13" t="s">
        <v>1</v>
      </c>
      <c r="G3" s="14">
        <f>SUM(D2:D100)</f>
        <v>22032</v>
      </c>
    </row>
    <row r="4" spans="1:8">
      <c r="A4" s="4"/>
      <c r="B4" s="3"/>
      <c r="C4" s="4"/>
      <c r="D4" s="4"/>
      <c r="E4" s="5"/>
      <c r="F4" s="13" t="s">
        <v>9</v>
      </c>
      <c r="G4" s="14">
        <f>G3*10</f>
        <v>220320</v>
      </c>
    </row>
    <row r="5" spans="1:8">
      <c r="A5" s="4"/>
      <c r="B5" s="3"/>
      <c r="C5" s="4"/>
      <c r="D5" s="4"/>
      <c r="E5" s="5"/>
      <c r="F5" s="15" t="s">
        <v>82</v>
      </c>
      <c r="G5" s="14">
        <f>(SUM(D2:D55)*10*6)</f>
        <v>1321920</v>
      </c>
      <c r="H5" s="12"/>
    </row>
    <row r="6" spans="1:8" ht="15" thickBot="1">
      <c r="A6" s="4"/>
      <c r="B6" s="3"/>
      <c r="C6" s="4"/>
      <c r="D6" s="4"/>
      <c r="E6" s="5"/>
      <c r="F6" s="16"/>
      <c r="G6" s="20"/>
    </row>
    <row r="7" spans="1:8">
      <c r="A7" s="4"/>
      <c r="B7" s="3"/>
      <c r="C7" s="4"/>
      <c r="D7" s="4"/>
      <c r="E7" s="42"/>
    </row>
    <row r="8" spans="1:8">
      <c r="A8" s="4"/>
      <c r="B8" s="3"/>
      <c r="C8" s="4"/>
      <c r="D8" s="4"/>
      <c r="E8" s="42"/>
    </row>
    <row r="9" spans="1:8">
      <c r="A9" s="4"/>
      <c r="B9" s="3"/>
      <c r="C9" s="4"/>
      <c r="D9" s="4"/>
      <c r="E9" s="42"/>
    </row>
    <row r="10" spans="1:8">
      <c r="A10" s="4"/>
      <c r="B10" s="3"/>
      <c r="C10" s="4"/>
      <c r="D10" s="4"/>
      <c r="E10" s="42"/>
    </row>
  </sheetData>
  <mergeCells count="1">
    <mergeCell ref="F1:G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1AA6-D65E-4262-864F-457EC9212D17}">
  <sheetPr>
    <tabColor rgb="FFFF99CC"/>
  </sheetPr>
  <dimension ref="A1:H15"/>
  <sheetViews>
    <sheetView workbookViewId="0">
      <selection activeCell="E1" sqref="E1:G1048576"/>
    </sheetView>
  </sheetViews>
  <sheetFormatPr defaultRowHeight="14.4"/>
  <cols>
    <col min="1" max="1" width="29.33203125" customWidth="1"/>
    <col min="2" max="2" width="23" customWidth="1"/>
    <col min="3" max="3" width="14.5546875" customWidth="1"/>
    <col min="5" max="5" width="14.6640625" style="1" customWidth="1"/>
    <col min="6" max="6" width="14.5546875" customWidth="1"/>
    <col min="7" max="7" width="13.6640625" customWidth="1"/>
  </cols>
  <sheetData>
    <row r="1" spans="1:8" ht="58.2" thickBot="1">
      <c r="A1" s="22" t="s">
        <v>7</v>
      </c>
      <c r="B1" s="22" t="s">
        <v>12</v>
      </c>
      <c r="C1" s="22" t="s">
        <v>0</v>
      </c>
      <c r="D1" s="22" t="s">
        <v>11</v>
      </c>
      <c r="E1" s="22" t="s">
        <v>242</v>
      </c>
      <c r="F1" s="68" t="s">
        <v>16</v>
      </c>
      <c r="G1" s="69"/>
      <c r="H1" s="50" t="s">
        <v>243</v>
      </c>
    </row>
    <row r="2" spans="1:8" ht="28.8">
      <c r="A2" s="4" t="s">
        <v>203</v>
      </c>
      <c r="B2" s="3" t="s">
        <v>196</v>
      </c>
      <c r="C2" s="1" t="s">
        <v>205</v>
      </c>
      <c r="D2" s="1">
        <v>10848</v>
      </c>
      <c r="E2" s="5">
        <v>44830</v>
      </c>
      <c r="F2" s="18" t="s">
        <v>17</v>
      </c>
      <c r="G2" s="19">
        <f>COUNTA(_xlfn.UNIQUE(C:C))-2</f>
        <v>12</v>
      </c>
      <c r="H2" s="51">
        <v>268186</v>
      </c>
    </row>
    <row r="3" spans="1:8" ht="28.8">
      <c r="A3" s="4" t="s">
        <v>203</v>
      </c>
      <c r="B3" s="3" t="s">
        <v>196</v>
      </c>
      <c r="C3" s="1" t="s">
        <v>204</v>
      </c>
      <c r="D3" s="1">
        <v>10848</v>
      </c>
      <c r="E3" s="5">
        <v>44823</v>
      </c>
      <c r="F3" s="13" t="s">
        <v>1</v>
      </c>
      <c r="G3" s="14">
        <f>SUM(D2:D100)</f>
        <v>85104</v>
      </c>
    </row>
    <row r="4" spans="1:8" ht="28.8">
      <c r="A4" s="4" t="s">
        <v>203</v>
      </c>
      <c r="B4" s="3" t="s">
        <v>196</v>
      </c>
      <c r="C4" s="4" t="s">
        <v>207</v>
      </c>
      <c r="D4" s="4">
        <v>5904</v>
      </c>
      <c r="E4" s="5">
        <v>44837</v>
      </c>
      <c r="F4" s="13" t="s">
        <v>9</v>
      </c>
      <c r="G4" s="14">
        <f>G3*10</f>
        <v>851040</v>
      </c>
    </row>
    <row r="5" spans="1:8" ht="28.8">
      <c r="A5" s="4" t="s">
        <v>203</v>
      </c>
      <c r="B5" s="3" t="s">
        <v>196</v>
      </c>
      <c r="C5" s="4" t="s">
        <v>209</v>
      </c>
      <c r="D5" s="4">
        <v>5904</v>
      </c>
      <c r="E5" s="5">
        <v>44845</v>
      </c>
      <c r="F5" s="15" t="s">
        <v>82</v>
      </c>
      <c r="G5" s="14">
        <f>(SUM(D2:D55)*10*6)</f>
        <v>5106240</v>
      </c>
    </row>
    <row r="6" spans="1:8" ht="29.4" thickBot="1">
      <c r="A6" s="4" t="s">
        <v>203</v>
      </c>
      <c r="B6" s="3" t="s">
        <v>196</v>
      </c>
      <c r="C6" s="4" t="s">
        <v>211</v>
      </c>
      <c r="D6" s="4">
        <v>5952</v>
      </c>
      <c r="E6" s="5">
        <v>44852</v>
      </c>
      <c r="F6" s="16"/>
      <c r="G6" s="20"/>
    </row>
    <row r="7" spans="1:8" ht="28.8">
      <c r="A7" s="4" t="s">
        <v>203</v>
      </c>
      <c r="B7" s="3" t="s">
        <v>196</v>
      </c>
      <c r="C7" s="4" t="s">
        <v>212</v>
      </c>
      <c r="D7" s="4">
        <v>3840</v>
      </c>
      <c r="E7" s="5">
        <v>44858</v>
      </c>
    </row>
    <row r="8" spans="1:8" ht="28.8">
      <c r="A8" s="4" t="s">
        <v>203</v>
      </c>
      <c r="B8" s="3" t="s">
        <v>196</v>
      </c>
      <c r="C8" s="4" t="s">
        <v>213</v>
      </c>
      <c r="D8" s="4">
        <v>2112</v>
      </c>
      <c r="E8" s="5">
        <v>44858</v>
      </c>
    </row>
    <row r="9" spans="1:8" ht="28.8">
      <c r="A9" s="4" t="s">
        <v>203</v>
      </c>
      <c r="B9" s="3" t="s">
        <v>196</v>
      </c>
      <c r="C9" s="4" t="s">
        <v>215</v>
      </c>
      <c r="D9" s="4">
        <v>10032</v>
      </c>
      <c r="E9" s="2">
        <v>44865</v>
      </c>
    </row>
    <row r="10" spans="1:8" ht="28.8">
      <c r="A10" s="4" t="s">
        <v>203</v>
      </c>
      <c r="B10" s="3" t="s">
        <v>196</v>
      </c>
      <c r="C10" s="4" t="s">
        <v>216</v>
      </c>
      <c r="D10" s="4">
        <v>960</v>
      </c>
      <c r="E10" s="2">
        <v>44872</v>
      </c>
    </row>
    <row r="11" spans="1:8" ht="28.8">
      <c r="A11" s="4" t="s">
        <v>203</v>
      </c>
      <c r="B11" s="3" t="s">
        <v>196</v>
      </c>
      <c r="C11" s="4" t="s">
        <v>217</v>
      </c>
      <c r="D11" s="4">
        <v>4320</v>
      </c>
      <c r="E11" s="2">
        <v>44872</v>
      </c>
    </row>
    <row r="12" spans="1:8" ht="28.8">
      <c r="A12" s="4" t="s">
        <v>203</v>
      </c>
      <c r="B12" s="3" t="s">
        <v>196</v>
      </c>
      <c r="C12" s="4" t="s">
        <v>215</v>
      </c>
      <c r="D12" s="4">
        <v>3072</v>
      </c>
      <c r="E12" s="2">
        <v>44872</v>
      </c>
    </row>
    <row r="13" spans="1:8" ht="28.8">
      <c r="A13" s="4" t="s">
        <v>203</v>
      </c>
      <c r="B13" s="3" t="s">
        <v>196</v>
      </c>
      <c r="C13" s="4" t="s">
        <v>218</v>
      </c>
      <c r="D13" s="4">
        <v>1680</v>
      </c>
      <c r="E13" s="2">
        <v>44872</v>
      </c>
    </row>
    <row r="14" spans="1:8" ht="28.8">
      <c r="A14" s="4" t="s">
        <v>203</v>
      </c>
      <c r="B14" s="3" t="s">
        <v>196</v>
      </c>
      <c r="C14" s="49" t="s">
        <v>228</v>
      </c>
      <c r="D14" s="4">
        <v>10032</v>
      </c>
      <c r="E14" s="2">
        <v>44879</v>
      </c>
    </row>
    <row r="15" spans="1:8" ht="28.8">
      <c r="A15" s="4" t="s">
        <v>203</v>
      </c>
      <c r="B15" s="3" t="s">
        <v>196</v>
      </c>
      <c r="C15" s="49" t="s">
        <v>228</v>
      </c>
      <c r="D15" s="4">
        <v>9600</v>
      </c>
      <c r="E15" s="2">
        <v>44886</v>
      </c>
    </row>
  </sheetData>
  <mergeCells count="1">
    <mergeCell ref="F1:G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1256-683E-44A3-A0B7-79FE29D801AB}">
  <sheetPr>
    <tabColor rgb="FFCC00FF"/>
  </sheetPr>
  <dimension ref="A1:H6"/>
  <sheetViews>
    <sheetView workbookViewId="0">
      <selection activeCell="E1" sqref="E1:G1048576"/>
    </sheetView>
  </sheetViews>
  <sheetFormatPr defaultRowHeight="14.4"/>
  <cols>
    <col min="1" max="1" width="17.33203125" bestFit="1" customWidth="1"/>
    <col min="2" max="2" width="19.44140625" customWidth="1"/>
    <col min="3" max="3" width="12.44140625" customWidth="1"/>
    <col min="4" max="4" width="8.33203125" bestFit="1" customWidth="1"/>
    <col min="5" max="5" width="15.33203125" customWidth="1"/>
    <col min="6" max="6" width="17.88671875" bestFit="1" customWidth="1"/>
    <col min="7" max="7" width="6" bestFit="1" customWidth="1"/>
  </cols>
  <sheetData>
    <row r="1" spans="1:8" ht="58.2" thickBot="1">
      <c r="A1" s="22" t="s">
        <v>7</v>
      </c>
      <c r="B1" s="22" t="s">
        <v>12</v>
      </c>
      <c r="C1" s="22" t="s">
        <v>0</v>
      </c>
      <c r="D1" s="22" t="s">
        <v>11</v>
      </c>
      <c r="E1" s="30" t="s">
        <v>244</v>
      </c>
      <c r="F1" s="68" t="s">
        <v>224</v>
      </c>
      <c r="G1" s="69"/>
      <c r="H1" s="50" t="s">
        <v>243</v>
      </c>
    </row>
    <row r="2" spans="1:8">
      <c r="A2" s="1" t="s">
        <v>225</v>
      </c>
      <c r="B2" s="4" t="s">
        <v>226</v>
      </c>
      <c r="C2" s="1" t="s">
        <v>227</v>
      </c>
      <c r="D2" s="1">
        <v>240</v>
      </c>
      <c r="E2" s="28">
        <v>44907</v>
      </c>
      <c r="F2" s="18" t="s">
        <v>17</v>
      </c>
      <c r="G2" s="19">
        <f>COUNTA(_xlfn.UNIQUE(C:C))-2</f>
        <v>3</v>
      </c>
      <c r="H2" s="51" t="s">
        <v>235</v>
      </c>
    </row>
    <row r="3" spans="1:8">
      <c r="A3" s="1" t="s">
        <v>225</v>
      </c>
      <c r="B3" s="4" t="s">
        <v>226</v>
      </c>
      <c r="C3" s="1" t="s">
        <v>236</v>
      </c>
      <c r="D3" s="1">
        <v>144</v>
      </c>
      <c r="E3" s="28">
        <v>44942</v>
      </c>
      <c r="F3" s="13" t="s">
        <v>1</v>
      </c>
      <c r="G3" s="14">
        <f>SUM(D2:D100)</f>
        <v>648</v>
      </c>
    </row>
    <row r="4" spans="1:8">
      <c r="A4" s="1" t="s">
        <v>225</v>
      </c>
      <c r="B4" s="4" t="s">
        <v>226</v>
      </c>
      <c r="C4" s="1" t="s">
        <v>241</v>
      </c>
      <c r="D4" s="1">
        <v>264</v>
      </c>
      <c r="E4" s="28">
        <v>44980</v>
      </c>
      <c r="F4" s="13" t="s">
        <v>9</v>
      </c>
      <c r="G4" s="14">
        <f>G3*10</f>
        <v>6480</v>
      </c>
    </row>
    <row r="5" spans="1:8">
      <c r="A5" s="1"/>
      <c r="B5" s="3"/>
      <c r="C5" s="1"/>
      <c r="D5" s="1"/>
      <c r="E5" s="28"/>
      <c r="F5" s="13" t="s">
        <v>27</v>
      </c>
      <c r="G5" s="14">
        <f>G4*10</f>
        <v>64800</v>
      </c>
    </row>
    <row r="6" spans="1:8" ht="15" thickBot="1">
      <c r="A6" s="1"/>
      <c r="B6" s="3"/>
      <c r="C6" s="1"/>
      <c r="D6" s="1"/>
      <c r="E6" s="28"/>
      <c r="F6" s="17"/>
      <c r="G6" s="48"/>
    </row>
  </sheetData>
  <mergeCells count="1">
    <mergeCell ref="F1:G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5AC3-817C-4F4A-BD19-4FE4F6EF8F01}">
  <sheetPr>
    <tabColor theme="2"/>
  </sheetPr>
  <dimension ref="A1:H10"/>
  <sheetViews>
    <sheetView workbookViewId="0">
      <selection activeCell="E1" sqref="E1:G1048576"/>
    </sheetView>
  </sheetViews>
  <sheetFormatPr defaultRowHeight="14.4"/>
  <cols>
    <col min="1" max="1" width="20" customWidth="1"/>
    <col min="2" max="2" width="27.44140625" customWidth="1"/>
    <col min="3" max="3" width="12.44140625" customWidth="1"/>
    <col min="4" max="4" width="15" customWidth="1"/>
    <col min="5" max="5" width="17" customWidth="1"/>
    <col min="6" max="6" width="17.88671875" bestFit="1" customWidth="1"/>
    <col min="7" max="7" width="15.33203125" customWidth="1"/>
  </cols>
  <sheetData>
    <row r="1" spans="1:8" ht="58.2" thickBot="1">
      <c r="A1" s="22" t="s">
        <v>7</v>
      </c>
      <c r="B1" s="22" t="s">
        <v>12</v>
      </c>
      <c r="C1" s="22" t="s">
        <v>0</v>
      </c>
      <c r="D1" s="22" t="s">
        <v>11</v>
      </c>
      <c r="E1" s="22" t="s">
        <v>242</v>
      </c>
      <c r="F1" s="68" t="s">
        <v>16</v>
      </c>
      <c r="G1" s="69"/>
      <c r="H1" s="50" t="s">
        <v>243</v>
      </c>
    </row>
    <row r="2" spans="1:8">
      <c r="A2" s="4" t="s">
        <v>28</v>
      </c>
      <c r="B2" s="3" t="s">
        <v>150</v>
      </c>
      <c r="C2" s="1" t="s">
        <v>149</v>
      </c>
      <c r="D2" s="1">
        <v>3888</v>
      </c>
      <c r="E2" s="5">
        <v>44585</v>
      </c>
      <c r="F2" s="18" t="s">
        <v>17</v>
      </c>
      <c r="G2" s="19">
        <f>COUNTA(_xlfn.UNIQUE(C:C))-2</f>
        <v>7</v>
      </c>
      <c r="H2" s="51">
        <v>255257</v>
      </c>
    </row>
    <row r="3" spans="1:8">
      <c r="A3" s="4" t="s">
        <v>28</v>
      </c>
      <c r="B3" s="3" t="s">
        <v>150</v>
      </c>
      <c r="C3" s="1" t="s">
        <v>157</v>
      </c>
      <c r="D3" s="1">
        <v>3888</v>
      </c>
      <c r="E3" s="5">
        <v>44602</v>
      </c>
      <c r="F3" s="13" t="s">
        <v>1</v>
      </c>
      <c r="G3" s="14">
        <f>SUM(D2:D100)</f>
        <v>39744</v>
      </c>
    </row>
    <row r="4" spans="1:8">
      <c r="A4" s="4" t="s">
        <v>28</v>
      </c>
      <c r="B4" s="3" t="s">
        <v>150</v>
      </c>
      <c r="C4" s="4" t="s">
        <v>159</v>
      </c>
      <c r="D4" s="4">
        <v>3936</v>
      </c>
      <c r="E4" s="5">
        <v>44613</v>
      </c>
      <c r="F4" s="13" t="s">
        <v>9</v>
      </c>
      <c r="G4" s="14">
        <f>G3*10</f>
        <v>397440</v>
      </c>
    </row>
    <row r="5" spans="1:8">
      <c r="A5" s="4" t="s">
        <v>28</v>
      </c>
      <c r="B5" s="3" t="s">
        <v>150</v>
      </c>
      <c r="C5" s="4" t="s">
        <v>159</v>
      </c>
      <c r="D5" s="4">
        <v>5856</v>
      </c>
      <c r="E5" s="5">
        <v>44631</v>
      </c>
      <c r="F5" s="15" t="s">
        <v>82</v>
      </c>
      <c r="G5" s="14">
        <f>(SUM(D2:D55)*10*6)</f>
        <v>2384640</v>
      </c>
      <c r="H5" s="12"/>
    </row>
    <row r="6" spans="1:8" ht="15" thickBot="1">
      <c r="A6" s="4" t="s">
        <v>28</v>
      </c>
      <c r="B6" s="3" t="s">
        <v>150</v>
      </c>
      <c r="C6" s="4" t="s">
        <v>174</v>
      </c>
      <c r="D6" s="4">
        <v>5904</v>
      </c>
      <c r="E6" s="5">
        <v>44638</v>
      </c>
      <c r="F6" s="16"/>
      <c r="G6" s="20"/>
    </row>
    <row r="7" spans="1:8">
      <c r="A7" s="4" t="s">
        <v>28</v>
      </c>
      <c r="B7" s="3" t="s">
        <v>150</v>
      </c>
      <c r="C7" s="4" t="s">
        <v>157</v>
      </c>
      <c r="D7" s="4">
        <v>240</v>
      </c>
      <c r="E7" s="42">
        <v>44676</v>
      </c>
    </row>
    <row r="8" spans="1:8">
      <c r="A8" s="4" t="s">
        <v>28</v>
      </c>
      <c r="B8" s="3" t="s">
        <v>150</v>
      </c>
      <c r="C8" s="4" t="s">
        <v>183</v>
      </c>
      <c r="D8" s="4">
        <v>7584</v>
      </c>
      <c r="E8" s="42">
        <v>44676</v>
      </c>
    </row>
    <row r="9" spans="1:8">
      <c r="A9" s="4" t="s">
        <v>28</v>
      </c>
      <c r="B9" s="3" t="s">
        <v>150</v>
      </c>
      <c r="C9" s="4" t="s">
        <v>189</v>
      </c>
      <c r="D9" s="4">
        <v>5760</v>
      </c>
      <c r="E9" s="42">
        <v>44704</v>
      </c>
    </row>
    <row r="10" spans="1:8">
      <c r="A10" s="4" t="s">
        <v>28</v>
      </c>
      <c r="B10" s="3" t="s">
        <v>150</v>
      </c>
      <c r="C10" s="4" t="s">
        <v>190</v>
      </c>
      <c r="D10" s="4">
        <v>2688</v>
      </c>
      <c r="E10" s="42">
        <v>44704</v>
      </c>
    </row>
  </sheetData>
  <mergeCells count="1">
    <mergeCell ref="F1:G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B6F6-34DF-4EB8-BC90-FE1E343C8053}">
  <sheetPr>
    <tabColor rgb="FFFFC000"/>
  </sheetPr>
  <dimension ref="A1:H11"/>
  <sheetViews>
    <sheetView workbookViewId="0">
      <selection activeCell="E1" sqref="E1:G1048576"/>
    </sheetView>
  </sheetViews>
  <sheetFormatPr defaultRowHeight="15" customHeight="1"/>
  <cols>
    <col min="1" max="1" width="11.6640625" style="1" bestFit="1" customWidth="1"/>
    <col min="2" max="2" width="32.5546875" style="1" bestFit="1" customWidth="1"/>
    <col min="3" max="3" width="10.44140625" style="1" bestFit="1" customWidth="1"/>
    <col min="4" max="4" width="13.33203125" style="1" customWidth="1"/>
    <col min="5" max="5" width="15.44140625" style="1" bestFit="1" customWidth="1"/>
    <col min="6" max="6" width="19.88671875" bestFit="1" customWidth="1"/>
    <col min="7" max="7" width="7" bestFit="1" customWidth="1"/>
  </cols>
  <sheetData>
    <row r="1" spans="1:8" ht="50.1" customHeight="1" thickBot="1">
      <c r="A1" s="22" t="s">
        <v>7</v>
      </c>
      <c r="B1" s="22" t="s">
        <v>12</v>
      </c>
      <c r="C1" s="22" t="s">
        <v>0</v>
      </c>
      <c r="D1" s="22" t="s">
        <v>135</v>
      </c>
      <c r="E1" s="22" t="s">
        <v>242</v>
      </c>
      <c r="F1" s="68" t="s">
        <v>138</v>
      </c>
      <c r="G1" s="69"/>
      <c r="H1" s="50" t="s">
        <v>243</v>
      </c>
    </row>
    <row r="2" spans="1:8" ht="15" customHeight="1">
      <c r="A2" s="1" t="s">
        <v>28</v>
      </c>
      <c r="B2" s="1" t="s">
        <v>139</v>
      </c>
      <c r="C2" s="1" t="s">
        <v>136</v>
      </c>
      <c r="D2" s="1">
        <v>3120</v>
      </c>
      <c r="E2" s="2">
        <v>44540</v>
      </c>
      <c r="F2" s="18" t="s">
        <v>17</v>
      </c>
      <c r="G2" s="19">
        <v>5</v>
      </c>
      <c r="H2" s="51" t="s">
        <v>234</v>
      </c>
    </row>
    <row r="3" spans="1:8" ht="15" customHeight="1">
      <c r="A3" s="1" t="s">
        <v>28</v>
      </c>
      <c r="B3" s="1" t="s">
        <v>139</v>
      </c>
      <c r="C3" s="1" t="s">
        <v>143</v>
      </c>
      <c r="D3" s="1">
        <v>720</v>
      </c>
      <c r="E3" s="2">
        <v>44571</v>
      </c>
      <c r="F3" s="13" t="s">
        <v>1</v>
      </c>
      <c r="G3" s="14">
        <f>SUM(D2:D55)</f>
        <v>5760</v>
      </c>
    </row>
    <row r="4" spans="1:8" ht="15" customHeight="1">
      <c r="A4" s="1" t="s">
        <v>28</v>
      </c>
      <c r="B4" s="1" t="s">
        <v>139</v>
      </c>
      <c r="C4" s="1" t="s">
        <v>146</v>
      </c>
      <c r="D4" s="1">
        <v>360</v>
      </c>
      <c r="E4" s="2">
        <v>44575</v>
      </c>
      <c r="F4" s="13" t="s">
        <v>9</v>
      </c>
      <c r="G4" s="14">
        <f>G3*10</f>
        <v>57600</v>
      </c>
    </row>
    <row r="5" spans="1:8" ht="15" customHeight="1">
      <c r="A5" s="1" t="s">
        <v>28</v>
      </c>
      <c r="B5" s="1" t="s">
        <v>139</v>
      </c>
      <c r="C5" s="1" t="s">
        <v>146</v>
      </c>
      <c r="D5" s="1">
        <v>180</v>
      </c>
      <c r="E5" s="2">
        <v>44595</v>
      </c>
      <c r="F5" s="15" t="s">
        <v>137</v>
      </c>
      <c r="G5" s="14">
        <f>G4*10</f>
        <v>576000</v>
      </c>
    </row>
    <row r="6" spans="1:8" ht="15" customHeight="1" thickBot="1">
      <c r="A6" s="1" t="s">
        <v>28</v>
      </c>
      <c r="B6" s="1" t="s">
        <v>139</v>
      </c>
      <c r="C6" s="1" t="s">
        <v>156</v>
      </c>
      <c r="D6" s="1">
        <v>180</v>
      </c>
      <c r="E6" s="2">
        <v>44602</v>
      </c>
      <c r="F6" s="15"/>
      <c r="G6" s="20"/>
    </row>
    <row r="7" spans="1:8" ht="15" customHeight="1">
      <c r="A7" s="1" t="s">
        <v>28</v>
      </c>
      <c r="B7" s="1" t="s">
        <v>139</v>
      </c>
      <c r="C7" s="1" t="s">
        <v>156</v>
      </c>
      <c r="D7" s="4">
        <v>240</v>
      </c>
      <c r="E7" s="5">
        <v>44613</v>
      </c>
      <c r="F7" s="1"/>
    </row>
    <row r="8" spans="1:8" ht="15" customHeight="1">
      <c r="A8" s="1" t="s">
        <v>28</v>
      </c>
      <c r="B8" s="1" t="s">
        <v>139</v>
      </c>
      <c r="C8" s="4" t="s">
        <v>208</v>
      </c>
      <c r="D8" s="4">
        <v>240</v>
      </c>
      <c r="E8" s="5">
        <v>44837</v>
      </c>
      <c r="F8" s="6"/>
    </row>
    <row r="9" spans="1:8" ht="15" customHeight="1">
      <c r="A9" s="1" t="s">
        <v>28</v>
      </c>
      <c r="B9" s="1" t="s">
        <v>139</v>
      </c>
      <c r="C9" s="4" t="s">
        <v>208</v>
      </c>
      <c r="D9" s="4">
        <v>240</v>
      </c>
      <c r="E9" s="2">
        <v>44845</v>
      </c>
    </row>
    <row r="10" spans="1:8" ht="15" customHeight="1">
      <c r="A10" s="1" t="s">
        <v>28</v>
      </c>
      <c r="B10" s="1" t="s">
        <v>139</v>
      </c>
      <c r="C10" s="1" t="s">
        <v>208</v>
      </c>
      <c r="D10" s="1">
        <v>240</v>
      </c>
      <c r="E10" s="2">
        <v>44852</v>
      </c>
    </row>
    <row r="11" spans="1:8" ht="15" customHeight="1">
      <c r="A11" s="1" t="s">
        <v>28</v>
      </c>
      <c r="B11" s="1" t="s">
        <v>139</v>
      </c>
      <c r="C11" s="1" t="s">
        <v>208</v>
      </c>
      <c r="D11" s="1">
        <v>240</v>
      </c>
      <c r="E11" s="2">
        <v>44858</v>
      </c>
    </row>
  </sheetData>
  <mergeCells count="1">
    <mergeCell ref="F1:G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B7D2E-5FE2-4379-B1AB-505DB0BA1EE8}">
  <dimension ref="A1:H6"/>
  <sheetViews>
    <sheetView workbookViewId="0">
      <selection activeCell="E1" sqref="E1:G1048576"/>
    </sheetView>
  </sheetViews>
  <sheetFormatPr defaultRowHeight="14.4"/>
  <cols>
    <col min="1" max="1" width="37.44140625" bestFit="1" customWidth="1"/>
    <col min="2" max="2" width="38.5546875" bestFit="1" customWidth="1"/>
    <col min="3" max="3" width="7.109375" bestFit="1" customWidth="1"/>
    <col min="5" max="5" width="15.44140625" customWidth="1"/>
  </cols>
  <sheetData>
    <row r="1" spans="1:8" ht="58.2" thickBot="1">
      <c r="A1" s="22" t="s">
        <v>7</v>
      </c>
      <c r="B1" s="22" t="s">
        <v>12</v>
      </c>
      <c r="C1" s="22" t="s">
        <v>0</v>
      </c>
      <c r="D1" s="22" t="s">
        <v>135</v>
      </c>
      <c r="E1" s="22" t="s">
        <v>242</v>
      </c>
      <c r="F1" s="68" t="s">
        <v>138</v>
      </c>
      <c r="G1" s="69"/>
      <c r="H1" s="50" t="s">
        <v>243</v>
      </c>
    </row>
    <row r="2" spans="1:8">
      <c r="A2" s="1" t="s">
        <v>230</v>
      </c>
      <c r="B2" s="1" t="s">
        <v>231</v>
      </c>
      <c r="C2" s="1" t="s">
        <v>232</v>
      </c>
      <c r="D2" s="1">
        <v>144</v>
      </c>
      <c r="E2" s="2">
        <v>44886</v>
      </c>
      <c r="F2" s="18" t="s">
        <v>17</v>
      </c>
      <c r="G2" s="19"/>
      <c r="H2" s="51">
        <v>268232</v>
      </c>
    </row>
    <row r="3" spans="1:8">
      <c r="A3" s="1" t="s">
        <v>230</v>
      </c>
      <c r="B3" s="1" t="s">
        <v>231</v>
      </c>
      <c r="C3" s="1" t="s">
        <v>232</v>
      </c>
      <c r="D3" s="1">
        <v>144</v>
      </c>
      <c r="E3" s="2">
        <v>44900</v>
      </c>
      <c r="F3" s="13" t="s">
        <v>1</v>
      </c>
      <c r="G3" s="14">
        <f>SUM(D2:D55)</f>
        <v>288</v>
      </c>
    </row>
    <row r="4" spans="1:8">
      <c r="A4" s="1"/>
      <c r="B4" s="1"/>
      <c r="C4" s="1"/>
      <c r="D4" s="1"/>
      <c r="E4" s="2"/>
      <c r="F4" s="13" t="s">
        <v>9</v>
      </c>
      <c r="G4" s="14">
        <f>G3*10</f>
        <v>2880</v>
      </c>
    </row>
    <row r="5" spans="1:8" ht="43.2">
      <c r="A5" s="1"/>
      <c r="B5" s="1"/>
      <c r="C5" s="1"/>
      <c r="D5" s="1"/>
      <c r="E5" s="2"/>
      <c r="F5" s="15" t="s">
        <v>137</v>
      </c>
      <c r="G5" s="14">
        <f>G4*10</f>
        <v>28800</v>
      </c>
    </row>
    <row r="6" spans="1:8" ht="15" thickBot="1">
      <c r="A6" s="1"/>
      <c r="B6" s="1"/>
      <c r="C6" s="1"/>
      <c r="D6" s="1"/>
      <c r="E6" s="2"/>
      <c r="F6" s="15"/>
      <c r="G6" s="20"/>
    </row>
  </sheetData>
  <mergeCells count="1">
    <mergeCell ref="F1:G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E0DE-FD2B-4CEF-83BF-292C828566C3}">
  <sheetPr>
    <tabColor theme="7" tint="0.59999389629810485"/>
  </sheetPr>
  <dimension ref="A1:H6"/>
  <sheetViews>
    <sheetView workbookViewId="0">
      <selection activeCell="E1" sqref="E1:G1048576"/>
    </sheetView>
  </sheetViews>
  <sheetFormatPr defaultRowHeight="14.4"/>
  <cols>
    <col min="1" max="1" width="13.44140625" customWidth="1"/>
    <col min="2" max="2" width="23.88671875" customWidth="1"/>
    <col min="4" max="4" width="9.6640625" customWidth="1"/>
    <col min="5" max="5" width="11.44140625" customWidth="1"/>
    <col min="6" max="6" width="16.109375" customWidth="1"/>
  </cols>
  <sheetData>
    <row r="1" spans="1:8" ht="72.599999999999994" thickBot="1">
      <c r="A1" s="22" t="s">
        <v>7</v>
      </c>
      <c r="B1" s="22" t="s">
        <v>12</v>
      </c>
      <c r="C1" s="22" t="s">
        <v>0</v>
      </c>
      <c r="D1" s="22" t="s">
        <v>135</v>
      </c>
      <c r="E1" s="22" t="s">
        <v>242</v>
      </c>
      <c r="F1" s="68" t="s">
        <v>223</v>
      </c>
      <c r="G1" s="69"/>
      <c r="H1" s="50" t="s">
        <v>243</v>
      </c>
    </row>
    <row r="2" spans="1:8">
      <c r="A2" s="1" t="s">
        <v>221</v>
      </c>
      <c r="B2" s="1" t="s">
        <v>222</v>
      </c>
      <c r="C2" s="47" t="s">
        <v>219</v>
      </c>
      <c r="D2" s="1">
        <v>528</v>
      </c>
      <c r="E2" s="2">
        <v>44865</v>
      </c>
      <c r="F2" s="18" t="s">
        <v>17</v>
      </c>
      <c r="G2" s="19">
        <v>1</v>
      </c>
      <c r="H2" s="51">
        <v>268227</v>
      </c>
    </row>
    <row r="3" spans="1:8">
      <c r="A3" s="1"/>
      <c r="B3" s="1"/>
      <c r="C3" s="1"/>
      <c r="D3" s="1"/>
      <c r="E3" s="2"/>
      <c r="F3" s="13" t="s">
        <v>1</v>
      </c>
      <c r="G3" s="14">
        <f>SUM(D2:D55)</f>
        <v>528</v>
      </c>
    </row>
    <row r="4" spans="1:8">
      <c r="A4" s="1"/>
      <c r="B4" s="1"/>
      <c r="C4" s="1"/>
      <c r="D4" s="1"/>
      <c r="E4" s="2"/>
      <c r="F4" s="13" t="s">
        <v>9</v>
      </c>
      <c r="G4" s="14">
        <f>G3*10</f>
        <v>5280</v>
      </c>
    </row>
    <row r="5" spans="1:8" ht="28.8">
      <c r="A5" s="1"/>
      <c r="B5" s="1"/>
      <c r="C5" s="1"/>
      <c r="D5" s="1"/>
      <c r="E5" s="2"/>
      <c r="F5" s="15" t="s">
        <v>137</v>
      </c>
      <c r="G5" s="14">
        <f>G4*10</f>
        <v>52800</v>
      </c>
    </row>
    <row r="6" spans="1:8" ht="15" thickBot="1">
      <c r="A6" s="1"/>
      <c r="B6" s="1"/>
      <c r="C6" s="1"/>
      <c r="D6" s="1"/>
      <c r="E6" s="2"/>
      <c r="F6" s="15"/>
      <c r="G6" s="20"/>
    </row>
  </sheetData>
  <mergeCells count="1">
    <mergeCell ref="F1:G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AD242-DD70-4627-8EB3-34F5CB9A4FF0}">
  <dimension ref="A1:H57"/>
  <sheetViews>
    <sheetView workbookViewId="0">
      <selection activeCell="L15" sqref="L15"/>
    </sheetView>
  </sheetViews>
  <sheetFormatPr defaultRowHeight="14.4"/>
  <cols>
    <col min="1" max="1" width="27.88671875" customWidth="1"/>
    <col min="2" max="2" width="23.5546875" customWidth="1"/>
    <col min="3" max="3" width="12.109375" style="1" customWidth="1"/>
    <col min="4" max="4" width="13.33203125" style="21" customWidth="1"/>
    <col min="5" max="5" width="18.44140625" customWidth="1"/>
    <col min="6" max="6" width="20.109375" customWidth="1"/>
    <col min="7" max="7" width="9.109375" customWidth="1"/>
    <col min="10" max="10" width="10" bestFit="1" customWidth="1"/>
  </cols>
  <sheetData>
    <row r="1" spans="1:8" ht="46.2" customHeight="1" thickBot="1">
      <c r="A1" s="22" t="s">
        <v>7</v>
      </c>
      <c r="B1" s="22" t="s">
        <v>12</v>
      </c>
      <c r="C1" s="22" t="s">
        <v>0</v>
      </c>
      <c r="D1" s="22" t="s">
        <v>11</v>
      </c>
      <c r="E1" s="30" t="s">
        <v>244</v>
      </c>
      <c r="F1" s="68" t="s">
        <v>18</v>
      </c>
      <c r="G1" s="69"/>
      <c r="H1" s="50" t="s">
        <v>243</v>
      </c>
    </row>
    <row r="2" spans="1:8" ht="15" customHeight="1">
      <c r="A2" s="1" t="s">
        <v>14</v>
      </c>
      <c r="B2" s="3" t="s">
        <v>15</v>
      </c>
      <c r="C2" s="1">
        <v>300042698</v>
      </c>
      <c r="D2" s="1">
        <v>84</v>
      </c>
      <c r="E2" s="28">
        <v>44207</v>
      </c>
      <c r="F2" s="18" t="s">
        <v>17</v>
      </c>
      <c r="G2" s="19">
        <f>COUNTA(_xlfn.UNIQUE(C:C))-2</f>
        <v>53</v>
      </c>
      <c r="H2" s="52" t="s">
        <v>233</v>
      </c>
    </row>
    <row r="3" spans="1:8" ht="15" customHeight="1">
      <c r="A3" s="1" t="s">
        <v>14</v>
      </c>
      <c r="B3" s="3" t="s">
        <v>15</v>
      </c>
      <c r="C3" s="1">
        <v>300042721</v>
      </c>
      <c r="D3" s="1">
        <v>120</v>
      </c>
      <c r="E3" s="28">
        <v>44228</v>
      </c>
      <c r="F3" s="13" t="s">
        <v>1</v>
      </c>
      <c r="G3" s="14">
        <f>SUM(D2:D101)</f>
        <v>34088</v>
      </c>
    </row>
    <row r="4" spans="1:8" ht="15" customHeight="1">
      <c r="A4" s="1" t="s">
        <v>14</v>
      </c>
      <c r="B4" s="3" t="s">
        <v>15</v>
      </c>
      <c r="C4" s="1">
        <v>300042721</v>
      </c>
      <c r="D4" s="1">
        <v>240</v>
      </c>
      <c r="E4" s="28">
        <v>44228</v>
      </c>
      <c r="F4" s="13" t="s">
        <v>9</v>
      </c>
      <c r="G4" s="14">
        <f>G3*10</f>
        <v>340880</v>
      </c>
    </row>
    <row r="5" spans="1:8">
      <c r="A5" s="1" t="s">
        <v>14</v>
      </c>
      <c r="B5" s="1" t="s">
        <v>15</v>
      </c>
      <c r="C5" s="1">
        <v>3000493</v>
      </c>
      <c r="D5" s="1">
        <v>444</v>
      </c>
      <c r="E5" s="28">
        <v>44251</v>
      </c>
      <c r="F5" s="13" t="s">
        <v>27</v>
      </c>
      <c r="G5" s="14">
        <f>G4*10</f>
        <v>3408800</v>
      </c>
      <c r="H5" s="12"/>
    </row>
    <row r="6" spans="1:8" ht="15" thickBot="1">
      <c r="A6" s="1" t="s">
        <v>14</v>
      </c>
      <c r="B6" s="1" t="s">
        <v>15</v>
      </c>
      <c r="C6" s="1">
        <v>3000496</v>
      </c>
      <c r="D6" s="1">
        <v>558</v>
      </c>
      <c r="E6" s="28">
        <v>44264</v>
      </c>
      <c r="F6" s="17"/>
      <c r="G6" s="20"/>
    </row>
    <row r="7" spans="1:8">
      <c r="A7" s="1" t="s">
        <v>14</v>
      </c>
      <c r="B7" s="1" t="s">
        <v>15</v>
      </c>
      <c r="C7" s="1">
        <v>300042460</v>
      </c>
      <c r="D7" s="58">
        <v>50</v>
      </c>
      <c r="E7" s="59">
        <v>44986</v>
      </c>
      <c r="F7" s="35"/>
      <c r="G7" s="36"/>
      <c r="H7" s="29"/>
    </row>
    <row r="8" spans="1:8">
      <c r="A8" s="1" t="s">
        <v>14</v>
      </c>
      <c r="B8" s="1" t="s">
        <v>15</v>
      </c>
      <c r="C8" s="1">
        <v>3001531</v>
      </c>
      <c r="D8" s="1">
        <v>888</v>
      </c>
      <c r="E8" s="28">
        <v>44278</v>
      </c>
    </row>
    <row r="9" spans="1:8">
      <c r="A9" s="1" t="s">
        <v>14</v>
      </c>
      <c r="B9" s="1" t="s">
        <v>15</v>
      </c>
      <c r="C9" s="1">
        <v>3001659</v>
      </c>
      <c r="D9" s="1">
        <v>744</v>
      </c>
      <c r="E9" s="28">
        <v>44292</v>
      </c>
    </row>
    <row r="10" spans="1:8">
      <c r="A10" s="1" t="s">
        <v>14</v>
      </c>
      <c r="B10" s="1" t="s">
        <v>15</v>
      </c>
      <c r="C10" s="1">
        <v>3001939</v>
      </c>
      <c r="D10" s="1">
        <v>422</v>
      </c>
      <c r="E10" s="28">
        <v>44312</v>
      </c>
    </row>
    <row r="11" spans="1:8">
      <c r="A11" s="1" t="s">
        <v>14</v>
      </c>
      <c r="B11" s="1" t="s">
        <v>15</v>
      </c>
      <c r="C11" s="1">
        <v>3001943</v>
      </c>
      <c r="D11" s="1">
        <v>480</v>
      </c>
      <c r="E11" s="28">
        <v>44313</v>
      </c>
    </row>
    <row r="12" spans="1:8">
      <c r="A12" s="1" t="s">
        <v>14</v>
      </c>
      <c r="B12" s="1" t="s">
        <v>15</v>
      </c>
      <c r="C12" s="1">
        <v>3002330</v>
      </c>
      <c r="D12" s="1">
        <v>708</v>
      </c>
      <c r="E12" s="28">
        <v>44320</v>
      </c>
    </row>
    <row r="13" spans="1:8">
      <c r="A13" t="s">
        <v>14</v>
      </c>
      <c r="B13" t="s">
        <v>15</v>
      </c>
      <c r="C13" s="1">
        <v>3002339</v>
      </c>
      <c r="D13" s="1">
        <v>708</v>
      </c>
      <c r="E13" s="28">
        <v>44328</v>
      </c>
    </row>
    <row r="14" spans="1:8">
      <c r="A14" t="s">
        <v>14</v>
      </c>
      <c r="B14" t="s">
        <v>15</v>
      </c>
      <c r="C14" s="1">
        <v>3002546</v>
      </c>
      <c r="D14" s="1">
        <v>708</v>
      </c>
      <c r="E14" s="28">
        <v>44336</v>
      </c>
    </row>
    <row r="15" spans="1:8">
      <c r="A15" s="1" t="s">
        <v>14</v>
      </c>
      <c r="B15" s="1" t="s">
        <v>15</v>
      </c>
      <c r="C15" s="1">
        <v>3002916</v>
      </c>
      <c r="D15" s="1">
        <v>708</v>
      </c>
      <c r="E15" s="28">
        <v>44343</v>
      </c>
    </row>
    <row r="16" spans="1:8">
      <c r="A16" t="s">
        <v>14</v>
      </c>
      <c r="B16" t="s">
        <v>15</v>
      </c>
      <c r="C16" s="1">
        <v>3002920</v>
      </c>
      <c r="D16" s="1">
        <v>708</v>
      </c>
      <c r="E16" s="28">
        <v>44350</v>
      </c>
    </row>
    <row r="17" spans="1:6">
      <c r="A17" s="1" t="s">
        <v>14</v>
      </c>
      <c r="B17" s="1" t="s">
        <v>15</v>
      </c>
      <c r="C17" s="1">
        <v>3003601</v>
      </c>
      <c r="D17" s="1">
        <v>708</v>
      </c>
      <c r="E17" s="28">
        <v>44361</v>
      </c>
    </row>
    <row r="18" spans="1:6">
      <c r="A18" s="1" t="s">
        <v>14</v>
      </c>
      <c r="B18" s="40" t="s">
        <v>86</v>
      </c>
      <c r="C18" s="44">
        <v>3001939</v>
      </c>
      <c r="D18" s="57">
        <v>100</v>
      </c>
      <c r="E18" s="41">
        <v>44361</v>
      </c>
      <c r="F18" s="60"/>
    </row>
    <row r="19" spans="1:6">
      <c r="A19" s="1" t="s">
        <v>14</v>
      </c>
      <c r="B19" s="40" t="s">
        <v>86</v>
      </c>
      <c r="C19" s="1">
        <v>3003606</v>
      </c>
      <c r="D19" s="1">
        <v>756</v>
      </c>
      <c r="E19" s="61">
        <v>44365</v>
      </c>
    </row>
    <row r="20" spans="1:6">
      <c r="A20" s="1" t="s">
        <v>14</v>
      </c>
      <c r="B20" s="40" t="s">
        <v>15</v>
      </c>
      <c r="C20" s="1">
        <v>3003659</v>
      </c>
      <c r="D20" s="1">
        <v>804</v>
      </c>
      <c r="E20" s="28">
        <v>44371</v>
      </c>
    </row>
    <row r="21" spans="1:6">
      <c r="A21" s="6" t="s">
        <v>105</v>
      </c>
      <c r="B21" s="1" t="s">
        <v>15</v>
      </c>
      <c r="C21" s="1">
        <v>3004218</v>
      </c>
      <c r="D21" s="1">
        <v>816</v>
      </c>
      <c r="E21" s="28">
        <v>44376</v>
      </c>
      <c r="F21" s="29"/>
    </row>
    <row r="22" spans="1:6">
      <c r="A22" s="6" t="s">
        <v>105</v>
      </c>
      <c r="B22" s="1" t="s">
        <v>15</v>
      </c>
      <c r="C22" s="1">
        <v>3004493</v>
      </c>
      <c r="D22" s="1">
        <v>636</v>
      </c>
      <c r="E22" s="28">
        <v>44385</v>
      </c>
      <c r="F22" s="29"/>
    </row>
    <row r="23" spans="1:6">
      <c r="A23" s="6" t="s">
        <v>105</v>
      </c>
      <c r="B23" s="1" t="s">
        <v>15</v>
      </c>
      <c r="C23" s="1">
        <v>3004670</v>
      </c>
      <c r="D23" s="1">
        <v>636</v>
      </c>
      <c r="E23" s="28">
        <v>44392</v>
      </c>
      <c r="F23" s="29"/>
    </row>
    <row r="24" spans="1:6">
      <c r="A24" s="6" t="s">
        <v>105</v>
      </c>
      <c r="B24" s="1" t="s">
        <v>15</v>
      </c>
      <c r="C24" s="1">
        <v>3004738</v>
      </c>
      <c r="D24" s="1">
        <v>636</v>
      </c>
      <c r="E24" s="28">
        <v>44403</v>
      </c>
      <c r="F24" s="29"/>
    </row>
    <row r="25" spans="1:6">
      <c r="A25" s="6" t="s">
        <v>105</v>
      </c>
      <c r="B25" s="1" t="s">
        <v>15</v>
      </c>
      <c r="C25" s="1">
        <v>3005238</v>
      </c>
      <c r="D25" s="21">
        <v>624</v>
      </c>
      <c r="E25" s="42">
        <v>44406</v>
      </c>
      <c r="F25" s="29"/>
    </row>
    <row r="26" spans="1:6">
      <c r="A26" s="6" t="s">
        <v>105</v>
      </c>
      <c r="B26" s="1" t="s">
        <v>15</v>
      </c>
      <c r="C26" s="1">
        <v>3005242</v>
      </c>
      <c r="D26" s="21">
        <v>624</v>
      </c>
      <c r="E26" s="42">
        <v>44414</v>
      </c>
      <c r="F26" s="29"/>
    </row>
    <row r="27" spans="1:6">
      <c r="A27" s="6" t="s">
        <v>105</v>
      </c>
      <c r="B27" s="1" t="s">
        <v>15</v>
      </c>
      <c r="C27" s="1" t="s">
        <v>119</v>
      </c>
      <c r="D27" s="21">
        <v>516</v>
      </c>
      <c r="E27" s="42">
        <v>44482</v>
      </c>
    </row>
    <row r="28" spans="1:6">
      <c r="A28" s="6" t="s">
        <v>105</v>
      </c>
      <c r="B28" s="1" t="s">
        <v>15</v>
      </c>
      <c r="C28" s="1" t="s">
        <v>120</v>
      </c>
      <c r="D28" s="21">
        <v>12</v>
      </c>
      <c r="E28" s="42">
        <v>44484</v>
      </c>
    </row>
    <row r="29" spans="1:6">
      <c r="A29" s="6" t="s">
        <v>105</v>
      </c>
      <c r="B29" s="1" t="s">
        <v>15</v>
      </c>
      <c r="C29" s="1" t="s">
        <v>122</v>
      </c>
      <c r="D29" s="21">
        <v>528</v>
      </c>
      <c r="E29" s="42">
        <v>44491</v>
      </c>
    </row>
    <row r="30" spans="1:6">
      <c r="A30" s="6" t="s">
        <v>105</v>
      </c>
      <c r="B30" s="1" t="s">
        <v>15</v>
      </c>
      <c r="C30" s="1" t="s">
        <v>125</v>
      </c>
      <c r="D30" s="21">
        <v>528</v>
      </c>
      <c r="E30" s="42">
        <v>44501</v>
      </c>
    </row>
    <row r="31" spans="1:6">
      <c r="A31" s="6" t="s">
        <v>105</v>
      </c>
      <c r="B31" s="1" t="s">
        <v>15</v>
      </c>
      <c r="C31" s="1" t="s">
        <v>126</v>
      </c>
      <c r="D31" s="21">
        <v>1872</v>
      </c>
      <c r="E31" s="42">
        <v>44505</v>
      </c>
    </row>
    <row r="32" spans="1:6">
      <c r="A32" s="6" t="s">
        <v>105</v>
      </c>
      <c r="B32" s="1" t="s">
        <v>15</v>
      </c>
      <c r="C32" s="1" t="s">
        <v>129</v>
      </c>
      <c r="D32" s="21">
        <v>1572</v>
      </c>
      <c r="E32" s="42">
        <v>44516</v>
      </c>
    </row>
    <row r="33" spans="1:6">
      <c r="A33" s="6" t="s">
        <v>105</v>
      </c>
      <c r="B33" s="1" t="s">
        <v>15</v>
      </c>
      <c r="C33" s="1" t="s">
        <v>130</v>
      </c>
      <c r="D33" s="21">
        <v>301</v>
      </c>
      <c r="E33" s="42">
        <v>44518</v>
      </c>
    </row>
    <row r="34" spans="1:6">
      <c r="A34" s="6" t="s">
        <v>105</v>
      </c>
      <c r="B34" s="1" t="s">
        <v>15</v>
      </c>
      <c r="C34" s="1">
        <v>216040</v>
      </c>
      <c r="D34" s="21">
        <v>1164</v>
      </c>
      <c r="E34" s="42">
        <v>44524</v>
      </c>
    </row>
    <row r="35" spans="1:6">
      <c r="A35" s="6" t="s">
        <v>105</v>
      </c>
      <c r="B35" s="1" t="s">
        <v>15</v>
      </c>
      <c r="C35" s="1">
        <v>216041</v>
      </c>
      <c r="D35" s="21">
        <v>1164</v>
      </c>
      <c r="E35" s="42">
        <v>44530</v>
      </c>
    </row>
    <row r="36" spans="1:6">
      <c r="A36" s="6" t="s">
        <v>105</v>
      </c>
      <c r="B36" s="1" t="s">
        <v>15</v>
      </c>
      <c r="C36" s="1" t="s">
        <v>133</v>
      </c>
      <c r="D36" s="21">
        <v>1177</v>
      </c>
      <c r="E36" s="42">
        <v>44537</v>
      </c>
    </row>
    <row r="37" spans="1:6">
      <c r="A37" t="s">
        <v>105</v>
      </c>
      <c r="B37" t="s">
        <v>15</v>
      </c>
      <c r="C37" s="1">
        <v>216046</v>
      </c>
      <c r="D37" s="21">
        <v>1174</v>
      </c>
      <c r="E37" s="42">
        <v>44545</v>
      </c>
    </row>
    <row r="38" spans="1:6">
      <c r="A38" t="s">
        <v>105</v>
      </c>
      <c r="B38" t="s">
        <v>15</v>
      </c>
      <c r="C38" s="1" t="s">
        <v>142</v>
      </c>
      <c r="D38" s="21">
        <v>204</v>
      </c>
      <c r="E38" s="42">
        <v>44567</v>
      </c>
    </row>
    <row r="39" spans="1:6">
      <c r="A39" t="s">
        <v>105</v>
      </c>
      <c r="B39" t="s">
        <v>15</v>
      </c>
      <c r="C39" s="1" t="s">
        <v>147</v>
      </c>
      <c r="D39" s="21">
        <v>396</v>
      </c>
      <c r="E39" s="42">
        <v>44575</v>
      </c>
    </row>
    <row r="40" spans="1:6">
      <c r="A40" t="s">
        <v>105</v>
      </c>
      <c r="B40" t="s">
        <v>15</v>
      </c>
      <c r="C40" s="1" t="s">
        <v>148</v>
      </c>
      <c r="D40" s="21">
        <v>396</v>
      </c>
      <c r="E40" s="42">
        <v>44581</v>
      </c>
      <c r="F40" s="45"/>
    </row>
    <row r="41" spans="1:6">
      <c r="A41" t="s">
        <v>105</v>
      </c>
      <c r="B41" t="s">
        <v>15</v>
      </c>
      <c r="C41" s="1" t="s">
        <v>151</v>
      </c>
      <c r="D41" s="21">
        <v>312</v>
      </c>
      <c r="E41" s="42">
        <v>44587</v>
      </c>
      <c r="F41" s="45"/>
    </row>
    <row r="42" spans="1:6">
      <c r="A42" t="s">
        <v>105</v>
      </c>
      <c r="B42" t="s">
        <v>15</v>
      </c>
      <c r="C42" s="1" t="s">
        <v>152</v>
      </c>
      <c r="D42" s="21">
        <v>246</v>
      </c>
      <c r="E42" s="42">
        <v>44593</v>
      </c>
    </row>
    <row r="43" spans="1:6">
      <c r="A43" t="s">
        <v>105</v>
      </c>
      <c r="B43" t="s">
        <v>15</v>
      </c>
      <c r="C43" s="1" t="s">
        <v>158</v>
      </c>
      <c r="D43" s="21">
        <v>240</v>
      </c>
      <c r="E43" s="42">
        <v>44608</v>
      </c>
    </row>
    <row r="44" spans="1:6">
      <c r="A44" t="s">
        <v>105</v>
      </c>
      <c r="B44" t="s">
        <v>15</v>
      </c>
      <c r="C44" s="1" t="s">
        <v>164</v>
      </c>
      <c r="D44" s="21">
        <v>252</v>
      </c>
      <c r="E44" s="42">
        <v>44616</v>
      </c>
    </row>
    <row r="45" spans="1:6">
      <c r="A45" t="s">
        <v>105</v>
      </c>
      <c r="B45" t="s">
        <v>15</v>
      </c>
      <c r="C45" s="1" t="s">
        <v>172</v>
      </c>
      <c r="D45" s="21">
        <v>192</v>
      </c>
      <c r="E45" s="42">
        <v>44629</v>
      </c>
    </row>
    <row r="46" spans="1:6">
      <c r="A46" t="s">
        <v>105</v>
      </c>
      <c r="B46" t="s">
        <v>15</v>
      </c>
      <c r="C46" s="1" t="s">
        <v>175</v>
      </c>
      <c r="D46" s="21">
        <v>192</v>
      </c>
      <c r="E46" s="42">
        <v>44642</v>
      </c>
    </row>
    <row r="47" spans="1:6">
      <c r="A47" t="s">
        <v>105</v>
      </c>
      <c r="B47" t="s">
        <v>15</v>
      </c>
      <c r="C47" s="1" t="s">
        <v>176</v>
      </c>
      <c r="D47" s="21">
        <v>192</v>
      </c>
      <c r="E47" s="42">
        <v>44643</v>
      </c>
    </row>
    <row r="48" spans="1:6">
      <c r="A48" t="s">
        <v>105</v>
      </c>
      <c r="B48" t="s">
        <v>15</v>
      </c>
      <c r="C48" s="1" t="s">
        <v>177</v>
      </c>
      <c r="D48" s="21">
        <v>480</v>
      </c>
      <c r="E48" s="42">
        <v>44650</v>
      </c>
    </row>
    <row r="49" spans="1:5">
      <c r="A49" t="s">
        <v>105</v>
      </c>
      <c r="B49" t="s">
        <v>15</v>
      </c>
      <c r="C49" s="1" t="s">
        <v>178</v>
      </c>
      <c r="D49" s="21">
        <v>540</v>
      </c>
      <c r="E49" s="42">
        <v>44663</v>
      </c>
    </row>
    <row r="50" spans="1:5">
      <c r="A50" t="s">
        <v>105</v>
      </c>
      <c r="B50" t="s">
        <v>15</v>
      </c>
      <c r="C50" s="1" t="s">
        <v>179</v>
      </c>
      <c r="D50" s="21">
        <v>540</v>
      </c>
      <c r="E50" s="42">
        <v>44672</v>
      </c>
    </row>
    <row r="51" spans="1:5">
      <c r="A51" t="s">
        <v>105</v>
      </c>
      <c r="B51" t="s">
        <v>15</v>
      </c>
      <c r="C51" s="1" t="s">
        <v>179</v>
      </c>
      <c r="D51" s="21">
        <v>540</v>
      </c>
      <c r="E51" s="42">
        <v>44677</v>
      </c>
    </row>
    <row r="52" spans="1:5">
      <c r="A52" t="s">
        <v>105</v>
      </c>
      <c r="B52" t="s">
        <v>15</v>
      </c>
      <c r="C52" s="1" t="s">
        <v>184</v>
      </c>
      <c r="D52" s="21">
        <v>564</v>
      </c>
      <c r="E52" s="42">
        <v>44683</v>
      </c>
    </row>
    <row r="53" spans="1:5">
      <c r="A53" t="s">
        <v>105</v>
      </c>
      <c r="B53" t="s">
        <v>15</v>
      </c>
      <c r="C53" s="1" t="s">
        <v>185</v>
      </c>
      <c r="D53" s="21">
        <v>564</v>
      </c>
      <c r="E53" s="42">
        <v>44690</v>
      </c>
    </row>
    <row r="54" spans="1:5">
      <c r="A54" t="s">
        <v>105</v>
      </c>
      <c r="B54" t="s">
        <v>15</v>
      </c>
      <c r="C54" s="1" t="s">
        <v>186</v>
      </c>
      <c r="D54" s="21">
        <v>564</v>
      </c>
      <c r="E54" s="42">
        <v>44697</v>
      </c>
    </row>
    <row r="55" spans="1:5">
      <c r="A55" t="s">
        <v>105</v>
      </c>
      <c r="B55" t="s">
        <v>15</v>
      </c>
      <c r="C55" s="1" t="s">
        <v>187</v>
      </c>
      <c r="D55" s="21">
        <v>576</v>
      </c>
      <c r="E55" s="42">
        <v>44699</v>
      </c>
    </row>
    <row r="56" spans="1:5">
      <c r="A56" t="s">
        <v>105</v>
      </c>
      <c r="B56" t="s">
        <v>15</v>
      </c>
      <c r="C56" s="1" t="s">
        <v>191</v>
      </c>
      <c r="D56" s="21">
        <v>1584</v>
      </c>
      <c r="E56" s="42">
        <v>44714</v>
      </c>
    </row>
    <row r="57" spans="1:5">
      <c r="A57" t="s">
        <v>105</v>
      </c>
      <c r="B57" t="s">
        <v>15</v>
      </c>
      <c r="C57" s="1" t="s">
        <v>192</v>
      </c>
      <c r="D57" s="21">
        <v>1596</v>
      </c>
      <c r="E57" s="42">
        <v>44719</v>
      </c>
    </row>
  </sheetData>
  <autoFilter ref="A1:G33" xr:uid="{FBAAD242-DD70-4627-8EB3-34F5CB9A4FF0}">
    <filterColumn colId="5" showButton="0"/>
  </autoFilter>
  <mergeCells count="1">
    <mergeCell ref="F1:G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14</vt:i4>
      </vt:variant>
    </vt:vector>
  </HeadingPairs>
  <TitlesOfParts>
    <vt:vector size="14" baseType="lpstr">
      <vt:lpstr>Comirnaty 195x6</vt:lpstr>
      <vt:lpstr>ComirnatyOriginalOmicron1</vt:lpstr>
      <vt:lpstr>ComirnatyOriginalOmicron4_5</vt:lpstr>
      <vt:lpstr>VIDPREVTYN BETA </vt:lpstr>
      <vt:lpstr>Comirnaty disperze 10x6</vt:lpstr>
      <vt:lpstr>Comirnaty PED</vt:lpstr>
      <vt:lpstr>ComirnatyO_O_BA.4_5 PED </vt:lpstr>
      <vt:lpstr>Comirnaty baby</vt:lpstr>
      <vt:lpstr>SPIKEVAX</vt:lpstr>
      <vt:lpstr>SPIKEVAXOriginalOmicron</vt:lpstr>
      <vt:lpstr>SPIKEVAXOriginalOmicron4_5</vt:lpstr>
      <vt:lpstr>Nuvaxovid</vt:lpstr>
      <vt:lpstr>VAXZEVRIA</vt:lpstr>
      <vt:lpstr>Janssen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Komrsková Eva</dc:creator>
  <cp:lastModifiedBy>Kumstát Tomáš</cp:lastModifiedBy>
  <dcterms:created xsi:type="dcterms:W3CDTF">2021-01-20T11:33:45Z</dcterms:created>
  <dcterms:modified xsi:type="dcterms:W3CDTF">2023-07-19T05:52:28Z</dcterms:modified>
</cp:coreProperties>
</file>