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p\BASIC STATISTICS LAB\"/>
    </mc:Choice>
  </mc:AlternateContent>
  <xr:revisionPtr revIDLastSave="0" documentId="13_ncr:1_{D1C9182F-13BD-4F77-B368-61E805EC77C5}" xr6:coauthVersionLast="47" xr6:coauthVersionMax="47" xr10:uidLastSave="{00000000-0000-0000-0000-000000000000}"/>
  <bookViews>
    <workbookView xWindow="-120" yWindow="-120" windowWidth="24240" windowHeight="13020" activeTab="5" xr2:uid="{EC489009-28D6-4019-8365-0483DEDEA801}"/>
  </bookViews>
  <sheets>
    <sheet name="CA11.1" sheetId="1" r:id="rId1"/>
    <sheet name="CA11.2" sheetId="2" r:id="rId2"/>
    <sheet name="CA11.3" sheetId="3" r:id="rId3"/>
    <sheet name="CA12.1" sheetId="5" r:id="rId4"/>
    <sheet name="CA12.2" sheetId="6" r:id="rId5"/>
    <sheet name="CA12.3"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7" l="1"/>
  <c r="Q31" i="7"/>
  <c r="Q32" i="7"/>
  <c r="Q33" i="7"/>
  <c r="Q34" i="7"/>
  <c r="Q35" i="7"/>
  <c r="Q36" i="7"/>
  <c r="Q37" i="7"/>
  <c r="Q38" i="7"/>
  <c r="Q39" i="7"/>
  <c r="Q21" i="6"/>
  <c r="Q20" i="6"/>
  <c r="P31" i="7"/>
  <c r="P32" i="7"/>
  <c r="P33" i="7"/>
  <c r="P34" i="7"/>
  <c r="P35" i="7"/>
  <c r="P36" i="7"/>
  <c r="P37" i="7"/>
  <c r="P38" i="7"/>
  <c r="P39" i="7"/>
  <c r="P30" i="7"/>
  <c r="O39" i="7"/>
  <c r="O31" i="7"/>
  <c r="O32" i="7"/>
  <c r="O33" i="7"/>
  <c r="O34" i="7"/>
  <c r="O35" i="7"/>
  <c r="O36" i="7"/>
  <c r="O37" i="7"/>
  <c r="O38" i="7"/>
  <c r="O30" i="7"/>
  <c r="M23" i="7"/>
  <c r="M24" i="7"/>
  <c r="M25" i="7"/>
  <c r="M26" i="7"/>
  <c r="M22" i="7"/>
  <c r="F13" i="7"/>
  <c r="E13" i="7"/>
  <c r="D13" i="7"/>
  <c r="D26" i="7" l="1"/>
  <c r="D24" i="7"/>
  <c r="G24" i="7" s="1"/>
  <c r="D25" i="7"/>
  <c r="G25" i="7" s="1"/>
  <c r="D23" i="7"/>
  <c r="G23" i="7" s="1"/>
  <c r="C14" i="7"/>
  <c r="C15" i="7" s="1"/>
  <c r="C16" i="7"/>
  <c r="G13" i="7"/>
  <c r="C13" i="7"/>
  <c r="C19" i="7" s="1"/>
  <c r="E12" i="7"/>
  <c r="D12" i="7"/>
  <c r="F12" i="7"/>
  <c r="G12" i="7"/>
  <c r="C12" i="7"/>
  <c r="H9" i="7"/>
  <c r="H7" i="7"/>
  <c r="H8" i="7"/>
  <c r="H10" i="7"/>
  <c r="H11" i="7"/>
  <c r="I34" i="2"/>
  <c r="O28" i="3"/>
  <c r="P21" i="6"/>
  <c r="P22" i="6"/>
  <c r="Q22" i="6" s="1"/>
  <c r="P23" i="6"/>
  <c r="Q23" i="6" s="1"/>
  <c r="P24" i="6"/>
  <c r="Q24" i="6" s="1"/>
  <c r="P25" i="6"/>
  <c r="Q25" i="6" s="1"/>
  <c r="H35" i="2"/>
  <c r="H36" i="2"/>
  <c r="H37" i="2"/>
  <c r="H38" i="2"/>
  <c r="H39" i="2"/>
  <c r="H34" i="2"/>
  <c r="P20" i="6"/>
  <c r="O21" i="6"/>
  <c r="O22" i="6"/>
  <c r="O23" i="6"/>
  <c r="O24" i="6"/>
  <c r="O25" i="6"/>
  <c r="O20" i="6"/>
  <c r="C25" i="7" l="1"/>
  <c r="E25" i="7" s="1"/>
  <c r="C27" i="7"/>
  <c r="C18" i="7"/>
  <c r="C24" i="7" s="1"/>
  <c r="E24" i="7" s="1"/>
  <c r="C17" i="7"/>
  <c r="C23" i="7" s="1"/>
  <c r="E23" i="7" s="1"/>
  <c r="O29" i="3"/>
  <c r="O30" i="3"/>
  <c r="O31" i="3"/>
  <c r="O32" i="3"/>
  <c r="O33" i="3"/>
  <c r="I35" i="2"/>
  <c r="I36" i="2"/>
  <c r="I37" i="2"/>
  <c r="I38" i="2"/>
  <c r="I39" i="2"/>
  <c r="N29" i="3"/>
  <c r="N30" i="3"/>
  <c r="N31" i="3"/>
  <c r="N32" i="3"/>
  <c r="N33" i="3"/>
  <c r="N28" i="3"/>
  <c r="M29" i="3"/>
  <c r="M30" i="3"/>
  <c r="M31" i="3"/>
  <c r="M32" i="3"/>
  <c r="M33" i="3"/>
  <c r="M28" i="3"/>
  <c r="F25" i="7" l="1"/>
  <c r="C26" i="7"/>
  <c r="E26" i="7" s="1"/>
  <c r="G35" i="2"/>
  <c r="G36" i="2"/>
  <c r="G37" i="2"/>
  <c r="G38" i="2"/>
  <c r="G39" i="2"/>
  <c r="G34" i="2"/>
  <c r="F23" i="7" l="1"/>
  <c r="F24" i="7"/>
  <c r="G34" i="1"/>
  <c r="G35" i="1"/>
  <c r="G33" i="1"/>
  <c r="H34" i="1"/>
  <c r="I34" i="1" s="1"/>
  <c r="H35" i="1"/>
  <c r="I35" i="1" s="1"/>
  <c r="H33" i="1"/>
  <c r="I33" i="1" s="1"/>
</calcChain>
</file>

<file path=xl/sharedStrings.xml><?xml version="1.0" encoding="utf-8"?>
<sst xmlns="http://schemas.openxmlformats.org/spreadsheetml/2006/main" count="349" uniqueCount="146">
  <si>
    <t>Screenshot CA 11.1</t>
  </si>
  <si>
    <t xml:space="preserve">One-way Analysis of Variance -  </t>
  </si>
  <si>
    <t xml:space="preserve">Cricket </t>
  </si>
  <si>
    <t xml:space="preserve">Hockey </t>
  </si>
  <si>
    <t>Volleyball</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</si>
  <si>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</si>
  <si>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</si>
  <si>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</si>
  <si>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</si>
  <si>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</si>
  <si>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</si>
  <si>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</si>
  <si>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</si>
  <si>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</si>
  <si>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</si>
  <si>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</si>
  <si>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</si>
  <si>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</si>
  <si>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</si>
  <si>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</si>
  <si>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</si>
  <si>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</si>
  <si>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</si>
  <si>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 xml:space="preserve">between the average height, we'll do the pair - wise comparison. </t>
  </si>
  <si>
    <t xml:space="preserve">Comparison table </t>
  </si>
  <si>
    <t>Pair of sports</t>
  </si>
  <si>
    <t>C, H</t>
  </si>
  <si>
    <t>C, V</t>
  </si>
  <si>
    <t>H, V</t>
  </si>
  <si>
    <r>
      <t>n</t>
    </r>
    <r>
      <rPr>
        <vertAlign val="subscript"/>
        <sz val="11"/>
        <color theme="1"/>
        <rFont val="Calibri"/>
        <family val="2"/>
        <scheme val="minor"/>
      </rPr>
      <t>i</t>
    </r>
  </si>
  <si>
    <r>
      <t>n</t>
    </r>
    <r>
      <rPr>
        <vertAlign val="subscript"/>
        <sz val="11"/>
        <color theme="1"/>
        <rFont val="Calibri"/>
        <family val="2"/>
        <scheme val="minor"/>
      </rPr>
      <t>j</t>
    </r>
  </si>
  <si>
    <t>Hockey  ( H )</t>
  </si>
  <si>
    <t>Cricket ( C )</t>
  </si>
  <si>
    <t>Volleyball (V )</t>
  </si>
  <si>
    <r>
      <t xml:space="preserve"> T̅</t>
    </r>
    <r>
      <rPr>
        <vertAlign val="subscript"/>
        <sz val="11"/>
        <color theme="1"/>
        <rFont val="Calibri"/>
        <family val="2"/>
        <scheme val="minor"/>
      </rPr>
      <t>i</t>
    </r>
  </si>
  <si>
    <r>
      <t xml:space="preserve"> T̅</t>
    </r>
    <r>
      <rPr>
        <vertAlign val="subscript"/>
        <sz val="11"/>
        <color theme="1"/>
        <rFont val="Calibri"/>
        <family val="2"/>
        <scheme val="minor"/>
      </rPr>
      <t>j</t>
    </r>
  </si>
  <si>
    <r>
      <t xml:space="preserve"> |T̅</t>
    </r>
    <r>
      <rPr>
        <b/>
        <vertAlign val="subscript"/>
        <sz val="11"/>
        <color theme="1"/>
        <rFont val="Calibri"/>
        <family val="2"/>
        <scheme val="minor"/>
      </rPr>
      <t>i</t>
    </r>
    <r>
      <rPr>
        <b/>
        <sz val="11"/>
        <color theme="1"/>
        <rFont val="Calibri"/>
        <family val="2"/>
        <scheme val="minor"/>
      </rPr>
      <t xml:space="preserve"> - T̅</t>
    </r>
    <r>
      <rPr>
        <b/>
        <vertAlign val="subscript"/>
        <sz val="11"/>
        <color theme="1"/>
        <rFont val="Calibri"/>
        <family val="2"/>
        <scheme val="minor"/>
      </rPr>
      <t>j</t>
    </r>
    <r>
      <rPr>
        <b/>
        <sz val="11"/>
        <color theme="1"/>
        <rFont val="Calibri"/>
        <family val="2"/>
        <scheme val="minor"/>
      </rPr>
      <t>|</t>
    </r>
  </si>
  <si>
    <t>CD</t>
  </si>
  <si>
    <t>Inference</t>
  </si>
  <si>
    <t>Significant</t>
  </si>
  <si>
    <t>Insignificant</t>
  </si>
  <si>
    <r>
      <t xml:space="preserve">Pair - wise comparison - </t>
    </r>
    <r>
      <rPr>
        <sz val="12"/>
        <color theme="1"/>
        <rFont val="Calibri"/>
        <family val="2"/>
        <scheme val="minor"/>
      </rPr>
      <t>Since the null hypothesis is rejected, i.e., there is a significant difference</t>
    </r>
  </si>
  <si>
    <t xml:space="preserve">Two-way Analysis of Variance -  </t>
  </si>
  <si>
    <t xml:space="preserve">Salesman </t>
  </si>
  <si>
    <t>Showrooms</t>
  </si>
  <si>
    <t xml:space="preserve">Showroom 1 </t>
  </si>
  <si>
    <t xml:space="preserve">Showroom 2 </t>
  </si>
  <si>
    <t>Showroom 3</t>
  </si>
  <si>
    <t>Showroom 4</t>
  </si>
  <si>
    <t xml:space="preserve">Salesman 1 </t>
  </si>
  <si>
    <t>Salesman 2</t>
  </si>
  <si>
    <t>Salesman 3</t>
  </si>
  <si>
    <t>Salesman 4</t>
  </si>
  <si>
    <t>Anova: Two-Factor Without Replication</t>
  </si>
  <si>
    <t>Rows</t>
  </si>
  <si>
    <t>Columns</t>
  </si>
  <si>
    <t>Error</t>
  </si>
  <si>
    <t xml:space="preserve">Since the null hypothesis for average sales of each showroom is rejected, i.e., the </t>
  </si>
  <si>
    <t>Pair - wise comparison -</t>
  </si>
  <si>
    <t xml:space="preserve">average sales of each showroom is significantly different, we'll do pair - wise comparison. </t>
  </si>
  <si>
    <t>Pair of showroom</t>
  </si>
  <si>
    <t xml:space="preserve">S1, S2 </t>
  </si>
  <si>
    <t>S1, S3</t>
  </si>
  <si>
    <t>S1, S4</t>
  </si>
  <si>
    <t>S2, S3</t>
  </si>
  <si>
    <t>S2, S4</t>
  </si>
  <si>
    <t>S3, S4</t>
  </si>
  <si>
    <r>
      <t>n</t>
    </r>
    <r>
      <rPr>
        <b/>
        <vertAlign val="subscript"/>
        <sz val="11"/>
        <color theme="1"/>
        <rFont val="Calibri"/>
        <family val="2"/>
        <scheme val="minor"/>
      </rPr>
      <t>i</t>
    </r>
  </si>
  <si>
    <r>
      <t>n</t>
    </r>
    <r>
      <rPr>
        <b/>
        <vertAlign val="subscript"/>
        <sz val="11"/>
        <color theme="1"/>
        <rFont val="Calibri"/>
        <family val="2"/>
        <scheme val="minor"/>
      </rPr>
      <t>j</t>
    </r>
  </si>
  <si>
    <r>
      <t xml:space="preserve"> T̅</t>
    </r>
    <r>
      <rPr>
        <b/>
        <vertAlign val="subscript"/>
        <sz val="11"/>
        <color theme="1"/>
        <rFont val="Calibri"/>
        <family val="2"/>
        <scheme val="minor"/>
      </rPr>
      <t>i</t>
    </r>
  </si>
  <si>
    <r>
      <t xml:space="preserve"> T̅</t>
    </r>
    <r>
      <rPr>
        <b/>
        <vertAlign val="subscript"/>
        <sz val="11"/>
        <color theme="1"/>
        <rFont val="Calibri"/>
        <family val="2"/>
        <scheme val="minor"/>
      </rPr>
      <t>j</t>
    </r>
  </si>
  <si>
    <t xml:space="preserve">Two -way ANOVA with m observations per cell. </t>
  </si>
  <si>
    <t>Shift 1</t>
  </si>
  <si>
    <t>Shift 2</t>
  </si>
  <si>
    <t>Shift 3</t>
  </si>
  <si>
    <t xml:space="preserve">Machine 1 </t>
  </si>
  <si>
    <t>Machine  2</t>
  </si>
  <si>
    <t>Machine 3</t>
  </si>
  <si>
    <t>Machine 4</t>
  </si>
  <si>
    <t>Anova: Two-Factor With Replication</t>
  </si>
  <si>
    <t>Sample</t>
  </si>
  <si>
    <t>Interaction</t>
  </si>
  <si>
    <t>Within</t>
  </si>
  <si>
    <t xml:space="preserve">Since the null hypothesis for machine wise production is rejected so we'll do pair wise comparison. </t>
  </si>
  <si>
    <t>Pair of machine wise production</t>
  </si>
  <si>
    <t>M1, M2</t>
  </si>
  <si>
    <t>M1, M3</t>
  </si>
  <si>
    <t>M1, M4</t>
  </si>
  <si>
    <t>M2, M3</t>
  </si>
  <si>
    <t>M2, M4</t>
  </si>
  <si>
    <t>M3, M4</t>
  </si>
  <si>
    <t>Screenshot CA 12.1</t>
  </si>
  <si>
    <t>A</t>
  </si>
  <si>
    <t>B</t>
  </si>
  <si>
    <t>C</t>
  </si>
  <si>
    <t xml:space="preserve">D </t>
  </si>
  <si>
    <t>Completely randomised design (CRD)</t>
  </si>
  <si>
    <t>Screenshot CA 12.2</t>
  </si>
  <si>
    <t>Randomised block design (RBD)</t>
  </si>
  <si>
    <t>Types of seed</t>
  </si>
  <si>
    <t>D</t>
  </si>
  <si>
    <t xml:space="preserve">Block </t>
  </si>
  <si>
    <t>II</t>
  </si>
  <si>
    <t xml:space="preserve">I </t>
  </si>
  <si>
    <t>III</t>
  </si>
  <si>
    <t>IV</t>
  </si>
  <si>
    <t>V</t>
  </si>
  <si>
    <t xml:space="preserve">Since the null hypothesis for different types of seeds is rejected so we'll do pair wise comparison. </t>
  </si>
  <si>
    <t>Pair of seeds</t>
  </si>
  <si>
    <r>
      <t>t</t>
    </r>
    <r>
      <rPr>
        <b/>
        <vertAlign val="subscript"/>
        <sz val="11"/>
        <color theme="1"/>
        <rFont val="Calibri"/>
        <family val="2"/>
        <scheme val="minor"/>
      </rPr>
      <t>(12),0.025</t>
    </r>
  </si>
  <si>
    <r>
      <t>t</t>
    </r>
    <r>
      <rPr>
        <b/>
        <vertAlign val="subscript"/>
        <sz val="11"/>
        <color theme="1"/>
        <rFont val="Calibri"/>
        <family val="2"/>
        <scheme val="minor"/>
      </rPr>
      <t>(24),0.025</t>
    </r>
  </si>
  <si>
    <r>
      <t>t</t>
    </r>
    <r>
      <rPr>
        <vertAlign val="subscript"/>
        <sz val="11"/>
        <color theme="1"/>
        <rFont val="Calibri"/>
        <family val="2"/>
        <scheme val="minor"/>
      </rPr>
      <t>(30),0.005</t>
    </r>
  </si>
  <si>
    <r>
      <t>t</t>
    </r>
    <r>
      <rPr>
        <b/>
        <vertAlign val="subscript"/>
        <sz val="11"/>
        <color theme="1"/>
        <rFont val="Calibri"/>
        <family val="2"/>
        <scheme val="minor"/>
      </rPr>
      <t>(9),0.025</t>
    </r>
  </si>
  <si>
    <t>A, B</t>
  </si>
  <si>
    <t>A, C</t>
  </si>
  <si>
    <t>A, D</t>
  </si>
  <si>
    <t>B, C</t>
  </si>
  <si>
    <t>B, D</t>
  </si>
  <si>
    <t>C, D</t>
  </si>
  <si>
    <t>Screenshot CA 12.3</t>
  </si>
  <si>
    <t>Day</t>
  </si>
  <si>
    <t>Machine</t>
  </si>
  <si>
    <t>I</t>
  </si>
  <si>
    <t xml:space="preserve">Total </t>
  </si>
  <si>
    <r>
      <t>Total (y</t>
    </r>
    <r>
      <rPr>
        <vertAlign val="subscript"/>
        <sz val="11"/>
        <color theme="1"/>
        <rFont val="Calibri"/>
        <family val="2"/>
        <scheme val="minor"/>
      </rPr>
      <t xml:space="preserve"> …k</t>
    </r>
    <r>
      <rPr>
        <sz val="11"/>
        <color theme="1"/>
        <rFont val="Calibri"/>
        <family val="2"/>
        <scheme val="minor"/>
      </rPr>
      <t>)</t>
    </r>
  </si>
  <si>
    <t>G</t>
  </si>
  <si>
    <t xml:space="preserve">CF </t>
  </si>
  <si>
    <t>RSS</t>
  </si>
  <si>
    <r>
      <t xml:space="preserve">Total (y </t>
    </r>
    <r>
      <rPr>
        <vertAlign val="subscript"/>
        <sz val="11"/>
        <color theme="1"/>
        <rFont val="Calibri"/>
        <family val="2"/>
        <scheme val="minor"/>
      </rPr>
      <t>i..</t>
    </r>
    <r>
      <rPr>
        <sz val="11"/>
        <color theme="1"/>
        <rFont val="Calibri"/>
        <family val="2"/>
        <scheme val="minor"/>
      </rPr>
      <t xml:space="preserve"> )</t>
    </r>
  </si>
  <si>
    <r>
      <t>∑ y</t>
    </r>
    <r>
      <rPr>
        <vertAlign val="superscript"/>
        <sz val="11"/>
        <color theme="1"/>
        <rFont val="Calibri"/>
        <family val="2"/>
        <scheme val="minor"/>
      </rPr>
      <t>2</t>
    </r>
    <r>
      <rPr>
        <vertAlign val="subscript"/>
        <sz val="11"/>
        <color theme="1"/>
        <rFont val="Calibri"/>
        <family val="2"/>
        <scheme val="minor"/>
      </rPr>
      <t xml:space="preserve"> i..</t>
    </r>
  </si>
  <si>
    <r>
      <t>∑ y</t>
    </r>
    <r>
      <rPr>
        <vertAlign val="superscript"/>
        <sz val="11"/>
        <color theme="1"/>
        <rFont val="Calibri"/>
        <family val="2"/>
        <scheme val="minor"/>
      </rPr>
      <t>2</t>
    </r>
    <r>
      <rPr>
        <sz val="11"/>
        <color theme="1"/>
        <rFont val="Calibri"/>
        <family val="2"/>
        <scheme val="minor"/>
      </rPr>
      <t xml:space="preserve"> </t>
    </r>
    <r>
      <rPr>
        <vertAlign val="subscript"/>
        <sz val="11"/>
        <color theme="1"/>
        <rFont val="Calibri"/>
        <family val="2"/>
        <scheme val="minor"/>
      </rPr>
      <t>.j.</t>
    </r>
  </si>
  <si>
    <r>
      <t>∑ y</t>
    </r>
    <r>
      <rPr>
        <vertAlign val="superscript"/>
        <sz val="11"/>
        <color theme="1"/>
        <rFont val="Calibri"/>
        <family val="2"/>
        <scheme val="minor"/>
      </rPr>
      <t>2</t>
    </r>
    <r>
      <rPr>
        <sz val="11"/>
        <color theme="1"/>
        <rFont val="Calibri"/>
        <family val="2"/>
        <scheme val="minor"/>
      </rPr>
      <t xml:space="preserve"> </t>
    </r>
    <r>
      <rPr>
        <vertAlign val="subscript"/>
        <sz val="11"/>
        <color theme="1"/>
        <rFont val="Calibri"/>
        <family val="2"/>
        <scheme val="minor"/>
      </rPr>
      <t>..k</t>
    </r>
  </si>
  <si>
    <t>Latin Square design</t>
  </si>
  <si>
    <t>MSS</t>
  </si>
  <si>
    <r>
      <t>F</t>
    </r>
    <r>
      <rPr>
        <vertAlign val="subscript"/>
        <sz val="11"/>
        <color theme="1"/>
        <rFont val="Calibri"/>
        <family val="2"/>
        <scheme val="minor"/>
      </rPr>
      <t>cal</t>
    </r>
  </si>
  <si>
    <t xml:space="preserve">Operator </t>
  </si>
  <si>
    <t>Days</t>
  </si>
  <si>
    <t>E</t>
  </si>
  <si>
    <t>A, E</t>
  </si>
  <si>
    <t>B, E</t>
  </si>
  <si>
    <t>C, E</t>
  </si>
  <si>
    <t>D, E</t>
  </si>
  <si>
    <t>To show different operators, we use orange, pink, yellow, blue and green</t>
  </si>
  <si>
    <t xml:space="preserve">for operators A, B, C, D and E respectively.  </t>
  </si>
  <si>
    <t xml:space="preserve">Since the null hypothesis for operators is rejected so we'll do pair wise comparison. </t>
  </si>
  <si>
    <t>Pair of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</si>
</sst>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000000000000"/>
    <numFmt numFmtId="167" formatCode="0.00000"/>
  </numFmts>
  <fonts count="17" x14ac:knownFonts="1">
    <font>
      <sz val="11"/>
      <color theme="1"/>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
      <vertAlign val="subscript"/>
      <sz val="11"/>
      <color theme="1"/>
      <name val="Calibri"/>
      <family val="2"/>
      <scheme val="minor"/>
    </font>
    <font>
      <b/>
      <vertAlign val="subscript"/>
      <sz val="11"/>
      <color theme="1"/>
      <name val="Calibri"/>
      <family val="2"/>
      <scheme val="minor"/>
    </font>
    <font>
      <b/>
      <sz val="11"/>
      <color rgb="FF000000"/>
      <name val="Calibri"/>
      <family val="2"/>
      <scheme val="minor"/>
    </font>
    <font>
      <b/>
      <sz val="14"/>
      <color rgb="FF000000"/>
      <name val="Calibri"/>
      <family val="2"/>
      <scheme val="minor"/>
    </font>
    <font>
      <b/>
      <sz val="14"/>
      <color theme="1"/>
      <name val="Arial"/>
      <family val="2"/>
    </font>
    <font>
      <sz val="8"/>
      <name val="Calibri"/>
      <family val="2"/>
      <scheme val="minor"/>
    </font>
    <font>
      <i/>
      <sz val="10"/>
      <color theme="1"/>
      <name val="Calibri"/>
      <family val="2"/>
      <scheme val="minor"/>
    </font>
    <font>
      <b/>
      <i/>
      <sz val="10"/>
      <color theme="1"/>
      <name val="Calibri"/>
      <family val="2"/>
      <scheme val="minor"/>
    </font>
    <font>
      <sz val="1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rgb="FFFF99FF"/>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18"/>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2" fillId="0" borderId="0" xfId="0" applyFont="1"/>
    <xf numFmtId="0" fontId="4" fillId="0" borderId="0" xfId="0" applyFont="1"/>
    <xf numFmtId="0" fontId="1"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0" borderId="4" xfId="0" applyBorder="1" applyAlignment="1">
      <alignment horizontal="center"/>
    </xf>
    <xf numFmtId="164" fontId="0" fillId="0" borderId="2" xfId="0" applyNumberFormat="1" applyBorder="1" applyAlignment="1">
      <alignment horizontal="center"/>
    </xf>
    <xf numFmtId="0" fontId="0" fillId="0" borderId="5" xfId="0" applyBorder="1"/>
    <xf numFmtId="0" fontId="5" fillId="0" borderId="6" xfId="0" applyFont="1" applyBorder="1" applyAlignment="1">
      <alignment horizontal="center"/>
    </xf>
    <xf numFmtId="0" fontId="1" fillId="0" borderId="0" xfId="0" applyFont="1"/>
    <xf numFmtId="0" fontId="3" fillId="0" borderId="0" xfId="0" applyFont="1"/>
    <xf numFmtId="0" fontId="9" fillId="0" borderId="0" xfId="0" applyFont="1" applyAlignment="1">
      <alignment horizontal="center"/>
    </xf>
    <xf numFmtId="0" fontId="0" fillId="0" borderId="0" xfId="0" applyAlignment="1">
      <alignment horizontal="center"/>
    </xf>
    <xf numFmtId="0" fontId="0" fillId="0" borderId="5" xfId="0" applyBorder="1" applyAlignment="1">
      <alignment horizontal="center"/>
    </xf>
    <xf numFmtId="0" fontId="1" fillId="0" borderId="7" xfId="0" applyFont="1" applyBorder="1" applyAlignment="1">
      <alignment horizontal="center"/>
    </xf>
    <xf numFmtId="0" fontId="0" fillId="0" borderId="7" xfId="0" applyBorder="1" applyAlignment="1">
      <alignment horizontal="center"/>
    </xf>
    <xf numFmtId="0" fontId="10" fillId="0" borderId="0" xfId="0" applyFont="1"/>
    <xf numFmtId="0" fontId="11" fillId="0" borderId="0" xfId="0" applyFont="1" applyAlignment="1">
      <alignment horizontal="center"/>
    </xf>
    <xf numFmtId="0" fontId="9" fillId="0" borderId="0" xfId="0" applyFont="1"/>
    <xf numFmtId="165" fontId="0" fillId="0" borderId="0" xfId="0" applyNumberFormat="1" applyAlignment="1">
      <alignment horizontal="center"/>
    </xf>
    <xf numFmtId="0" fontId="0" fillId="0" borderId="9" xfId="0" applyBorder="1"/>
    <xf numFmtId="0" fontId="0" fillId="0" borderId="8" xfId="0" applyBorder="1"/>
    <xf numFmtId="0" fontId="0" fillId="0" borderId="10" xfId="0" applyBorder="1"/>
    <xf numFmtId="0" fontId="0" fillId="0" borderId="2" xfId="0" applyBorder="1"/>
    <xf numFmtId="0" fontId="0" fillId="0" borderId="4" xfId="0" applyBorder="1"/>
    <xf numFmtId="0" fontId="0" fillId="0" borderId="3" xfId="0" applyBorder="1"/>
    <xf numFmtId="0" fontId="0" fillId="0" borderId="0" xfId="0" applyAlignment="1">
      <alignment horizontal="center" vertical="center"/>
    </xf>
    <xf numFmtId="2" fontId="0" fillId="0" borderId="0" xfId="0" applyNumberFormat="1"/>
    <xf numFmtId="0" fontId="13" fillId="0" borderId="11" xfId="0" applyFont="1" applyBorder="1" applyAlignment="1">
      <alignment horizontal="right"/>
    </xf>
    <xf numFmtId="165" fontId="0" fillId="0" borderId="0" xfId="0" applyNumberFormat="1"/>
    <xf numFmtId="165" fontId="0" fillId="0" borderId="5" xfId="0" applyNumberFormat="1" applyBorder="1"/>
    <xf numFmtId="166" fontId="0" fillId="0" borderId="0" xfId="0" applyNumberFormat="1"/>
    <xf numFmtId="0" fontId="0" fillId="0" borderId="1" xfId="0" applyBorder="1"/>
    <xf numFmtId="2" fontId="0" fillId="0" borderId="2"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0" fontId="14" fillId="0" borderId="11" xfId="0" applyFont="1" applyBorder="1" applyAlignment="1">
      <alignment horizontal="right"/>
    </xf>
    <xf numFmtId="0" fontId="1" fillId="0" borderId="7" xfId="0" applyFont="1" applyBorder="1" applyAlignment="1">
      <alignment horizontal="center" vertical="center" wrapText="1"/>
    </xf>
    <xf numFmtId="0" fontId="0" fillId="0" borderId="1" xfId="0" applyBorder="1" applyAlignment="1">
      <alignment horizontal="center"/>
    </xf>
    <xf numFmtId="167" fontId="0" fillId="0" borderId="0" xfId="0" applyNumberFormat="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6" fillId="0" borderId="0" xfId="0" applyFont="1"/>
    <xf numFmtId="0" fontId="0" fillId="2" borderId="2"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15" fillId="4" borderId="4" xfId="0"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13" xfId="0" applyFill="1" applyBorder="1" applyAlignment="1">
      <alignment horizontal="center"/>
    </xf>
    <xf numFmtId="0" fontId="0" fillId="4" borderId="14" xfId="0" applyFill="1" applyBorder="1" applyAlignment="1">
      <alignment horizontal="center"/>
    </xf>
    <xf numFmtId="0" fontId="0" fillId="2" borderId="14" xfId="0" applyFill="1" applyBorder="1" applyAlignment="1">
      <alignment horizontal="center"/>
    </xf>
    <xf numFmtId="0" fontId="0" fillId="3" borderId="14" xfId="0" applyFill="1" applyBorder="1" applyAlignment="1">
      <alignment horizontal="center"/>
    </xf>
    <xf numFmtId="0" fontId="0" fillId="5" borderId="12" xfId="0" applyFill="1" applyBorder="1" applyAlignment="1">
      <alignment horizontal="center"/>
    </xf>
    <xf numFmtId="0" fontId="0" fillId="0" borderId="1" xfId="0" applyBorder="1" applyAlignment="1">
      <alignment horizontal="left"/>
    </xf>
    <xf numFmtId="0" fontId="0" fillId="0" borderId="6" xfId="0" applyBorder="1" applyAlignment="1">
      <alignment horizontal="center"/>
    </xf>
    <xf numFmtId="0" fontId="0" fillId="0" borderId="6" xfId="0" applyBorder="1" applyAlignment="1">
      <alignment horizont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xf>
    <xf numFmtId="0" fontId="0" fillId="0" borderId="8" xfId="0" applyBorder="1" applyAlignment="1">
      <alignment horizontal="center"/>
    </xf>
    <xf numFmtId="0" fontId="0" fillId="0" borderId="10" xfId="0" applyBorder="1" applyAlignment="1">
      <alignment horizontal="center"/>
    </xf>
  </cellXfs>
  <cellStyles count="1">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271465</xdr:colOff>
      <xdr:row>2</xdr:row>
      <xdr:rowOff>7143</xdr:rowOff>
    </xdr:from>
    <xdr:to>
      <xdr:col>24</xdr:col>
      <xdr:colOff>190500</xdr:colOff>
      <xdr:row>15</xdr:row>
      <xdr:rowOff>95251</xdr:rowOff>
    </xdr:to>
    <xdr:sp macro="" textlink="">
      <xdr:nvSpPr>
        <xdr:cNvPr id="2" name="TextBox 1">
          <a:extLst>
            <a:ext uri="{FF2B5EF4-FFF2-40B4-BE49-F238E27FC236}">
              <a16:creationId xmlns:a16="http://schemas.microsoft.com/office/drawing/2014/main" id="{A054156A-A600-93B0-AB5F-BF48A3726041}"/>
            </a:ext>
          </a:extLst>
        </xdr:cNvPr>
        <xdr:cNvSpPr txBox="1"/>
      </xdr:nvSpPr>
      <xdr:spPr>
        <a:xfrm>
          <a:off x="3783809" y="542924"/>
          <a:ext cx="11539535" cy="2564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dk1"/>
              </a:solidFill>
              <a:effectLst/>
              <a:latin typeface="+mn-lt"/>
              <a:ea typeface="+mn-ea"/>
              <a:cs typeface="+mn-cs"/>
            </a:rPr>
            <a:t>Interpretation</a:t>
          </a:r>
          <a:r>
            <a:rPr lang="en-IN" sz="1600">
              <a:solidFill>
                <a:schemeClr val="dk1"/>
              </a:solidFill>
              <a:effectLst/>
              <a:latin typeface="+mn-lt"/>
              <a:ea typeface="+mn-ea"/>
              <a:cs typeface="+mn-cs"/>
            </a:rPr>
            <a:t> - </a:t>
          </a:r>
          <a:r>
            <a:rPr lang="en-IN" sz="1400">
              <a:solidFill>
                <a:schemeClr val="dk1"/>
              </a:solidFill>
              <a:effectLst/>
              <a:latin typeface="+mn-lt"/>
              <a:ea typeface="+mn-ea"/>
              <a:cs typeface="+mn-cs"/>
            </a:rPr>
            <a:t>We</a:t>
          </a:r>
          <a:r>
            <a:rPr lang="en-IN" sz="1400" baseline="0">
              <a:solidFill>
                <a:schemeClr val="dk1"/>
              </a:solidFill>
              <a:effectLst/>
              <a:latin typeface="+mn-lt"/>
              <a:ea typeface="+mn-ea"/>
              <a:cs typeface="+mn-cs"/>
            </a:rPr>
            <a:t> have to test that the average height of the sportsmen in all three sports is the same at 1% level of significance. It is given that the heights of the sportsmen are normally distributed in each sport with approximately equal variances, so one-way ANOVA would be used. If </a:t>
          </a:r>
          <a:r>
            <a:rPr lang="en-IN" sz="1200" b="1" i="0">
              <a:solidFill>
                <a:schemeClr val="dk1"/>
              </a:solidFill>
              <a:effectLst/>
              <a:latin typeface="+mn-lt"/>
              <a:ea typeface="+mn-ea"/>
              <a:cs typeface="+mn-cs"/>
            </a:rPr>
            <a:t>µ</a:t>
          </a:r>
          <a:r>
            <a:rPr lang="en-IN" sz="1200" b="1" i="0" baseline="-25000">
              <a:solidFill>
                <a:schemeClr val="dk1"/>
              </a:solidFill>
              <a:effectLst/>
              <a:latin typeface="+mn-lt"/>
              <a:ea typeface="+mn-ea"/>
              <a:cs typeface="+mn-cs"/>
            </a:rPr>
            <a:t>1</a:t>
          </a:r>
          <a:r>
            <a:rPr lang="en-IN" sz="1200" b="0" i="0" baseline="0">
              <a:solidFill>
                <a:schemeClr val="dk1"/>
              </a:solidFill>
              <a:effectLst/>
              <a:latin typeface="+mn-lt"/>
              <a:ea typeface="+mn-ea"/>
              <a:cs typeface="+mn-cs"/>
            </a:rPr>
            <a:t> , </a:t>
          </a:r>
          <a:r>
            <a:rPr lang="en-IN" sz="1200" b="1" i="0">
              <a:solidFill>
                <a:schemeClr val="dk1"/>
              </a:solidFill>
              <a:effectLst/>
              <a:latin typeface="+mn-lt"/>
              <a:ea typeface="+mn-ea"/>
              <a:cs typeface="+mn-cs"/>
            </a:rPr>
            <a:t>µ</a:t>
          </a:r>
          <a:r>
            <a:rPr lang="en-IN" sz="1200" b="1" i="0" baseline="-25000">
              <a:solidFill>
                <a:schemeClr val="dk1"/>
              </a:solidFill>
              <a:effectLst/>
              <a:latin typeface="+mn-lt"/>
              <a:ea typeface="+mn-ea"/>
              <a:cs typeface="+mn-cs"/>
            </a:rPr>
            <a:t>2 </a:t>
          </a:r>
          <a:r>
            <a:rPr lang="en-IN" sz="1200" b="1" i="0" baseline="0">
              <a:solidFill>
                <a:schemeClr val="dk1"/>
              </a:solidFill>
              <a:effectLst/>
              <a:latin typeface="+mn-lt"/>
              <a:ea typeface="+mn-ea"/>
              <a:cs typeface="+mn-cs"/>
            </a:rPr>
            <a:t> and </a:t>
          </a:r>
          <a:r>
            <a:rPr lang="en-IN" sz="1200" b="1" i="0" u="none" strike="noStrike">
              <a:solidFill>
                <a:schemeClr val="dk1"/>
              </a:solidFill>
              <a:effectLst/>
              <a:latin typeface="+mn-lt"/>
              <a:ea typeface="+mn-ea"/>
              <a:cs typeface="+mn-cs"/>
            </a:rPr>
            <a:t>µ</a:t>
          </a:r>
          <a:r>
            <a:rPr lang="en-IN" sz="1200" b="1" i="0" u="none" strike="noStrike" baseline="-25000">
              <a:solidFill>
                <a:schemeClr val="dk1"/>
              </a:solidFill>
              <a:effectLst/>
              <a:latin typeface="+mn-lt"/>
              <a:ea typeface="+mn-ea"/>
              <a:cs typeface="+mn-cs"/>
            </a:rPr>
            <a:t>3</a:t>
          </a:r>
          <a:r>
            <a:rPr lang="en-IN" sz="1600" b="0" i="0" u="none" strike="noStrike" baseline="0">
              <a:solidFill>
                <a:schemeClr val="dk1"/>
              </a:solidFill>
              <a:effectLst/>
              <a:latin typeface="+mn-lt"/>
              <a:ea typeface="+mn-ea"/>
              <a:cs typeface="+mn-cs"/>
            </a:rPr>
            <a:t> </a:t>
          </a:r>
          <a:r>
            <a:rPr lang="en-IN" sz="1400" b="0" i="0" u="none" strike="noStrike" baseline="0">
              <a:solidFill>
                <a:schemeClr val="dk1"/>
              </a:solidFill>
              <a:effectLst/>
              <a:latin typeface="+mn-lt"/>
              <a:ea typeface="+mn-ea"/>
              <a:cs typeface="+mn-cs"/>
            </a:rPr>
            <a:t>denote the average height of the sportsmen in cricket, hockey and volleyball, the null and alternative hypotheses are as follows - </a:t>
          </a:r>
          <a:r>
            <a:rPr lang="en-IN" sz="1600" b="0" i="0" u="none" strike="noStrike" baseline="0">
              <a:solidFill>
                <a:schemeClr val="dk1"/>
              </a:solidFill>
              <a:effectLst/>
              <a:latin typeface="+mn-lt"/>
              <a:ea typeface="+mn-ea"/>
              <a:cs typeface="+mn-cs"/>
            </a:rPr>
            <a:t> </a:t>
          </a:r>
          <a:r>
            <a:rPr lang="en-IN" sz="1400" b="1" i="0">
              <a:solidFill>
                <a:schemeClr val="dk1"/>
              </a:solidFill>
              <a:effectLst/>
              <a:latin typeface="+mn-lt"/>
              <a:ea typeface="+mn-ea"/>
              <a:cs typeface="+mn-cs"/>
            </a:rPr>
            <a:t>H</a:t>
          </a:r>
          <a:r>
            <a:rPr lang="en-IN" sz="1400" b="1" i="0" baseline="-25000">
              <a:solidFill>
                <a:schemeClr val="dk1"/>
              </a:solidFill>
              <a:effectLst/>
              <a:latin typeface="+mn-lt"/>
              <a:ea typeface="+mn-ea"/>
              <a:cs typeface="+mn-cs"/>
            </a:rPr>
            <a:t>0</a:t>
          </a:r>
          <a:r>
            <a:rPr lang="en-IN" sz="1400" baseline="0">
              <a:solidFill>
                <a:schemeClr val="dk1"/>
              </a:solidFill>
              <a:effectLst/>
              <a:latin typeface="+mn-lt"/>
              <a:ea typeface="+mn-ea"/>
              <a:cs typeface="+mn-cs"/>
            </a:rPr>
            <a:t> :  </a:t>
          </a:r>
          <a:r>
            <a:rPr lang="en-IN" sz="1400" b="1" i="0">
              <a:solidFill>
                <a:schemeClr val="dk1"/>
              </a:solidFill>
              <a:effectLst/>
              <a:latin typeface="+mn-lt"/>
              <a:ea typeface="+mn-ea"/>
              <a:cs typeface="+mn-cs"/>
            </a:rPr>
            <a:t>µ</a:t>
          </a:r>
          <a:r>
            <a:rPr lang="en-IN" sz="1400" b="1" i="0" baseline="-25000">
              <a:solidFill>
                <a:schemeClr val="dk1"/>
              </a:solidFill>
              <a:effectLst/>
              <a:latin typeface="+mn-lt"/>
              <a:ea typeface="+mn-ea"/>
              <a:cs typeface="+mn-cs"/>
            </a:rPr>
            <a:t>1</a:t>
          </a:r>
          <a:r>
            <a:rPr lang="en-IN" sz="1400" b="0" i="0" baseline="0">
              <a:solidFill>
                <a:schemeClr val="dk1"/>
              </a:solidFill>
              <a:effectLst/>
              <a:latin typeface="+mn-lt"/>
              <a:ea typeface="+mn-ea"/>
              <a:cs typeface="+mn-cs"/>
            </a:rPr>
            <a:t> = </a:t>
          </a:r>
          <a:r>
            <a:rPr lang="en-IN" sz="1400" b="1" i="0">
              <a:solidFill>
                <a:schemeClr val="dk1"/>
              </a:solidFill>
              <a:effectLst/>
              <a:latin typeface="+mn-lt"/>
              <a:ea typeface="+mn-ea"/>
              <a:cs typeface="+mn-cs"/>
            </a:rPr>
            <a:t>µ</a:t>
          </a:r>
          <a:r>
            <a:rPr lang="en-IN" sz="1400" b="1" i="0" baseline="-25000">
              <a:solidFill>
                <a:schemeClr val="dk1"/>
              </a:solidFill>
              <a:effectLst/>
              <a:latin typeface="+mn-lt"/>
              <a:ea typeface="+mn-ea"/>
              <a:cs typeface="+mn-cs"/>
            </a:rPr>
            <a:t>2</a:t>
          </a:r>
          <a:r>
            <a:rPr lang="en-IN" sz="1400" b="0" i="0" baseline="0">
              <a:solidFill>
                <a:schemeClr val="dk1"/>
              </a:solidFill>
              <a:effectLst/>
              <a:latin typeface="+mn-lt"/>
              <a:ea typeface="+mn-ea"/>
              <a:cs typeface="+mn-cs"/>
            </a:rPr>
            <a:t> = </a:t>
          </a:r>
          <a:r>
            <a:rPr lang="en-IN" sz="1400" b="1" i="0">
              <a:solidFill>
                <a:schemeClr val="dk1"/>
              </a:solidFill>
              <a:effectLst/>
              <a:latin typeface="+mn-lt"/>
              <a:ea typeface="+mn-ea"/>
              <a:cs typeface="+mn-cs"/>
            </a:rPr>
            <a:t>µ</a:t>
          </a:r>
          <a:r>
            <a:rPr lang="en-IN" sz="1400" b="1" i="0" baseline="-25000">
              <a:solidFill>
                <a:schemeClr val="dk1"/>
              </a:solidFill>
              <a:effectLst/>
              <a:latin typeface="+mn-lt"/>
              <a:ea typeface="+mn-ea"/>
              <a:cs typeface="+mn-cs"/>
            </a:rPr>
            <a:t>3 </a:t>
          </a:r>
          <a:r>
            <a:rPr lang="en-IN" sz="1400">
              <a:solidFill>
                <a:schemeClr val="dk1"/>
              </a:solidFill>
              <a:effectLst/>
              <a:latin typeface="+mn-lt"/>
              <a:ea typeface="+mn-ea"/>
              <a:cs typeface="+mn-cs"/>
            </a:rPr>
            <a:t> </a:t>
          </a:r>
          <a:r>
            <a:rPr lang="en-IN" sz="1400" b="0" i="0" baseline="0">
              <a:solidFill>
                <a:schemeClr val="dk1"/>
              </a:solidFill>
              <a:effectLst/>
              <a:latin typeface="+mn-lt"/>
              <a:ea typeface="+mn-ea"/>
              <a:cs typeface="+mn-cs"/>
            </a:rPr>
            <a:t>(claim)  </a:t>
          </a:r>
          <a:r>
            <a:rPr lang="en-IN" sz="1400" b="1" i="0">
              <a:solidFill>
                <a:schemeClr val="dk1"/>
              </a:solidFill>
              <a:effectLst/>
              <a:latin typeface="+mn-lt"/>
              <a:ea typeface="+mn-ea"/>
              <a:cs typeface="+mn-cs"/>
            </a:rPr>
            <a:t>H</a:t>
          </a:r>
          <a:r>
            <a:rPr lang="en-IN" sz="1400" b="1" i="0" baseline="-25000">
              <a:solidFill>
                <a:schemeClr val="dk1"/>
              </a:solidFill>
              <a:effectLst/>
              <a:latin typeface="+mn-lt"/>
              <a:ea typeface="+mn-ea"/>
              <a:cs typeface="+mn-cs"/>
            </a:rPr>
            <a:t>1 </a:t>
          </a:r>
          <a:r>
            <a:rPr lang="en-IN" sz="1400" b="0" i="0" baseline="0">
              <a:solidFill>
                <a:schemeClr val="dk1"/>
              </a:solidFill>
              <a:effectLst/>
              <a:latin typeface="+mn-lt"/>
              <a:ea typeface="+mn-ea"/>
              <a:cs typeface="+mn-cs"/>
            </a:rPr>
            <a:t>: All means are not equal.                                                                                                                                                                                                                                 </a:t>
          </a:r>
          <a:r>
            <a:rPr lang="en-IN" sz="1400" b="1">
              <a:solidFill>
                <a:schemeClr val="dk1"/>
              </a:solidFill>
              <a:effectLst/>
              <a:latin typeface="+mn-lt"/>
              <a:ea typeface="+mn-ea"/>
              <a:cs typeface="+mn-cs"/>
            </a:rPr>
            <a:t>Decision using the critical region approach </a:t>
          </a:r>
          <a:r>
            <a:rPr lang="en-IN" sz="1400">
              <a:solidFill>
                <a:schemeClr val="dk1"/>
              </a:solidFill>
              <a:effectLst/>
              <a:latin typeface="+mn-lt"/>
              <a:ea typeface="+mn-ea"/>
              <a:cs typeface="+mn-cs"/>
            </a:rPr>
            <a:t>-  </a:t>
          </a:r>
          <a:r>
            <a:rPr lang="en-IN" sz="1400" b="0" i="0" baseline="0">
              <a:solidFill>
                <a:schemeClr val="dk1"/>
              </a:solidFill>
              <a:effectLst/>
              <a:latin typeface="+mn-lt"/>
              <a:ea typeface="+mn-ea"/>
              <a:cs typeface="+mn-cs"/>
            </a:rPr>
            <a:t>F value is  8.81107, which is greater than the critical value 3.31583. It means that </a:t>
          </a:r>
          <a:r>
            <a:rPr lang="en-IN" sz="1400" b="1" i="0">
              <a:solidFill>
                <a:schemeClr val="dk1"/>
              </a:solidFill>
              <a:effectLst/>
              <a:latin typeface="+mn-lt"/>
              <a:ea typeface="+mn-ea"/>
              <a:cs typeface="+mn-cs"/>
            </a:rPr>
            <a:t>F</a:t>
          </a:r>
          <a:r>
            <a:rPr lang="en-IN" sz="1400" b="1" i="0" baseline="-25000">
              <a:solidFill>
                <a:schemeClr val="dk1"/>
              </a:solidFill>
              <a:effectLst/>
              <a:latin typeface="+mn-lt"/>
              <a:ea typeface="+mn-ea"/>
              <a:cs typeface="+mn-cs"/>
            </a:rPr>
            <a:t>cal </a:t>
          </a:r>
          <a:r>
            <a:rPr lang="en-IN" sz="1400" b="0" i="0" baseline="0">
              <a:solidFill>
                <a:schemeClr val="dk1"/>
              </a:solidFill>
              <a:effectLst/>
              <a:latin typeface="+mn-lt"/>
              <a:ea typeface="+mn-ea"/>
              <a:cs typeface="+mn-cs"/>
            </a:rPr>
            <a:t>lies in the rejection region. So we reject the null hypothesis.  Since the null hypothesis is the claim, we reject the claim. Hence, we conclude that the samples provide us sufficient evidence against the claim. So we may conclude that the </a:t>
          </a:r>
          <a:r>
            <a:rPr lang="en-IN" sz="1400" baseline="0">
              <a:solidFill>
                <a:schemeClr val="dk1"/>
              </a:solidFill>
              <a:effectLst/>
              <a:latin typeface="+mn-lt"/>
              <a:ea typeface="+mn-ea"/>
              <a:cs typeface="+mn-cs"/>
            </a:rPr>
            <a:t>average height of the sportsmen in all three sports is not the same at 1% level of significance. </a:t>
          </a:r>
          <a:r>
            <a:rPr lang="en-IN" sz="1400" b="0" i="0" baseline="0">
              <a:solidFill>
                <a:schemeClr val="dk1"/>
              </a:solidFill>
              <a:effectLst/>
              <a:latin typeface="+mn-lt"/>
              <a:ea typeface="+mn-ea"/>
              <a:cs typeface="+mn-cs"/>
            </a:rPr>
            <a:t>                                                                                                                                                                                                                                                    </a:t>
          </a:r>
          <a:r>
            <a:rPr lang="en-IN" sz="1400" b="1">
              <a:solidFill>
                <a:schemeClr val="dk1"/>
              </a:solidFill>
              <a:effectLst/>
              <a:latin typeface="+mn-lt"/>
              <a:ea typeface="+mn-ea"/>
              <a:cs typeface="+mn-cs"/>
            </a:rPr>
            <a:t>Decision</a:t>
          </a:r>
          <a:r>
            <a:rPr lang="en-IN" sz="1400" b="1" baseline="0">
              <a:solidFill>
                <a:schemeClr val="dk1"/>
              </a:solidFill>
              <a:effectLst/>
              <a:latin typeface="+mn-lt"/>
              <a:ea typeface="+mn-ea"/>
              <a:cs typeface="+mn-cs"/>
            </a:rPr>
            <a:t> u</a:t>
          </a:r>
          <a:r>
            <a:rPr lang="en-IN" sz="1400" b="1" i="0">
              <a:solidFill>
                <a:schemeClr val="dk1"/>
              </a:solidFill>
              <a:effectLst/>
              <a:latin typeface="+mn-lt"/>
              <a:ea typeface="+mn-ea"/>
              <a:cs typeface="+mn-cs"/>
            </a:rPr>
            <a:t>sing p -value approach - </a:t>
          </a:r>
          <a:r>
            <a:rPr lang="en-IN" sz="1400" baseline="0">
              <a:solidFill>
                <a:schemeClr val="dk1"/>
              </a:solidFill>
              <a:effectLst/>
              <a:latin typeface="+mn-lt"/>
              <a:ea typeface="+mn-ea"/>
              <a:cs typeface="+mn-cs"/>
            </a:rPr>
            <a:t> </a:t>
          </a:r>
          <a:r>
            <a:rPr lang="en-IN" sz="1400" b="0" i="0" baseline="0">
              <a:solidFill>
                <a:schemeClr val="dk1"/>
              </a:solidFill>
              <a:effectLst/>
              <a:latin typeface="+mn-lt"/>
              <a:ea typeface="+mn-ea"/>
              <a:cs typeface="+mn-cs"/>
            </a:rPr>
            <a:t>Since the p - value (= 0.000977) is less than </a:t>
          </a:r>
          <a:r>
            <a:rPr lang="el-GR" sz="1400" b="1" i="0" u="none" strike="noStrike">
              <a:solidFill>
                <a:schemeClr val="dk1"/>
              </a:solidFill>
              <a:effectLst/>
              <a:latin typeface="+mn-lt"/>
              <a:ea typeface="+mn-ea"/>
              <a:cs typeface="+mn-cs"/>
            </a:rPr>
            <a:t>α</a:t>
          </a:r>
          <a:r>
            <a:rPr lang="el-GR" sz="1400"/>
            <a:t> </a:t>
          </a:r>
          <a:r>
            <a:rPr lang="en-US" sz="1400"/>
            <a:t>(=</a:t>
          </a:r>
          <a:r>
            <a:rPr lang="en-US" sz="1400" baseline="0"/>
            <a:t> 0.01) , so we reject the null hypothesis. </a:t>
          </a:r>
          <a:r>
            <a:rPr lang="en-IN" sz="1400" b="0" i="0" baseline="0">
              <a:solidFill>
                <a:schemeClr val="dk1"/>
              </a:solidFill>
              <a:effectLst/>
              <a:latin typeface="+mn-lt"/>
              <a:ea typeface="+mn-ea"/>
              <a:cs typeface="+mn-cs"/>
            </a:rPr>
            <a:t>                                                     </a:t>
          </a:r>
          <a:r>
            <a:rPr lang="en-US" sz="1400" b="1" i="0" baseline="0">
              <a:solidFill>
                <a:schemeClr val="dk1"/>
              </a:solidFill>
              <a:effectLst/>
              <a:latin typeface="+mn-lt"/>
              <a:ea typeface="+mn-ea"/>
              <a:cs typeface="+mn-cs"/>
            </a:rPr>
            <a:t>From</a:t>
          </a:r>
          <a:r>
            <a:rPr lang="en-US" sz="1400" b="0" i="0" baseline="0">
              <a:solidFill>
                <a:schemeClr val="dk1"/>
              </a:solidFill>
              <a:effectLst/>
              <a:latin typeface="+mn-lt"/>
              <a:ea typeface="+mn-ea"/>
              <a:cs typeface="+mn-cs"/>
            </a:rPr>
            <a:t> </a:t>
          </a:r>
          <a:r>
            <a:rPr lang="en-IN" sz="1400" b="1" i="0">
              <a:solidFill>
                <a:schemeClr val="dk1"/>
              </a:solidFill>
              <a:effectLst/>
              <a:latin typeface="+mn-lt"/>
              <a:ea typeface="+mn-ea"/>
              <a:cs typeface="+mn-cs"/>
            </a:rPr>
            <a:t>pair</a:t>
          </a:r>
          <a:r>
            <a:rPr lang="en-IN" sz="1400" b="1" i="0" baseline="0">
              <a:solidFill>
                <a:schemeClr val="dk1"/>
              </a:solidFill>
              <a:effectLst/>
              <a:latin typeface="+mn-lt"/>
              <a:ea typeface="+mn-ea"/>
              <a:cs typeface="+mn-cs"/>
            </a:rPr>
            <a:t> wise comparison,</a:t>
          </a:r>
          <a:r>
            <a:rPr lang="en-IN" sz="1400" b="0" i="0" baseline="0">
              <a:solidFill>
                <a:schemeClr val="dk1"/>
              </a:solidFill>
              <a:effectLst/>
              <a:latin typeface="+mn-lt"/>
              <a:ea typeface="+mn-ea"/>
              <a:cs typeface="+mn-cs"/>
            </a:rPr>
            <a:t> we observe that the </a:t>
          </a:r>
          <a:r>
            <a:rPr lang="en-IN" sz="1400" baseline="0">
              <a:solidFill>
                <a:schemeClr val="dk1"/>
              </a:solidFill>
              <a:effectLst/>
              <a:latin typeface="+mn-lt"/>
              <a:ea typeface="+mn-ea"/>
              <a:cs typeface="+mn-cs"/>
            </a:rPr>
            <a:t>average height of the sportsmen in Cricket is not significantly different from that in Hockey but significantly different from that in Volleyball. Also, </a:t>
          </a:r>
          <a:r>
            <a:rPr lang="en-IN" sz="1400" b="0" i="0" baseline="0">
              <a:solidFill>
                <a:schemeClr val="dk1"/>
              </a:solidFill>
              <a:effectLst/>
              <a:latin typeface="+mn-lt"/>
              <a:ea typeface="+mn-ea"/>
              <a:cs typeface="+mn-cs"/>
            </a:rPr>
            <a:t>the </a:t>
          </a:r>
          <a:r>
            <a:rPr lang="en-IN" sz="1400" baseline="0">
              <a:solidFill>
                <a:schemeClr val="dk1"/>
              </a:solidFill>
              <a:effectLst/>
              <a:latin typeface="+mn-lt"/>
              <a:ea typeface="+mn-ea"/>
              <a:cs typeface="+mn-cs"/>
            </a:rPr>
            <a:t>average height of the sportsmen in Hockey is significantly different from that in Volleyball.  </a:t>
          </a:r>
          <a:r>
            <a:rPr lang="en-IN" sz="1400" b="0" i="0" baseline="0">
              <a:solidFill>
                <a:schemeClr val="dk1"/>
              </a:solidFill>
              <a:effectLst/>
              <a:latin typeface="+mn-lt"/>
              <a:ea typeface="+mn-ea"/>
              <a:cs typeface="+mn-cs"/>
            </a:rPr>
            <a:t>                                                                           </a:t>
          </a:r>
          <a:endParaRPr lang="en-IN"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390525</xdr:colOff>
      <xdr:row>2</xdr:row>
      <xdr:rowOff>85723</xdr:rowOff>
    </xdr:from>
    <xdr:to>
      <xdr:col>20</xdr:col>
      <xdr:colOff>85725</xdr:colOff>
      <xdr:row>21</xdr:row>
      <xdr:rowOff>66675</xdr:rowOff>
    </xdr:to>
    <xdr:sp macro="" textlink="">
      <xdr:nvSpPr>
        <xdr:cNvPr id="2" name="TextBox 1">
          <a:extLst>
            <a:ext uri="{FF2B5EF4-FFF2-40B4-BE49-F238E27FC236}">
              <a16:creationId xmlns:a16="http://schemas.microsoft.com/office/drawing/2014/main" id="{B830BBDA-4450-690A-1EBF-A42F6D82F021}"/>
            </a:ext>
          </a:extLst>
        </xdr:cNvPr>
        <xdr:cNvSpPr txBox="1"/>
      </xdr:nvSpPr>
      <xdr:spPr>
        <a:xfrm>
          <a:off x="5191125" y="619123"/>
          <a:ext cx="8134350" cy="3705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effectLst/>
              <a:latin typeface="+mn-lt"/>
              <a:ea typeface="+mn-ea"/>
              <a:cs typeface="+mn-cs"/>
            </a:rPr>
            <a:t>Interpretation</a:t>
          </a:r>
          <a:r>
            <a:rPr lang="en-IN" sz="1200">
              <a:solidFill>
                <a:schemeClr val="dk1"/>
              </a:solidFill>
              <a:effectLst/>
              <a:latin typeface="+mn-lt"/>
              <a:ea typeface="+mn-ea"/>
              <a:cs typeface="+mn-cs"/>
            </a:rPr>
            <a:t> -</a:t>
          </a:r>
          <a:r>
            <a:rPr lang="en-IN" sz="1100">
              <a:solidFill>
                <a:schemeClr val="dk1"/>
              </a:solidFill>
              <a:effectLst/>
              <a:latin typeface="+mn-lt"/>
              <a:ea typeface="+mn-ea"/>
              <a:cs typeface="+mn-cs"/>
            </a:rPr>
            <a:t> We</a:t>
          </a:r>
          <a:r>
            <a:rPr lang="en-IN" sz="1100" baseline="0">
              <a:solidFill>
                <a:schemeClr val="dk1"/>
              </a:solidFill>
              <a:effectLst/>
              <a:latin typeface="+mn-lt"/>
              <a:ea typeface="+mn-ea"/>
              <a:cs typeface="+mn-cs"/>
            </a:rPr>
            <a:t> have to test that whether the salesman significantely differ in productivity and whether there is a significant difference between the average sales of showrooms. Here we have to test where there is a significant difference between salesman's productivity (different levels of factor A)  and average sale of showroom (different levels of factor B). For studying two factors, two-way ANOVA is used. Let </a:t>
          </a:r>
          <a:r>
            <a:rPr lang="el-GR" sz="1100" b="1" i="0" u="none" strike="noStrike">
              <a:solidFill>
                <a:schemeClr val="dk1"/>
              </a:solidFill>
              <a:effectLst/>
              <a:latin typeface="+mn-lt"/>
              <a:ea typeface="+mn-ea"/>
              <a:cs typeface="+mn-cs"/>
            </a:rPr>
            <a:t>α</a:t>
          </a:r>
          <a:r>
            <a:rPr lang="en-IN" sz="1100" b="1" i="0" u="none" strike="noStrike" baseline="-25000">
              <a:solidFill>
                <a:schemeClr val="dk1"/>
              </a:solidFill>
              <a:effectLst/>
              <a:latin typeface="+mn-lt"/>
              <a:ea typeface="+mn-ea"/>
              <a:cs typeface="+mn-cs"/>
            </a:rPr>
            <a:t>i</a:t>
          </a:r>
          <a:r>
            <a:rPr lang="en-IN"/>
            <a:t> </a:t>
          </a:r>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i = 1, 2, 3, 4) and </a:t>
          </a:r>
          <a:r>
            <a:rPr lang="en-IN" sz="1100" b="1" i="0" u="none" strike="noStrike">
              <a:solidFill>
                <a:schemeClr val="dk1"/>
              </a:solidFill>
              <a:effectLst/>
              <a:latin typeface="+mn-lt"/>
              <a:ea typeface="+mn-ea"/>
              <a:cs typeface="+mn-cs"/>
            </a:rPr>
            <a:t>ß</a:t>
          </a:r>
          <a:r>
            <a:rPr lang="en-IN" sz="1100" b="1" i="0" u="none" strike="noStrike" baseline="-25000">
              <a:solidFill>
                <a:schemeClr val="dk1"/>
              </a:solidFill>
              <a:effectLst/>
              <a:latin typeface="+mn-lt"/>
              <a:ea typeface="+mn-ea"/>
              <a:cs typeface="+mn-cs"/>
            </a:rPr>
            <a:t>j</a:t>
          </a:r>
          <a:r>
            <a:rPr lang="en-IN"/>
            <a:t> </a:t>
          </a:r>
          <a:r>
            <a:rPr lang="en-US" sz="1100" b="0" i="0" baseline="0">
              <a:solidFill>
                <a:schemeClr val="dk1"/>
              </a:solidFill>
              <a:effectLst/>
              <a:latin typeface="+mn-lt"/>
              <a:ea typeface="+mn-ea"/>
              <a:cs typeface="+mn-cs"/>
            </a:rPr>
            <a:t>  ( j = 1, 2, 3, 4) denote the average effect of ith salesman's contribution and jth showroom sale. The null and alternative hypotheses are as follows -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sa </a:t>
          </a:r>
          <a:r>
            <a:rPr lang="en-IN" sz="1100" b="1" i="0" baseline="0">
              <a:solidFill>
                <a:schemeClr val="dk1"/>
              </a:solidFill>
              <a:effectLst/>
              <a:latin typeface="+mn-lt"/>
              <a:ea typeface="+mn-ea"/>
              <a:cs typeface="+mn-cs"/>
            </a:rPr>
            <a:t>: </a:t>
          </a:r>
          <a:r>
            <a:rPr lang="el-GR" sz="1100" b="1" i="0" u="none" strike="noStrike">
              <a:solidFill>
                <a:schemeClr val="dk1"/>
              </a:solidFill>
              <a:effectLst/>
              <a:latin typeface="+mn-lt"/>
              <a:ea typeface="+mn-ea"/>
              <a:cs typeface="+mn-cs"/>
            </a:rPr>
            <a:t>α</a:t>
          </a:r>
          <a:r>
            <a:rPr lang="en-IN" sz="1100" b="1" i="0" u="none" strike="noStrike" baseline="-25000">
              <a:solidFill>
                <a:schemeClr val="dk1"/>
              </a:solidFill>
              <a:effectLst/>
              <a:latin typeface="+mn-lt"/>
              <a:ea typeface="+mn-ea"/>
              <a:cs typeface="+mn-cs"/>
            </a:rPr>
            <a:t>1</a:t>
          </a:r>
          <a:r>
            <a:rPr lang="en-IN" sz="1100" b="1" i="0" u="none" strike="noStrike" baseline="0">
              <a:solidFill>
                <a:schemeClr val="dk1"/>
              </a:solidFill>
              <a:effectLst/>
              <a:latin typeface="+mn-lt"/>
              <a:ea typeface="+mn-ea"/>
              <a:cs typeface="+mn-cs"/>
            </a:rPr>
            <a:t> = </a:t>
          </a:r>
          <a:r>
            <a:rPr lang="el-GR" sz="1100" b="1" i="0" u="none" strike="noStrike">
              <a:solidFill>
                <a:schemeClr val="dk1"/>
              </a:solidFill>
              <a:effectLst/>
              <a:latin typeface="+mn-lt"/>
              <a:ea typeface="+mn-ea"/>
              <a:cs typeface="+mn-cs"/>
            </a:rPr>
            <a:t>α</a:t>
          </a:r>
          <a:r>
            <a:rPr lang="en-IN" sz="1100" b="1" i="0" u="none" strike="noStrike" baseline="-25000">
              <a:solidFill>
                <a:schemeClr val="dk1"/>
              </a:solidFill>
              <a:effectLst/>
              <a:latin typeface="+mn-lt"/>
              <a:ea typeface="+mn-ea"/>
              <a:cs typeface="+mn-cs"/>
            </a:rPr>
            <a:t>2</a:t>
          </a:r>
          <a:r>
            <a:rPr lang="en-IN" sz="1100" b="0" i="0" u="none" strike="noStrike" baseline="0">
              <a:solidFill>
                <a:schemeClr val="dk1"/>
              </a:solidFill>
              <a:effectLst/>
              <a:latin typeface="+mn-lt"/>
              <a:ea typeface="+mn-ea"/>
              <a:cs typeface="+mn-cs"/>
            </a:rPr>
            <a:t> = </a:t>
          </a:r>
          <a:r>
            <a:rPr lang="el-GR" sz="1100" b="1" i="0" u="none" strike="noStrike">
              <a:solidFill>
                <a:schemeClr val="dk1"/>
              </a:solidFill>
              <a:effectLst/>
              <a:latin typeface="+mn-lt"/>
              <a:ea typeface="+mn-ea"/>
              <a:cs typeface="+mn-cs"/>
            </a:rPr>
            <a:t>α</a:t>
          </a:r>
          <a:r>
            <a:rPr lang="en-IN" sz="1100" b="1" i="0" u="none" strike="noStrike" baseline="-25000">
              <a:solidFill>
                <a:schemeClr val="dk1"/>
              </a:solidFill>
              <a:effectLst/>
              <a:latin typeface="+mn-lt"/>
              <a:ea typeface="+mn-ea"/>
              <a:cs typeface="+mn-cs"/>
            </a:rPr>
            <a:t>3</a:t>
          </a:r>
          <a:r>
            <a:rPr lang="en-IN" sz="1100" b="1" i="0" u="none" strike="noStrike" baseline="0">
              <a:solidFill>
                <a:schemeClr val="dk1"/>
              </a:solidFill>
              <a:effectLst/>
              <a:latin typeface="+mn-lt"/>
              <a:ea typeface="+mn-ea"/>
              <a:cs typeface="+mn-cs"/>
            </a:rPr>
            <a:t> = </a:t>
          </a:r>
          <a:r>
            <a:rPr lang="el-GR" sz="1100" b="1" i="0" u="none" strike="noStrike">
              <a:solidFill>
                <a:schemeClr val="dk1"/>
              </a:solidFill>
              <a:effectLst/>
              <a:latin typeface="+mn-lt"/>
              <a:ea typeface="+mn-ea"/>
              <a:cs typeface="+mn-cs"/>
            </a:rPr>
            <a:t>α</a:t>
          </a:r>
          <a:r>
            <a:rPr lang="en-IN" sz="1100" b="1" i="0" u="none" strike="noStrike" baseline="-25000">
              <a:solidFill>
                <a:schemeClr val="dk1"/>
              </a:solidFill>
              <a:effectLst/>
              <a:latin typeface="+mn-lt"/>
              <a:ea typeface="+mn-ea"/>
              <a:cs typeface="+mn-cs"/>
            </a:rPr>
            <a:t>4</a:t>
          </a:r>
          <a:r>
            <a:rPr lang="en-US" sz="1100" b="1" i="0" u="none" strike="noStrike" baseline="0">
              <a:solidFill>
                <a:schemeClr val="dk1"/>
              </a:solidFill>
              <a:effectLst/>
              <a:latin typeface="+mn-lt"/>
              <a:ea typeface="+mn-ea"/>
              <a:cs typeface="+mn-cs"/>
            </a:rPr>
            <a:t>        </a:t>
          </a:r>
          <a:r>
            <a:rPr lang="en-IN"/>
            <a:t> </a:t>
          </a:r>
          <a:r>
            <a:rPr lang="en-IN" sz="1100" b="1" i="0" u="none" strike="noStrike">
              <a:solidFill>
                <a:schemeClr val="dk1"/>
              </a:solidFill>
              <a:effectLst/>
              <a:latin typeface="+mn-lt"/>
              <a:ea typeface="+mn-ea"/>
              <a:cs typeface="+mn-cs"/>
            </a:rPr>
            <a:t>H</a:t>
          </a:r>
          <a:r>
            <a:rPr lang="en-IN" sz="1100" b="1" i="0" u="none" strike="noStrike" baseline="-25000">
              <a:solidFill>
                <a:schemeClr val="dk1"/>
              </a:solidFill>
              <a:effectLst/>
              <a:latin typeface="+mn-lt"/>
              <a:ea typeface="+mn-ea"/>
              <a:cs typeface="+mn-cs"/>
            </a:rPr>
            <a:t>I </a:t>
          </a:r>
          <a:r>
            <a:rPr lang="en-IN" sz="1100" b="0" i="0" u="none" strike="noStrike" baseline="-25000">
              <a:solidFill>
                <a:schemeClr val="dk1"/>
              </a:solidFill>
              <a:effectLst/>
              <a:latin typeface="+mn-lt"/>
              <a:ea typeface="+mn-ea"/>
              <a:cs typeface="+mn-cs"/>
            </a:rPr>
            <a:t>sa</a:t>
          </a:r>
          <a:r>
            <a:rPr lang="en-IN"/>
            <a:t> </a:t>
          </a:r>
          <a:r>
            <a:rPr lang="en-US" sz="1100" b="0" i="0" baseline="0">
              <a:solidFill>
                <a:schemeClr val="dk1"/>
              </a:solidFill>
              <a:effectLst/>
              <a:latin typeface="+mn-lt"/>
              <a:ea typeface="+mn-ea"/>
              <a:cs typeface="+mn-cs"/>
            </a:rPr>
            <a:t>: Average effect of all salesman's contribution is not equal (claim)          </a:t>
          </a:r>
          <a:r>
            <a:rPr lang="en-IN" sz="1100" b="1" i="0" u="none" strike="noStrike">
              <a:solidFill>
                <a:schemeClr val="dk1"/>
              </a:solidFill>
              <a:effectLst/>
              <a:latin typeface="+mn-lt"/>
              <a:ea typeface="+mn-ea"/>
              <a:cs typeface="+mn-cs"/>
            </a:rPr>
            <a:t>H</a:t>
          </a:r>
          <a:r>
            <a:rPr lang="en-IN" sz="1100" b="1" i="0" u="none" strike="noStrike" baseline="-25000">
              <a:solidFill>
                <a:schemeClr val="dk1"/>
              </a:solidFill>
              <a:effectLst/>
              <a:latin typeface="+mn-lt"/>
              <a:ea typeface="+mn-ea"/>
              <a:cs typeface="+mn-cs"/>
            </a:rPr>
            <a:t>0 sh</a:t>
          </a:r>
          <a:r>
            <a:rPr lang="en-IN"/>
            <a:t> </a:t>
          </a:r>
          <a:r>
            <a:rPr lang="en-US" sz="1100" b="0" i="0"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1</a:t>
          </a:r>
          <a:r>
            <a:rPr lang="en-IN" sz="1100" b="1" i="0" baseline="0">
              <a:solidFill>
                <a:schemeClr val="dk1"/>
              </a:solidFill>
              <a:effectLst/>
              <a:latin typeface="+mn-lt"/>
              <a:ea typeface="+mn-ea"/>
              <a:cs typeface="+mn-cs"/>
            </a:rPr>
            <a:t> =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2</a:t>
          </a:r>
          <a:r>
            <a:rPr lang="en-IN" sz="1100" b="0" i="0" baseline="0">
              <a:solidFill>
                <a:schemeClr val="dk1"/>
              </a:solidFill>
              <a:effectLst/>
              <a:latin typeface="+mn-lt"/>
              <a:ea typeface="+mn-ea"/>
              <a:cs typeface="+mn-cs"/>
            </a:rPr>
            <a:t> =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3</a:t>
          </a:r>
          <a:r>
            <a:rPr lang="en-IN" sz="1100" b="1" i="0" baseline="0">
              <a:solidFill>
                <a:schemeClr val="dk1"/>
              </a:solidFill>
              <a:effectLst/>
              <a:latin typeface="+mn-lt"/>
              <a:ea typeface="+mn-ea"/>
              <a:cs typeface="+mn-cs"/>
            </a:rPr>
            <a:t> =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4</a:t>
          </a:r>
          <a:r>
            <a:rPr lang="en-US" sz="1100" b="1" i="0" baseline="0">
              <a:solidFill>
                <a:schemeClr val="dk1"/>
              </a:solidFill>
              <a:effectLst/>
              <a:latin typeface="+mn-lt"/>
              <a:ea typeface="+mn-ea"/>
              <a:cs typeface="+mn-cs"/>
            </a:rPr>
            <a:t>        </a:t>
          </a:r>
          <a:r>
            <a:rPr lang="en-IN" sz="110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sh</a:t>
          </a:r>
          <a:r>
            <a:rPr lang="en-IN"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  Average sales of each showroom is not equal (claim)                                                                                                                                                                                                       </a:t>
          </a:r>
          <a:r>
            <a:rPr lang="en-IN" sz="1100" b="1">
              <a:solidFill>
                <a:schemeClr val="dk1"/>
              </a:solidFill>
              <a:effectLst/>
              <a:latin typeface="+mn-lt"/>
              <a:ea typeface="+mn-ea"/>
              <a:cs typeface="+mn-cs"/>
            </a:rPr>
            <a:t>Decision using the critical region approach </a:t>
          </a:r>
          <a:r>
            <a:rPr lang="en-IN" sz="1100">
              <a:solidFill>
                <a:schemeClr val="dk1"/>
              </a:solidFill>
              <a:effectLst/>
              <a:latin typeface="+mn-lt"/>
              <a:ea typeface="+mn-ea"/>
              <a:cs typeface="+mn-cs"/>
            </a:rPr>
            <a:t>-  The calculated F value for each</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salesman's</a:t>
          </a:r>
          <a:r>
            <a:rPr lang="en-IN" sz="1100" baseline="0">
              <a:solidFill>
                <a:schemeClr val="dk1"/>
              </a:solidFill>
              <a:effectLst/>
              <a:latin typeface="+mn-lt"/>
              <a:ea typeface="+mn-ea"/>
              <a:cs typeface="+mn-cs"/>
            </a:rPr>
            <a:t> contribution is 2.4915, which is less than the corresponding critical value 3.8625. It means that </a:t>
          </a:r>
          <a:r>
            <a:rPr lang="en-IN" sz="1100" b="1" i="0">
              <a:solidFill>
                <a:schemeClr val="dk1"/>
              </a:solidFill>
              <a:effectLst/>
              <a:latin typeface="+mn-lt"/>
              <a:ea typeface="+mn-ea"/>
              <a:cs typeface="+mn-cs"/>
            </a:rPr>
            <a:t>F</a:t>
          </a:r>
          <a:r>
            <a:rPr lang="en-IN" sz="1100" b="1" i="0" baseline="-25000">
              <a:solidFill>
                <a:schemeClr val="dk1"/>
              </a:solidFill>
              <a:effectLst/>
              <a:latin typeface="+mn-lt"/>
              <a:ea typeface="+mn-ea"/>
              <a:cs typeface="+mn-cs"/>
            </a:rPr>
            <a:t>cal </a:t>
          </a:r>
          <a:r>
            <a:rPr lang="en-IN" sz="1100" b="0" i="0" baseline="0">
              <a:solidFill>
                <a:schemeClr val="dk1"/>
              </a:solidFill>
              <a:effectLst/>
              <a:latin typeface="+mn-lt"/>
              <a:ea typeface="+mn-ea"/>
              <a:cs typeface="+mn-cs"/>
            </a:rPr>
            <a:t>lies in the non - rejection region. So we do not reject the null hypothesis. Since our claim is the alternative hyopothesis, we reject the claim.</a:t>
          </a:r>
          <a:r>
            <a:rPr lang="en-IN" sz="1100" baseline="0">
              <a:solidFill>
                <a:schemeClr val="dk1"/>
              </a:solidFill>
              <a:effectLst/>
              <a:latin typeface="+mn-lt"/>
              <a:ea typeface="+mn-ea"/>
              <a:cs typeface="+mn-cs"/>
            </a:rPr>
            <a:t> Hence, we conclude that there is not enough evidence that there is a significant difference between each salesman's productivity.                                                                                                                                                             The calculated F value for average sale of each showroom is  8.2725 which is greater than the corresponding critical value 3.8625. It means that </a:t>
          </a:r>
          <a:r>
            <a:rPr lang="en-IN" sz="1100" b="1" i="0">
              <a:solidFill>
                <a:schemeClr val="dk1"/>
              </a:solidFill>
              <a:effectLst/>
              <a:latin typeface="+mn-lt"/>
              <a:ea typeface="+mn-ea"/>
              <a:cs typeface="+mn-cs"/>
            </a:rPr>
            <a:t>F</a:t>
          </a:r>
          <a:r>
            <a:rPr lang="en-IN" sz="1100" b="1" i="0" baseline="-25000">
              <a:solidFill>
                <a:schemeClr val="dk1"/>
              </a:solidFill>
              <a:effectLst/>
              <a:latin typeface="+mn-lt"/>
              <a:ea typeface="+mn-ea"/>
              <a:cs typeface="+mn-cs"/>
            </a:rPr>
            <a:t>cal </a:t>
          </a:r>
          <a:r>
            <a:rPr lang="en-IN" sz="1100" b="0" i="0" baseline="0">
              <a:solidFill>
                <a:schemeClr val="dk1"/>
              </a:solidFill>
              <a:effectLst/>
              <a:latin typeface="+mn-lt"/>
              <a:ea typeface="+mn-ea"/>
              <a:cs typeface="+mn-cs"/>
            </a:rPr>
            <a:t>lies in the rejection region. So we reject the null hypothesis. Since our claim is the alternative hyopothesis, we do not reject the claim.</a:t>
          </a:r>
          <a:r>
            <a:rPr lang="en-IN" sz="1100" baseline="0">
              <a:solidFill>
                <a:schemeClr val="dk1"/>
              </a:solidFill>
              <a:effectLst/>
              <a:latin typeface="+mn-lt"/>
              <a:ea typeface="+mn-ea"/>
              <a:cs typeface="+mn-cs"/>
            </a:rPr>
            <a:t> Hence, we conclude that there is enough evidence to claim that there is a significant difference between average sales of each showroom at 5% level of significance.                                                                                                                                                                                                                                 </a:t>
          </a:r>
          <a:r>
            <a:rPr lang="en-IN" sz="1100" b="1">
              <a:solidFill>
                <a:schemeClr val="dk1"/>
              </a:solidFill>
              <a:effectLst/>
              <a:latin typeface="+mn-lt"/>
              <a:ea typeface="+mn-ea"/>
              <a:cs typeface="+mn-cs"/>
            </a:rPr>
            <a:t>Decision</a:t>
          </a:r>
          <a:r>
            <a:rPr lang="en-IN" sz="1100" b="1" baseline="0">
              <a:solidFill>
                <a:schemeClr val="dk1"/>
              </a:solidFill>
              <a:effectLst/>
              <a:latin typeface="+mn-lt"/>
              <a:ea typeface="+mn-ea"/>
              <a:cs typeface="+mn-cs"/>
            </a:rPr>
            <a:t> u</a:t>
          </a:r>
          <a:r>
            <a:rPr lang="en-IN" sz="1100" b="1" i="0">
              <a:solidFill>
                <a:schemeClr val="dk1"/>
              </a:solidFill>
              <a:effectLst/>
              <a:latin typeface="+mn-lt"/>
              <a:ea typeface="+mn-ea"/>
              <a:cs typeface="+mn-cs"/>
            </a:rPr>
            <a:t>sing p -value approach - </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Since the p - value for </a:t>
          </a:r>
          <a:r>
            <a:rPr lang="en-IN" sz="1100">
              <a:solidFill>
                <a:schemeClr val="dk1"/>
              </a:solidFill>
              <a:effectLst/>
              <a:latin typeface="+mn-lt"/>
              <a:ea typeface="+mn-ea"/>
              <a:cs typeface="+mn-cs"/>
            </a:rPr>
            <a:t>each</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salesman's</a:t>
          </a:r>
          <a:r>
            <a:rPr lang="en-IN" sz="1100" baseline="0">
              <a:solidFill>
                <a:schemeClr val="dk1"/>
              </a:solidFill>
              <a:effectLst/>
              <a:latin typeface="+mn-lt"/>
              <a:ea typeface="+mn-ea"/>
              <a:cs typeface="+mn-cs"/>
            </a:rPr>
            <a:t> contribution </a:t>
          </a:r>
          <a:r>
            <a:rPr lang="en-IN" sz="1100" b="0" i="0" baseline="0">
              <a:solidFill>
                <a:schemeClr val="dk1"/>
              </a:solidFill>
              <a:effectLst/>
              <a:latin typeface="+mn-lt"/>
              <a:ea typeface="+mn-ea"/>
              <a:cs typeface="+mn-cs"/>
            </a:rPr>
            <a:t> (= 0.1263) is greater than </a:t>
          </a:r>
          <a:r>
            <a:rPr lang="el-GR" sz="1100" b="1" i="0">
              <a:solidFill>
                <a:schemeClr val="dk1"/>
              </a:solidFill>
              <a:effectLst/>
              <a:latin typeface="+mn-lt"/>
              <a:ea typeface="+mn-ea"/>
              <a:cs typeface="+mn-cs"/>
            </a:rPr>
            <a:t>α</a:t>
          </a:r>
          <a:r>
            <a:rPr lang="el-GR"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0.05) , so we do not reject the null hypothesis.                                                                                                                                                                                                       </a:t>
          </a:r>
          <a:r>
            <a:rPr lang="en-IN" sz="1100" b="0" i="0" baseline="0">
              <a:solidFill>
                <a:schemeClr val="dk1"/>
              </a:solidFill>
              <a:effectLst/>
              <a:latin typeface="+mn-lt"/>
              <a:ea typeface="+mn-ea"/>
              <a:cs typeface="+mn-cs"/>
            </a:rPr>
            <a:t>Since the p - value for average sales of each showroom</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 (= 0.0059) is less than </a:t>
          </a:r>
          <a:r>
            <a:rPr lang="el-GR" sz="1100" b="1" i="0">
              <a:solidFill>
                <a:schemeClr val="dk1"/>
              </a:solidFill>
              <a:effectLst/>
              <a:latin typeface="+mn-lt"/>
              <a:ea typeface="+mn-ea"/>
              <a:cs typeface="+mn-cs"/>
            </a:rPr>
            <a:t>α</a:t>
          </a:r>
          <a:r>
            <a:rPr lang="el-GR"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0.05) , so we reject the null hypothesis.                          </a:t>
          </a:r>
          <a:r>
            <a:rPr lang="en-IN" sz="1100" b="1" baseline="0">
              <a:solidFill>
                <a:schemeClr val="dk1"/>
              </a:solidFill>
              <a:effectLst/>
              <a:latin typeface="+mn-lt"/>
              <a:ea typeface="+mn-ea"/>
              <a:cs typeface="+mn-cs"/>
            </a:rPr>
            <a:t>              </a:t>
          </a:r>
          <a:r>
            <a:rPr lang="en-US" sz="1100" b="1" i="0" baseline="0">
              <a:solidFill>
                <a:schemeClr val="dk1"/>
              </a:solidFill>
              <a:effectLst/>
              <a:latin typeface="+mn-lt"/>
              <a:ea typeface="+mn-ea"/>
              <a:cs typeface="+mn-cs"/>
            </a:rPr>
            <a:t>From</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pair</a:t>
          </a:r>
          <a:r>
            <a:rPr lang="en-IN" sz="1100" b="1" i="0" baseline="0">
              <a:solidFill>
                <a:schemeClr val="dk1"/>
              </a:solidFill>
              <a:effectLst/>
              <a:latin typeface="+mn-lt"/>
              <a:ea typeface="+mn-ea"/>
              <a:cs typeface="+mn-cs"/>
            </a:rPr>
            <a:t> wise comparison,</a:t>
          </a:r>
          <a:r>
            <a:rPr lang="en-IN" sz="1100" b="0" i="0" baseline="0">
              <a:solidFill>
                <a:schemeClr val="dk1"/>
              </a:solidFill>
              <a:effectLst/>
              <a:latin typeface="+mn-lt"/>
              <a:ea typeface="+mn-ea"/>
              <a:cs typeface="+mn-cs"/>
            </a:rPr>
            <a:t> we observe that the average sale of showroom 2 is significantly </a:t>
          </a:r>
          <a:r>
            <a:rPr lang="en-US" sz="1100" b="0" i="0" baseline="0">
              <a:solidFill>
                <a:schemeClr val="dk1"/>
              </a:solidFill>
              <a:effectLst/>
              <a:latin typeface="+mn-lt"/>
              <a:ea typeface="+mn-ea"/>
              <a:cs typeface="+mn-cs"/>
            </a:rPr>
            <a:t>different from that of showroom 3 &amp; 4.</a:t>
          </a:r>
          <a:r>
            <a:rPr lang="en-IN" sz="1100" b="0" i="0" baseline="0">
              <a:solidFill>
                <a:schemeClr val="dk1"/>
              </a:solidFill>
              <a:effectLst/>
              <a:latin typeface="+mn-lt"/>
              <a:ea typeface="+mn-ea"/>
              <a:cs typeface="+mn-cs"/>
            </a:rPr>
            <a:t> Also the average sale of showroom 1</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is significantly different from that of showroom 2 but not siginificantly different from 3 &amp; 4. However, the average sale of showroom 3 is not significantly different from that of showroom 4. </a:t>
          </a:r>
          <a:r>
            <a:rPr lang="en-IN"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                                                     </a:t>
          </a:r>
          <a:r>
            <a:rPr lang="en-IN"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                                                     </a:t>
          </a:r>
          <a:r>
            <a:rPr lang="en-IN"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                                                     </a:t>
          </a:r>
          <a:r>
            <a:rPr lang="en-IN"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                                                     </a:t>
          </a:r>
          <a:r>
            <a:rPr lang="en-IN" sz="1100" baseline="0">
              <a:solidFill>
                <a:schemeClr val="dk1"/>
              </a:solidFill>
              <a:effectLst/>
              <a:latin typeface="+mn-lt"/>
              <a:ea typeface="+mn-ea"/>
              <a:cs typeface="+mn-cs"/>
            </a:rPr>
            <a:t>                                                                    </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104775</xdr:colOff>
      <xdr:row>0</xdr:row>
      <xdr:rowOff>200024</xdr:rowOff>
    </xdr:from>
    <xdr:to>
      <xdr:col>20</xdr:col>
      <xdr:colOff>9525</xdr:colOff>
      <xdr:row>20</xdr:row>
      <xdr:rowOff>47625</xdr:rowOff>
    </xdr:to>
    <xdr:sp macro="" textlink="">
      <xdr:nvSpPr>
        <xdr:cNvPr id="2" name="TextBox 1">
          <a:extLst>
            <a:ext uri="{FF2B5EF4-FFF2-40B4-BE49-F238E27FC236}">
              <a16:creationId xmlns:a16="http://schemas.microsoft.com/office/drawing/2014/main" id="{837EFCF9-F1C6-A7BB-4FC7-713FF139E1FA}"/>
            </a:ext>
          </a:extLst>
        </xdr:cNvPr>
        <xdr:cNvSpPr txBox="1"/>
      </xdr:nvSpPr>
      <xdr:spPr>
        <a:xfrm>
          <a:off x="3562350" y="200024"/>
          <a:ext cx="9601200" cy="3924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a:solidFill>
                <a:schemeClr val="dk1"/>
              </a:solidFill>
              <a:effectLst/>
              <a:latin typeface="+mn-lt"/>
              <a:ea typeface="+mn-ea"/>
              <a:cs typeface="+mn-cs"/>
            </a:rPr>
            <a:t> - We have to test the significance of two factors (shifts and machine) and their interaction simultaneously. So we use the two-way</a:t>
          </a:r>
          <a:r>
            <a:rPr lang="en-IN" sz="1100" baseline="0">
              <a:solidFill>
                <a:schemeClr val="dk1"/>
              </a:solidFill>
              <a:effectLst/>
              <a:latin typeface="+mn-lt"/>
              <a:ea typeface="+mn-ea"/>
              <a:cs typeface="+mn-cs"/>
            </a:rPr>
            <a:t> ANOVA with m observations per cell. Let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i</a:t>
          </a:r>
          <a:r>
            <a:rPr lang="en-IN" sz="1100">
              <a:solidFill>
                <a:schemeClr val="dk1"/>
              </a:solidFill>
              <a:effectLst/>
              <a:latin typeface="+mn-lt"/>
              <a:ea typeface="+mn-ea"/>
              <a:cs typeface="+mn-cs"/>
            </a:rPr>
            <a:t> </a:t>
          </a:r>
          <a:r>
            <a:rPr lang="en-US" sz="1100" b="1" i="0">
              <a:solidFill>
                <a:schemeClr val="dk1"/>
              </a:solidFill>
              <a:effectLst/>
              <a:latin typeface="+mn-lt"/>
              <a:ea typeface="+mn-ea"/>
              <a:cs typeface="+mn-cs"/>
            </a:rPr>
            <a:t> </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i = 1, 2, 3) and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j</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 j = 1, 2, 3) and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i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j</a:t>
          </a:r>
          <a:r>
            <a:rPr lang="en-US" sz="1100" b="0" i="0" baseline="0">
              <a:solidFill>
                <a:schemeClr val="dk1"/>
              </a:solidFill>
              <a:effectLst/>
              <a:latin typeface="+mn-lt"/>
              <a:ea typeface="+mn-ea"/>
              <a:cs typeface="+mn-cs"/>
            </a:rPr>
            <a:t> denote the average effect of the length of ith shift wise production of steel rods and jth machine wise production of steel rods and the effect of interaction between both. The null and alternative hypotheses are as follows-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M </a:t>
          </a:r>
          <a:r>
            <a:rPr lang="en-IN" sz="1100" b="1" i="0" baseline="0">
              <a:solidFill>
                <a:schemeClr val="dk1"/>
              </a:solidFill>
              <a:effectLst/>
              <a:latin typeface="+mn-lt"/>
              <a:ea typeface="+mn-ea"/>
              <a:cs typeface="+mn-cs"/>
            </a:rPr>
            <a:t>: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1</a:t>
          </a:r>
          <a:r>
            <a:rPr lang="en-IN" sz="1100" b="1" i="0" baseline="0">
              <a:solidFill>
                <a:schemeClr val="dk1"/>
              </a:solidFill>
              <a:effectLst/>
              <a:latin typeface="+mn-lt"/>
              <a:ea typeface="+mn-ea"/>
              <a:cs typeface="+mn-cs"/>
            </a:rPr>
            <a:t> =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2</a:t>
          </a:r>
          <a:r>
            <a:rPr lang="en-IN" sz="1100" b="0" i="0" baseline="0">
              <a:solidFill>
                <a:schemeClr val="dk1"/>
              </a:solidFill>
              <a:effectLst/>
              <a:latin typeface="+mn-lt"/>
              <a:ea typeface="+mn-ea"/>
              <a:cs typeface="+mn-cs"/>
            </a:rPr>
            <a:t> =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3</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M</a:t>
          </a:r>
          <a:r>
            <a:rPr lang="en-IN" sz="1100" b="0" i="0" baseline="-25000">
              <a:solidFill>
                <a:schemeClr val="dk1"/>
              </a:solidFill>
              <a:effectLst/>
              <a:latin typeface="+mn-lt"/>
              <a:ea typeface="+mn-ea"/>
              <a:cs typeface="+mn-cs"/>
            </a:rPr>
            <a:t> </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Average effect of length of each shift's steel rod production is not equal (claim)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S</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1</a:t>
          </a:r>
          <a:r>
            <a:rPr lang="en-IN" sz="1100" b="1" i="0" baseline="0">
              <a:solidFill>
                <a:schemeClr val="dk1"/>
              </a:solidFill>
              <a:effectLst/>
              <a:latin typeface="+mn-lt"/>
              <a:ea typeface="+mn-ea"/>
              <a:cs typeface="+mn-cs"/>
            </a:rPr>
            <a:t> =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2</a:t>
          </a:r>
          <a:r>
            <a:rPr lang="en-IN" sz="1100" b="0" i="0" baseline="0">
              <a:solidFill>
                <a:schemeClr val="dk1"/>
              </a:solidFill>
              <a:effectLst/>
              <a:latin typeface="+mn-lt"/>
              <a:ea typeface="+mn-ea"/>
              <a:cs typeface="+mn-cs"/>
            </a:rPr>
            <a:t> =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3</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S</a:t>
          </a:r>
          <a:r>
            <a:rPr lang="en-IN" sz="1100" b="0" i="0" baseline="-25000">
              <a:solidFill>
                <a:schemeClr val="dk1"/>
              </a:solidFill>
              <a:effectLst/>
              <a:latin typeface="+mn-lt"/>
              <a:ea typeface="+mn-ea"/>
              <a:cs typeface="+mn-cs"/>
            </a:rPr>
            <a:t> </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Average effect of length of each machine's steel rod production is not equal (claim)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M S </a:t>
          </a:r>
          <a:r>
            <a:rPr lang="en-US" sz="1100" b="0" i="0" baseline="0">
              <a:solidFill>
                <a:schemeClr val="dk1"/>
              </a:solidFill>
              <a:effectLst/>
              <a:latin typeface="+mn-lt"/>
              <a:ea typeface="+mn-ea"/>
              <a:cs typeface="+mn-cs"/>
            </a:rPr>
            <a:t> : </a:t>
          </a:r>
          <a:r>
            <a:rPr lang="el-GR" sz="1100" b="1" i="0">
              <a:solidFill>
                <a:schemeClr val="dk1"/>
              </a:solidFill>
              <a:effectLst/>
              <a:latin typeface="+mn-lt"/>
              <a:ea typeface="+mn-ea"/>
              <a:cs typeface="+mn-cs"/>
            </a:rPr>
            <a:t>α</a:t>
          </a:r>
          <a:r>
            <a:rPr lang="en-IN" sz="1100" b="1" i="0" baseline="-25000">
              <a:solidFill>
                <a:schemeClr val="dk1"/>
              </a:solidFill>
              <a:effectLst/>
              <a:latin typeface="+mn-lt"/>
              <a:ea typeface="+mn-ea"/>
              <a:cs typeface="+mn-cs"/>
            </a:rPr>
            <a:t>i </a:t>
          </a:r>
          <a:r>
            <a:rPr lang="en-IN" sz="1100" b="1" i="0">
              <a:solidFill>
                <a:schemeClr val="dk1"/>
              </a:solidFill>
              <a:effectLst/>
              <a:latin typeface="+mn-lt"/>
              <a:ea typeface="+mn-ea"/>
              <a:cs typeface="+mn-cs"/>
            </a:rPr>
            <a:t>ß</a:t>
          </a:r>
          <a:r>
            <a:rPr lang="en-IN" sz="1100" b="1" i="0" baseline="-25000">
              <a:solidFill>
                <a:schemeClr val="dk1"/>
              </a:solidFill>
              <a:effectLst/>
              <a:latin typeface="+mn-lt"/>
              <a:ea typeface="+mn-ea"/>
              <a:cs typeface="+mn-cs"/>
            </a:rPr>
            <a:t>j</a:t>
          </a:r>
          <a:r>
            <a:rPr lang="en-US" sz="1100" b="0" i="0" baseline="0">
              <a:solidFill>
                <a:schemeClr val="dk1"/>
              </a:solidFill>
              <a:effectLst/>
              <a:latin typeface="+mn-lt"/>
              <a:ea typeface="+mn-ea"/>
              <a:cs typeface="+mn-cs"/>
            </a:rPr>
            <a:t> =0   ( i = 1, 2, 3 and j = 1, 2, 3)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M S</a:t>
          </a:r>
          <a:r>
            <a:rPr lang="en-IN"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 All interaction effects are not equal to 0 (claim).                                                                                                                                                                                                                                       </a:t>
          </a:r>
          <a:r>
            <a:rPr lang="en-IN" sz="1100" b="1">
              <a:solidFill>
                <a:schemeClr val="dk1"/>
              </a:solidFill>
              <a:effectLst/>
              <a:latin typeface="+mn-lt"/>
              <a:ea typeface="+mn-ea"/>
              <a:cs typeface="+mn-cs"/>
            </a:rPr>
            <a:t>Decision using the critical region approach </a:t>
          </a:r>
          <a:r>
            <a:rPr lang="en-IN" sz="1100">
              <a:solidFill>
                <a:schemeClr val="dk1"/>
              </a:solidFill>
              <a:effectLst/>
              <a:latin typeface="+mn-lt"/>
              <a:ea typeface="+mn-ea"/>
              <a:cs typeface="+mn-cs"/>
            </a:rPr>
            <a:t>-  The calculated F value for machine</a:t>
          </a:r>
          <a:r>
            <a:rPr lang="en-IN" sz="1100" baseline="0">
              <a:solidFill>
                <a:schemeClr val="dk1"/>
              </a:solidFill>
              <a:effectLst/>
              <a:latin typeface="+mn-lt"/>
              <a:ea typeface="+mn-ea"/>
              <a:cs typeface="+mn-cs"/>
            </a:rPr>
            <a:t> wise production (sample ) </a:t>
          </a:r>
          <a:r>
            <a:rPr lang="en-US" sz="1100" b="0" i="0" baseline="0">
              <a:solidFill>
                <a:schemeClr val="dk1"/>
              </a:solidFill>
              <a:effectLst/>
              <a:latin typeface="+mn-lt"/>
              <a:ea typeface="+mn-ea"/>
              <a:cs typeface="+mn-cs"/>
            </a:rPr>
            <a:t>is 83.4068 which is greater than corresponding critical value </a:t>
          </a:r>
          <a:r>
            <a:rPr lang="en-IN" sz="1100" b="0" i="0" u="none" strike="noStrike">
              <a:solidFill>
                <a:schemeClr val="dk1"/>
              </a:solidFill>
              <a:effectLst/>
              <a:latin typeface="+mn-lt"/>
              <a:ea typeface="+mn-ea"/>
              <a:cs typeface="+mn-cs"/>
            </a:rPr>
            <a:t>3.0088</a:t>
          </a:r>
          <a:r>
            <a:rPr lang="en-IN" sz="1100" b="0" i="0" baseline="0">
              <a:solidFill>
                <a:schemeClr val="dk1"/>
              </a:solidFill>
              <a:effectLst/>
              <a:latin typeface="+mn-lt"/>
              <a:ea typeface="+mn-ea"/>
              <a:cs typeface="+mn-cs"/>
            </a:rPr>
            <a:t>. It means that it</a:t>
          </a:r>
          <a:r>
            <a:rPr lang="en-IN" sz="1100" b="1" i="0" baseline="-25000">
              <a:solidFill>
                <a:schemeClr val="dk1"/>
              </a:solidFill>
              <a:effectLst/>
              <a:latin typeface="+mn-lt"/>
              <a:ea typeface="+mn-ea"/>
              <a:cs typeface="+mn-cs"/>
            </a:rPr>
            <a:t> </a:t>
          </a:r>
          <a:r>
            <a:rPr lang="en-IN" sz="1100" b="0" i="0" baseline="0">
              <a:solidFill>
                <a:schemeClr val="dk1"/>
              </a:solidFill>
              <a:effectLst/>
              <a:latin typeface="+mn-lt"/>
              <a:ea typeface="+mn-ea"/>
              <a:cs typeface="+mn-cs"/>
            </a:rPr>
            <a:t>lies in the rejection region. So we reject the null hypothesis.  Since the alternative hypothesis is the claim, we do not reject the claim. Hence, we conclude that there is not enough evidence against the claim. So we may conclude that there is a significant difference between the machine wise production on the effectiveness of length of steel rods.                                                                                                                                                                                                                                           </a:t>
          </a:r>
          <a:r>
            <a:rPr lang="en-IN" sz="1100">
              <a:solidFill>
                <a:schemeClr val="dk1"/>
              </a:solidFill>
              <a:effectLst/>
              <a:latin typeface="+mn-lt"/>
              <a:ea typeface="+mn-ea"/>
              <a:cs typeface="+mn-cs"/>
            </a:rPr>
            <a:t>The calculated F value for shift</a:t>
          </a:r>
          <a:r>
            <a:rPr lang="en-IN" sz="1100" baseline="0">
              <a:solidFill>
                <a:schemeClr val="dk1"/>
              </a:solidFill>
              <a:effectLst/>
              <a:latin typeface="+mn-lt"/>
              <a:ea typeface="+mn-ea"/>
              <a:cs typeface="+mn-cs"/>
            </a:rPr>
            <a:t> wise production (columns) </a:t>
          </a:r>
          <a:r>
            <a:rPr lang="en-US" sz="1100" b="0" i="0" baseline="0">
              <a:solidFill>
                <a:schemeClr val="dk1"/>
              </a:solidFill>
              <a:effectLst/>
              <a:latin typeface="+mn-lt"/>
              <a:ea typeface="+mn-ea"/>
              <a:cs typeface="+mn-cs"/>
            </a:rPr>
            <a:t>is 1.4130 which is less than corresponding critical value </a:t>
          </a:r>
          <a:r>
            <a:rPr lang="en-IN" sz="1100" b="0" i="0">
              <a:solidFill>
                <a:schemeClr val="dk1"/>
              </a:solidFill>
              <a:effectLst/>
              <a:latin typeface="+mn-lt"/>
              <a:ea typeface="+mn-ea"/>
              <a:cs typeface="+mn-cs"/>
            </a:rPr>
            <a:t>3.4028</a:t>
          </a:r>
          <a:r>
            <a:rPr lang="en-IN" sz="1100" b="0" i="0" baseline="0">
              <a:solidFill>
                <a:schemeClr val="dk1"/>
              </a:solidFill>
              <a:effectLst/>
              <a:latin typeface="+mn-lt"/>
              <a:ea typeface="+mn-ea"/>
              <a:cs typeface="+mn-cs"/>
            </a:rPr>
            <a:t>. It means that it</a:t>
          </a:r>
          <a:r>
            <a:rPr lang="en-IN" sz="1100" b="1" i="0" baseline="-25000">
              <a:solidFill>
                <a:schemeClr val="dk1"/>
              </a:solidFill>
              <a:effectLst/>
              <a:latin typeface="+mn-lt"/>
              <a:ea typeface="+mn-ea"/>
              <a:cs typeface="+mn-cs"/>
            </a:rPr>
            <a:t> </a:t>
          </a:r>
          <a:r>
            <a:rPr lang="en-IN" sz="1100" b="0" i="0" baseline="0">
              <a:solidFill>
                <a:schemeClr val="dk1"/>
              </a:solidFill>
              <a:effectLst/>
              <a:latin typeface="+mn-lt"/>
              <a:ea typeface="+mn-ea"/>
              <a:cs typeface="+mn-cs"/>
            </a:rPr>
            <a:t>lies in the non-rejection region. So we do not reject the null hypothesis.  Since the alternative hypothesis is the claim, we reject the claim. Hence, we conclude that there is enough evidence against the claim. So we may conclude that there is not enough evidence to claim that there is  significant difference between the shift wise production on the effectiveness of length of steel rods.                                                                                                                                                                                                                                                                                           The calculated F value for interaction is 2.4470 which is less than the corresponding critical value, 2.5082. It means that it</a:t>
          </a:r>
          <a:r>
            <a:rPr lang="en-IN" sz="1100" b="1" i="0" baseline="-25000">
              <a:solidFill>
                <a:schemeClr val="dk1"/>
              </a:solidFill>
              <a:effectLst/>
              <a:latin typeface="+mn-lt"/>
              <a:ea typeface="+mn-ea"/>
              <a:cs typeface="+mn-cs"/>
            </a:rPr>
            <a:t> </a:t>
          </a:r>
          <a:r>
            <a:rPr lang="en-IN" sz="1100" b="0" i="0" baseline="0">
              <a:solidFill>
                <a:schemeClr val="dk1"/>
              </a:solidFill>
              <a:effectLst/>
              <a:latin typeface="+mn-lt"/>
              <a:ea typeface="+mn-ea"/>
              <a:cs typeface="+mn-cs"/>
            </a:rPr>
            <a:t>lies in the non-rejection region. So we do not reject the null hypothesis.  Since the alternative hypothesis is the claim, we reject the claim. Hence, we conclude that there is enough evidence against the claim. So we may conclude that there is not enough evidence to claim that all interactions are not equal to 0.                                                                                                                      </a:t>
          </a:r>
          <a:r>
            <a:rPr lang="en-IN" sz="1100" b="1">
              <a:solidFill>
                <a:schemeClr val="dk1"/>
              </a:solidFill>
              <a:effectLst/>
              <a:latin typeface="+mn-lt"/>
              <a:ea typeface="+mn-ea"/>
              <a:cs typeface="+mn-cs"/>
            </a:rPr>
            <a:t>Decision</a:t>
          </a:r>
          <a:r>
            <a:rPr lang="en-IN" sz="1100" b="1" baseline="0">
              <a:solidFill>
                <a:schemeClr val="dk1"/>
              </a:solidFill>
              <a:effectLst/>
              <a:latin typeface="+mn-lt"/>
              <a:ea typeface="+mn-ea"/>
              <a:cs typeface="+mn-cs"/>
            </a:rPr>
            <a:t> u</a:t>
          </a:r>
          <a:r>
            <a:rPr lang="en-IN" sz="1100" b="1" i="0">
              <a:solidFill>
                <a:schemeClr val="dk1"/>
              </a:solidFill>
              <a:effectLst/>
              <a:latin typeface="+mn-lt"/>
              <a:ea typeface="+mn-ea"/>
              <a:cs typeface="+mn-cs"/>
            </a:rPr>
            <a:t>sing p -value approach - </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Since the p - value for length of machine wise production of steel rods (= </a:t>
          </a:r>
          <a:r>
            <a:rPr lang="en-IN" sz="1100" b="0" i="0" u="none" strike="noStrike">
              <a:solidFill>
                <a:schemeClr val="dk1"/>
              </a:solidFill>
              <a:effectLst/>
              <a:latin typeface="+mn-lt"/>
              <a:ea typeface="+mn-ea"/>
              <a:cs typeface="+mn-cs"/>
            </a:rPr>
            <a:t>0.00000000000078036</a:t>
          </a:r>
          <a:r>
            <a:rPr lang="en-IN"/>
            <a:t> </a:t>
          </a:r>
          <a:r>
            <a:rPr lang="en-IN" sz="1100" b="0" i="0" baseline="0">
              <a:solidFill>
                <a:schemeClr val="dk1"/>
              </a:solidFill>
              <a:effectLst/>
              <a:latin typeface="+mn-lt"/>
              <a:ea typeface="+mn-ea"/>
              <a:cs typeface="+mn-cs"/>
            </a:rPr>
            <a:t>) is less than </a:t>
          </a:r>
          <a:r>
            <a:rPr lang="el-GR" sz="1100" b="0" i="0">
              <a:solidFill>
                <a:schemeClr val="dk1"/>
              </a:solidFill>
              <a:effectLst/>
              <a:latin typeface="+mn-lt"/>
              <a:ea typeface="+mn-ea"/>
              <a:cs typeface="+mn-cs"/>
            </a:rPr>
            <a:t>α</a:t>
          </a:r>
          <a:r>
            <a:rPr lang="en-US" sz="1100" b="0" i="0">
              <a:solidFill>
                <a:schemeClr val="dk1"/>
              </a:solidFill>
              <a:effectLst/>
              <a:latin typeface="+mn-lt"/>
              <a:ea typeface="+mn-ea"/>
              <a:cs typeface="+mn-cs"/>
            </a:rPr>
            <a:t> (= 0.05),</a:t>
          </a:r>
          <a:r>
            <a:rPr lang="en-US" sz="1100" b="0" i="0" baseline="0">
              <a:solidFill>
                <a:schemeClr val="dk1"/>
              </a:solidFill>
              <a:effectLst/>
              <a:latin typeface="+mn-lt"/>
              <a:ea typeface="+mn-ea"/>
              <a:cs typeface="+mn-cs"/>
            </a:rPr>
            <a:t> so we reject the null hypothesis. </a:t>
          </a:r>
          <a:r>
            <a:rPr lang="en-IN" sz="1100" b="0" i="0" baseline="0">
              <a:solidFill>
                <a:schemeClr val="dk1"/>
              </a:solidFill>
              <a:effectLst/>
              <a:latin typeface="+mn-lt"/>
              <a:ea typeface="+mn-ea"/>
              <a:cs typeface="+mn-cs"/>
            </a:rPr>
            <a:t>Since the p - value for length of shift wise production of steel rods (= 0.2629</a:t>
          </a:r>
          <a:r>
            <a:rPr lang="en-IN" sz="1100">
              <a:solidFill>
                <a:schemeClr val="dk1"/>
              </a:solidFill>
              <a:effectLst/>
              <a:latin typeface="+mn-lt"/>
              <a:ea typeface="+mn-ea"/>
              <a:cs typeface="+mn-cs"/>
            </a:rPr>
            <a:t> </a:t>
          </a:r>
          <a:r>
            <a:rPr lang="en-IN" sz="1100" b="0" i="0" baseline="0">
              <a:solidFill>
                <a:schemeClr val="dk1"/>
              </a:solidFill>
              <a:effectLst/>
              <a:latin typeface="+mn-lt"/>
              <a:ea typeface="+mn-ea"/>
              <a:cs typeface="+mn-cs"/>
            </a:rPr>
            <a:t>) is greater than </a:t>
          </a:r>
          <a:r>
            <a:rPr lang="el-GR" sz="1100" b="0" i="0">
              <a:solidFill>
                <a:schemeClr val="dk1"/>
              </a:solidFill>
              <a:effectLst/>
              <a:latin typeface="+mn-lt"/>
              <a:ea typeface="+mn-ea"/>
              <a:cs typeface="+mn-cs"/>
            </a:rPr>
            <a:t>α</a:t>
          </a:r>
          <a:r>
            <a:rPr lang="en-US" sz="1100" b="0" i="0">
              <a:solidFill>
                <a:schemeClr val="dk1"/>
              </a:solidFill>
              <a:effectLst/>
              <a:latin typeface="+mn-lt"/>
              <a:ea typeface="+mn-ea"/>
              <a:cs typeface="+mn-cs"/>
            </a:rPr>
            <a:t> (= 0.05),</a:t>
          </a:r>
          <a:r>
            <a:rPr lang="en-US" sz="1100" b="0" i="0" baseline="0">
              <a:solidFill>
                <a:schemeClr val="dk1"/>
              </a:solidFill>
              <a:effectLst/>
              <a:latin typeface="+mn-lt"/>
              <a:ea typeface="+mn-ea"/>
              <a:cs typeface="+mn-cs"/>
            </a:rPr>
            <a:t> so we do not reject the null hypothesis. </a:t>
          </a:r>
          <a:r>
            <a:rPr lang="en-IN" sz="1100" b="0" i="0" baseline="0">
              <a:solidFill>
                <a:schemeClr val="dk1"/>
              </a:solidFill>
              <a:effectLst/>
              <a:latin typeface="+mn-lt"/>
              <a:ea typeface="+mn-ea"/>
              <a:cs typeface="+mn-cs"/>
            </a:rPr>
            <a:t>Since the p - value for interaction (= 0.0546</a:t>
          </a:r>
          <a:r>
            <a:rPr lang="en-IN" sz="1100">
              <a:solidFill>
                <a:schemeClr val="dk1"/>
              </a:solidFill>
              <a:effectLst/>
              <a:latin typeface="+mn-lt"/>
              <a:ea typeface="+mn-ea"/>
              <a:cs typeface="+mn-cs"/>
            </a:rPr>
            <a:t> </a:t>
          </a:r>
          <a:r>
            <a:rPr lang="en-IN" sz="1100" b="0" i="0" baseline="0">
              <a:solidFill>
                <a:schemeClr val="dk1"/>
              </a:solidFill>
              <a:effectLst/>
              <a:latin typeface="+mn-lt"/>
              <a:ea typeface="+mn-ea"/>
              <a:cs typeface="+mn-cs"/>
            </a:rPr>
            <a:t>) is greater than </a:t>
          </a:r>
          <a:r>
            <a:rPr lang="el-GR" sz="1100" b="0" i="0">
              <a:solidFill>
                <a:schemeClr val="dk1"/>
              </a:solidFill>
              <a:effectLst/>
              <a:latin typeface="+mn-lt"/>
              <a:ea typeface="+mn-ea"/>
              <a:cs typeface="+mn-cs"/>
            </a:rPr>
            <a:t>α</a:t>
          </a:r>
          <a:r>
            <a:rPr lang="en-US" sz="1100" b="0" i="0">
              <a:solidFill>
                <a:schemeClr val="dk1"/>
              </a:solidFill>
              <a:effectLst/>
              <a:latin typeface="+mn-lt"/>
              <a:ea typeface="+mn-ea"/>
              <a:cs typeface="+mn-cs"/>
            </a:rPr>
            <a:t> (= 0.05),</a:t>
          </a:r>
          <a:r>
            <a:rPr lang="en-US" sz="1100" b="0" i="0" baseline="0">
              <a:solidFill>
                <a:schemeClr val="dk1"/>
              </a:solidFill>
              <a:effectLst/>
              <a:latin typeface="+mn-lt"/>
              <a:ea typeface="+mn-ea"/>
              <a:cs typeface="+mn-cs"/>
            </a:rPr>
            <a:t> so we do not reject the null hypothesis.                                                                                                         </a:t>
          </a:r>
          <a:r>
            <a:rPr lang="en-US" sz="1100" b="1" i="0" baseline="0">
              <a:solidFill>
                <a:schemeClr val="dk1"/>
              </a:solidFill>
              <a:effectLst/>
              <a:latin typeface="+mn-lt"/>
              <a:ea typeface="+mn-ea"/>
              <a:cs typeface="+mn-cs"/>
            </a:rPr>
            <a:t>From</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pair</a:t>
          </a:r>
          <a:r>
            <a:rPr lang="en-IN" sz="1100" b="1" i="0" baseline="0">
              <a:solidFill>
                <a:schemeClr val="dk1"/>
              </a:solidFill>
              <a:effectLst/>
              <a:latin typeface="+mn-lt"/>
              <a:ea typeface="+mn-ea"/>
              <a:cs typeface="+mn-cs"/>
            </a:rPr>
            <a:t> wise comparison,</a:t>
          </a:r>
          <a:r>
            <a:rPr lang="en-IN" sz="1100" b="0" i="0" baseline="0">
              <a:solidFill>
                <a:schemeClr val="dk1"/>
              </a:solidFill>
              <a:effectLst/>
              <a:latin typeface="+mn-lt"/>
              <a:ea typeface="+mn-ea"/>
              <a:cs typeface="+mn-cs"/>
            </a:rPr>
            <a:t> we observe that the average length of steel rods produced by machine 1 is significantly </a:t>
          </a:r>
          <a:r>
            <a:rPr lang="en-US" sz="1100" b="0" i="0" baseline="0">
              <a:solidFill>
                <a:schemeClr val="dk1"/>
              </a:solidFill>
              <a:effectLst/>
              <a:latin typeface="+mn-lt"/>
              <a:ea typeface="+mn-ea"/>
              <a:cs typeface="+mn-cs"/>
            </a:rPr>
            <a:t>different from that of machine 2, 3 and 4. Also, </a:t>
          </a:r>
          <a:r>
            <a:rPr lang="en-IN" sz="1100" b="0" i="0" baseline="0">
              <a:solidFill>
                <a:schemeClr val="dk1"/>
              </a:solidFill>
              <a:effectLst/>
              <a:latin typeface="+mn-lt"/>
              <a:ea typeface="+mn-ea"/>
              <a:cs typeface="+mn-cs"/>
            </a:rPr>
            <a:t>average length of steel rods produced by machine 2 is significantly </a:t>
          </a:r>
          <a:r>
            <a:rPr lang="en-US" sz="1100" b="0" i="0" baseline="0">
              <a:solidFill>
                <a:schemeClr val="dk1"/>
              </a:solidFill>
              <a:effectLst/>
              <a:latin typeface="+mn-lt"/>
              <a:ea typeface="+mn-ea"/>
              <a:cs typeface="+mn-cs"/>
            </a:rPr>
            <a:t>different from that of machine 3 but  is not significantly different from that of  machine 4. However, </a:t>
          </a:r>
          <a:r>
            <a:rPr lang="en-IN" sz="1100" b="0" i="0" baseline="0">
              <a:solidFill>
                <a:schemeClr val="dk1"/>
              </a:solidFill>
              <a:effectLst/>
              <a:latin typeface="+mn-lt"/>
              <a:ea typeface="+mn-ea"/>
              <a:cs typeface="+mn-cs"/>
            </a:rPr>
            <a:t>average length of steel rods produced by machine 3 is significantly </a:t>
          </a:r>
          <a:r>
            <a:rPr lang="en-US" sz="1100" b="0" i="0" baseline="0">
              <a:solidFill>
                <a:schemeClr val="dk1"/>
              </a:solidFill>
              <a:effectLst/>
              <a:latin typeface="+mn-lt"/>
              <a:ea typeface="+mn-ea"/>
              <a:cs typeface="+mn-cs"/>
            </a:rPr>
            <a:t>different from that of machine 4.                                          </a:t>
          </a:r>
          <a:endParaRPr lang="en-IN"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485775</xdr:colOff>
      <xdr:row>2</xdr:row>
      <xdr:rowOff>9525</xdr:rowOff>
    </xdr:from>
    <xdr:to>
      <xdr:col>21</xdr:col>
      <xdr:colOff>133350</xdr:colOff>
      <xdr:row>11</xdr:row>
      <xdr:rowOff>0</xdr:rowOff>
    </xdr:to>
    <xdr:sp macro="" textlink="">
      <xdr:nvSpPr>
        <xdr:cNvPr id="2" name="TextBox 1">
          <a:extLst>
            <a:ext uri="{FF2B5EF4-FFF2-40B4-BE49-F238E27FC236}">
              <a16:creationId xmlns:a16="http://schemas.microsoft.com/office/drawing/2014/main" id="{EE2A56B6-36D1-F3CB-B55C-0B6F433B457A}"/>
            </a:ext>
          </a:extLst>
        </xdr:cNvPr>
        <xdr:cNvSpPr txBox="1"/>
      </xdr:nvSpPr>
      <xdr:spPr>
        <a:xfrm>
          <a:off x="4752975" y="495300"/>
          <a:ext cx="8181975"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a:solidFill>
                <a:schemeClr val="dk1"/>
              </a:solidFill>
              <a:effectLst/>
              <a:latin typeface="+mn-lt"/>
              <a:ea typeface="+mn-ea"/>
              <a:cs typeface="+mn-cs"/>
            </a:rPr>
            <a:t> - We have to test whether</a:t>
          </a:r>
          <a:r>
            <a:rPr lang="en-IN" sz="1100" baseline="0">
              <a:solidFill>
                <a:schemeClr val="dk1"/>
              </a:solidFill>
              <a:effectLst/>
              <a:latin typeface="+mn-lt"/>
              <a:ea typeface="+mn-ea"/>
              <a:cs typeface="+mn-cs"/>
            </a:rPr>
            <a:t> the difference of average sales between salesperson is significant. If </a:t>
          </a:r>
          <a:r>
            <a:rPr lang="en-IN" sz="1100" b="1" i="0">
              <a:solidFill>
                <a:schemeClr val="dk1"/>
              </a:solidFill>
              <a:effectLst/>
              <a:latin typeface="+mn-lt"/>
              <a:ea typeface="+mn-ea"/>
              <a:cs typeface="+mn-cs"/>
            </a:rPr>
            <a:t>µ</a:t>
          </a:r>
          <a:r>
            <a:rPr lang="en-IN" sz="1100" b="1" i="0" baseline="-25000">
              <a:solidFill>
                <a:schemeClr val="dk1"/>
              </a:solidFill>
              <a:effectLst/>
              <a:latin typeface="+mn-lt"/>
              <a:ea typeface="+mn-ea"/>
              <a:cs typeface="+mn-cs"/>
            </a:rPr>
            <a:t>A</a:t>
          </a:r>
          <a:r>
            <a:rPr lang="en-IN" sz="1100" b="1" i="0" baseline="0">
              <a:solidFill>
                <a:schemeClr val="dk1"/>
              </a:solidFill>
              <a:effectLst/>
              <a:latin typeface="+mn-lt"/>
              <a:ea typeface="+mn-ea"/>
              <a:cs typeface="+mn-cs"/>
            </a:rPr>
            <a:t> , </a:t>
          </a:r>
          <a:r>
            <a:rPr lang="en-IN" sz="1100" b="1" i="0">
              <a:solidFill>
                <a:schemeClr val="dk1"/>
              </a:solidFill>
              <a:effectLst/>
              <a:latin typeface="+mn-lt"/>
              <a:ea typeface="+mn-ea"/>
              <a:cs typeface="+mn-cs"/>
            </a:rPr>
            <a:t>µ</a:t>
          </a:r>
          <a:r>
            <a:rPr lang="en-IN" sz="1100" b="1" i="0" baseline="-25000">
              <a:solidFill>
                <a:schemeClr val="dk1"/>
              </a:solidFill>
              <a:effectLst/>
              <a:latin typeface="+mn-lt"/>
              <a:ea typeface="+mn-ea"/>
              <a:cs typeface="+mn-cs"/>
            </a:rPr>
            <a:t>B</a:t>
          </a:r>
          <a:r>
            <a:rPr lang="en-IN" sz="1100" b="1" i="0" baseline="0">
              <a:solidFill>
                <a:schemeClr val="dk1"/>
              </a:solidFill>
              <a:effectLst/>
              <a:latin typeface="+mn-lt"/>
              <a:ea typeface="+mn-ea"/>
              <a:cs typeface="+mn-cs"/>
            </a:rPr>
            <a:t> , </a:t>
          </a:r>
          <a:r>
            <a:rPr lang="en-IN" sz="1100" b="1" i="0">
              <a:solidFill>
                <a:schemeClr val="dk1"/>
              </a:solidFill>
              <a:effectLst/>
              <a:latin typeface="+mn-lt"/>
              <a:ea typeface="+mn-ea"/>
              <a:cs typeface="+mn-cs"/>
            </a:rPr>
            <a:t>µ</a:t>
          </a:r>
          <a:r>
            <a:rPr lang="en-IN" sz="1100" b="1" i="0" baseline="-25000">
              <a:solidFill>
                <a:schemeClr val="dk1"/>
              </a:solidFill>
              <a:effectLst/>
              <a:latin typeface="+mn-lt"/>
              <a:ea typeface="+mn-ea"/>
              <a:cs typeface="+mn-cs"/>
            </a:rPr>
            <a:t>C</a:t>
          </a:r>
          <a:r>
            <a:rPr lang="en-IN" sz="1100" b="1" i="0" baseline="0">
              <a:solidFill>
                <a:schemeClr val="dk1"/>
              </a:solidFill>
              <a:effectLst/>
              <a:latin typeface="+mn-lt"/>
              <a:ea typeface="+mn-ea"/>
              <a:cs typeface="+mn-cs"/>
            </a:rPr>
            <a:t> and </a:t>
          </a:r>
          <a:r>
            <a:rPr lang="en-IN" sz="1100" b="1" i="0">
              <a:solidFill>
                <a:schemeClr val="dk1"/>
              </a:solidFill>
              <a:effectLst/>
              <a:latin typeface="+mn-lt"/>
              <a:ea typeface="+mn-ea"/>
              <a:cs typeface="+mn-cs"/>
            </a:rPr>
            <a:t>µ</a:t>
          </a:r>
          <a:r>
            <a:rPr lang="en-IN" sz="1100" b="1" i="0" baseline="-25000">
              <a:solidFill>
                <a:schemeClr val="dk1"/>
              </a:solidFill>
              <a:effectLst/>
              <a:latin typeface="+mn-lt"/>
              <a:ea typeface="+mn-ea"/>
              <a:cs typeface="+mn-cs"/>
            </a:rPr>
            <a:t>D   </a:t>
          </a:r>
          <a:r>
            <a:rPr lang="en-IN" sz="1100" b="0" i="0" baseline="0">
              <a:solidFill>
                <a:schemeClr val="dk1"/>
              </a:solidFill>
              <a:effectLst/>
              <a:latin typeface="+mn-lt"/>
              <a:ea typeface="+mn-ea"/>
              <a:cs typeface="+mn-cs"/>
            </a:rPr>
            <a:t>denote the average sales of various salesperson A, B, C and D. We can formulate the null and alternative hypotheses as follows -                                          </a:t>
          </a:r>
          <a:r>
            <a:rPr lang="en-IN" sz="1100" b="0" i="0">
              <a:solidFill>
                <a:schemeClr val="dk1"/>
              </a:solidFill>
              <a:effectLst/>
              <a:latin typeface="+mn-lt"/>
              <a:ea typeface="+mn-ea"/>
              <a:cs typeface="+mn-cs"/>
            </a:rPr>
            <a:t>H</a:t>
          </a:r>
          <a:r>
            <a:rPr lang="en-IN" sz="1100" b="0" i="0" baseline="-25000">
              <a:solidFill>
                <a:schemeClr val="dk1"/>
              </a:solidFill>
              <a:effectLst/>
              <a:latin typeface="+mn-lt"/>
              <a:ea typeface="+mn-ea"/>
              <a:cs typeface="+mn-cs"/>
            </a:rPr>
            <a:t>0</a:t>
          </a:r>
          <a:r>
            <a:rPr lang="en-IN" sz="1100" b="0" i="0" baseline="0">
              <a:solidFill>
                <a:schemeClr val="dk1"/>
              </a:solidFill>
              <a:effectLst/>
              <a:latin typeface="+mn-lt"/>
              <a:ea typeface="+mn-ea"/>
              <a:cs typeface="+mn-cs"/>
            </a:rPr>
            <a:t> : </a:t>
          </a:r>
          <a:r>
            <a:rPr lang="en-IN" sz="1100" b="0" i="0">
              <a:solidFill>
                <a:schemeClr val="dk1"/>
              </a:solidFill>
              <a:effectLst/>
              <a:latin typeface="+mn-lt"/>
              <a:ea typeface="+mn-ea"/>
              <a:cs typeface="+mn-cs"/>
            </a:rPr>
            <a:t>µ</a:t>
          </a:r>
          <a:r>
            <a:rPr lang="en-IN" sz="1100" b="0" i="0" baseline="-25000">
              <a:solidFill>
                <a:schemeClr val="dk1"/>
              </a:solidFill>
              <a:effectLst/>
              <a:latin typeface="+mn-lt"/>
              <a:ea typeface="+mn-ea"/>
              <a:cs typeface="+mn-cs"/>
            </a:rPr>
            <a:t>A</a:t>
          </a:r>
          <a:r>
            <a:rPr lang="en-IN" sz="1100" b="0" i="0" baseline="0">
              <a:solidFill>
                <a:schemeClr val="dk1"/>
              </a:solidFill>
              <a:effectLst/>
              <a:latin typeface="+mn-lt"/>
              <a:ea typeface="+mn-ea"/>
              <a:cs typeface="+mn-cs"/>
            </a:rPr>
            <a:t> = </a:t>
          </a:r>
          <a:r>
            <a:rPr lang="en-IN" sz="1100" b="0" i="0">
              <a:solidFill>
                <a:schemeClr val="dk1"/>
              </a:solidFill>
              <a:effectLst/>
              <a:latin typeface="+mn-lt"/>
              <a:ea typeface="+mn-ea"/>
              <a:cs typeface="+mn-cs"/>
            </a:rPr>
            <a:t>µ</a:t>
          </a:r>
          <a:r>
            <a:rPr lang="en-IN" sz="1100" b="0" i="0" baseline="-25000">
              <a:solidFill>
                <a:schemeClr val="dk1"/>
              </a:solidFill>
              <a:effectLst/>
              <a:latin typeface="+mn-lt"/>
              <a:ea typeface="+mn-ea"/>
              <a:cs typeface="+mn-cs"/>
            </a:rPr>
            <a:t>B</a:t>
          </a:r>
          <a:r>
            <a:rPr lang="en-IN" sz="1100" b="0" i="0" baseline="0">
              <a:solidFill>
                <a:schemeClr val="dk1"/>
              </a:solidFill>
              <a:effectLst/>
              <a:latin typeface="+mn-lt"/>
              <a:ea typeface="+mn-ea"/>
              <a:cs typeface="+mn-cs"/>
            </a:rPr>
            <a:t> = </a:t>
          </a:r>
          <a:r>
            <a:rPr lang="en-IN" sz="1100" b="0" i="0">
              <a:solidFill>
                <a:schemeClr val="dk1"/>
              </a:solidFill>
              <a:effectLst/>
              <a:latin typeface="+mn-lt"/>
              <a:ea typeface="+mn-ea"/>
              <a:cs typeface="+mn-cs"/>
            </a:rPr>
            <a:t>µ</a:t>
          </a:r>
          <a:r>
            <a:rPr lang="en-IN" sz="1100" b="0" i="0" baseline="-25000">
              <a:solidFill>
                <a:schemeClr val="dk1"/>
              </a:solidFill>
              <a:effectLst/>
              <a:latin typeface="+mn-lt"/>
              <a:ea typeface="+mn-ea"/>
              <a:cs typeface="+mn-cs"/>
            </a:rPr>
            <a:t>C</a:t>
          </a:r>
          <a:r>
            <a:rPr lang="en-IN" sz="1100" b="0" i="0" baseline="0">
              <a:solidFill>
                <a:schemeClr val="dk1"/>
              </a:solidFill>
              <a:effectLst/>
              <a:latin typeface="+mn-lt"/>
              <a:ea typeface="+mn-ea"/>
              <a:cs typeface="+mn-cs"/>
            </a:rPr>
            <a:t> = </a:t>
          </a:r>
          <a:r>
            <a:rPr lang="en-IN" sz="1100" b="0" i="0">
              <a:solidFill>
                <a:schemeClr val="dk1"/>
              </a:solidFill>
              <a:effectLst/>
              <a:latin typeface="+mn-lt"/>
              <a:ea typeface="+mn-ea"/>
              <a:cs typeface="+mn-cs"/>
            </a:rPr>
            <a:t>µ</a:t>
          </a:r>
          <a:r>
            <a:rPr lang="en-IN" sz="1100" b="0" i="0" baseline="-25000">
              <a:solidFill>
                <a:schemeClr val="dk1"/>
              </a:solidFill>
              <a:effectLst/>
              <a:latin typeface="+mn-lt"/>
              <a:ea typeface="+mn-ea"/>
              <a:cs typeface="+mn-cs"/>
            </a:rPr>
            <a:t>D</a:t>
          </a:r>
          <a:r>
            <a:rPr lang="en-IN" sz="1100" b="0" i="0" baseline="0">
              <a:solidFill>
                <a:schemeClr val="dk1"/>
              </a:solidFill>
              <a:effectLst/>
              <a:latin typeface="+mn-lt"/>
              <a:ea typeface="+mn-ea"/>
              <a:cs typeface="+mn-cs"/>
            </a:rPr>
            <a:t>    , i.e, the average sales do not differ significantely     </a:t>
          </a:r>
          <a:r>
            <a:rPr lang="en-IN" sz="1100" b="0" i="0">
              <a:solidFill>
                <a:schemeClr val="dk1"/>
              </a:solidFill>
              <a:effectLst/>
              <a:latin typeface="+mn-lt"/>
              <a:ea typeface="+mn-ea"/>
              <a:cs typeface="+mn-cs"/>
            </a:rPr>
            <a:t>H</a:t>
          </a:r>
          <a:r>
            <a:rPr lang="en-IN" sz="1100" b="0" i="0" baseline="-25000">
              <a:solidFill>
                <a:schemeClr val="dk1"/>
              </a:solidFill>
              <a:effectLst/>
              <a:latin typeface="+mn-lt"/>
              <a:ea typeface="+mn-ea"/>
              <a:cs typeface="+mn-cs"/>
            </a:rPr>
            <a:t>1</a:t>
          </a:r>
          <a:r>
            <a:rPr lang="en-IN" sz="1100" b="0" i="0" baseline="0">
              <a:solidFill>
                <a:schemeClr val="dk1"/>
              </a:solidFill>
              <a:effectLst/>
              <a:latin typeface="+mn-lt"/>
              <a:ea typeface="+mn-ea"/>
              <a:cs typeface="+mn-cs"/>
            </a:rPr>
            <a:t> :  The average sales differ significantely    (claim)      </a:t>
          </a:r>
          <a:r>
            <a:rPr lang="en-IN" sz="1100" b="1" i="0" baseline="0">
              <a:solidFill>
                <a:schemeClr val="dk1"/>
              </a:solidFill>
              <a:effectLst/>
              <a:latin typeface="+mn-lt"/>
              <a:ea typeface="+mn-ea"/>
              <a:cs typeface="+mn-cs"/>
            </a:rPr>
            <a:t>                                                                                                   </a:t>
          </a:r>
          <a:r>
            <a:rPr lang="en-IN" sz="1100" b="1">
              <a:solidFill>
                <a:schemeClr val="dk1"/>
              </a:solidFill>
              <a:effectLst/>
              <a:latin typeface="+mn-lt"/>
              <a:ea typeface="+mn-ea"/>
              <a:cs typeface="+mn-cs"/>
            </a:rPr>
            <a:t>Decision using the critical region approach </a:t>
          </a:r>
          <a:r>
            <a:rPr lang="en-IN" sz="1100">
              <a:solidFill>
                <a:schemeClr val="dk1"/>
              </a:solidFill>
              <a:effectLst/>
              <a:latin typeface="+mn-lt"/>
              <a:ea typeface="+mn-ea"/>
              <a:cs typeface="+mn-cs"/>
            </a:rPr>
            <a:t>-  The calculated F value </a:t>
          </a:r>
          <a:r>
            <a:rPr lang="en-IN" sz="1100" b="1" i="0">
              <a:solidFill>
                <a:schemeClr val="dk1"/>
              </a:solidFill>
              <a:effectLst/>
              <a:latin typeface="+mn-lt"/>
              <a:ea typeface="+mn-ea"/>
              <a:cs typeface="+mn-cs"/>
            </a:rPr>
            <a:t>F</a:t>
          </a:r>
          <a:r>
            <a:rPr lang="en-IN" sz="1100" b="1" i="0" baseline="-25000">
              <a:solidFill>
                <a:schemeClr val="dk1"/>
              </a:solidFill>
              <a:effectLst/>
              <a:latin typeface="+mn-lt"/>
              <a:ea typeface="+mn-ea"/>
              <a:cs typeface="+mn-cs"/>
            </a:rPr>
            <a:t>cal </a:t>
          </a:r>
          <a:r>
            <a:rPr lang="en-IN" sz="1100" b="0" i="0" baseline="0">
              <a:solidFill>
                <a:schemeClr val="dk1"/>
              </a:solidFill>
              <a:effectLst/>
              <a:latin typeface="+mn-lt"/>
              <a:ea typeface="+mn-ea"/>
              <a:cs typeface="+mn-cs"/>
            </a:rPr>
            <a:t> is 0.3267 which is less than critical value 4.9382. It means that </a:t>
          </a:r>
          <a:r>
            <a:rPr lang="en-IN" sz="1100" b="1" i="0">
              <a:solidFill>
                <a:schemeClr val="dk1"/>
              </a:solidFill>
              <a:effectLst/>
              <a:latin typeface="+mn-lt"/>
              <a:ea typeface="+mn-ea"/>
              <a:cs typeface="+mn-cs"/>
            </a:rPr>
            <a:t>F</a:t>
          </a:r>
          <a:r>
            <a:rPr lang="en-IN" sz="1100" b="1" i="0" baseline="-25000">
              <a:solidFill>
                <a:schemeClr val="dk1"/>
              </a:solidFill>
              <a:effectLst/>
              <a:latin typeface="+mn-lt"/>
              <a:ea typeface="+mn-ea"/>
              <a:cs typeface="+mn-cs"/>
            </a:rPr>
            <a:t>cal </a:t>
          </a:r>
          <a:r>
            <a:rPr lang="en-IN" sz="1100" b="0" i="0" baseline="0">
              <a:solidFill>
                <a:schemeClr val="dk1"/>
              </a:solidFill>
              <a:effectLst/>
              <a:latin typeface="+mn-lt"/>
              <a:ea typeface="+mn-ea"/>
              <a:cs typeface="+mn-cs"/>
            </a:rPr>
            <a:t>lies in the non- rejection region. So we do not reject the null hypothesis.  Since the alternative hypothesis is the claim, we reject the claim. Hence, we conclude that there is enough evidence against the claim. So we may conclude that </a:t>
          </a:r>
          <a:r>
            <a:rPr lang="en-IN" sz="1100" baseline="0">
              <a:solidFill>
                <a:schemeClr val="dk1"/>
              </a:solidFill>
              <a:effectLst/>
              <a:latin typeface="+mn-lt"/>
              <a:ea typeface="+mn-ea"/>
              <a:cs typeface="+mn-cs"/>
            </a:rPr>
            <a:t>difference of average sales between salesperson is not significant at 1% level of significance.                                                                                                                                                                            </a:t>
          </a:r>
          <a:r>
            <a:rPr lang="en-IN" sz="1100" b="1">
              <a:solidFill>
                <a:schemeClr val="dk1"/>
              </a:solidFill>
              <a:effectLst/>
              <a:latin typeface="+mn-lt"/>
              <a:ea typeface="+mn-ea"/>
              <a:cs typeface="+mn-cs"/>
            </a:rPr>
            <a:t>Decision</a:t>
          </a:r>
          <a:r>
            <a:rPr lang="en-IN" sz="1100" b="1" baseline="0">
              <a:solidFill>
                <a:schemeClr val="dk1"/>
              </a:solidFill>
              <a:effectLst/>
              <a:latin typeface="+mn-lt"/>
              <a:ea typeface="+mn-ea"/>
              <a:cs typeface="+mn-cs"/>
            </a:rPr>
            <a:t> u</a:t>
          </a:r>
          <a:r>
            <a:rPr lang="en-IN" sz="1100" b="1" i="0">
              <a:solidFill>
                <a:schemeClr val="dk1"/>
              </a:solidFill>
              <a:effectLst/>
              <a:latin typeface="+mn-lt"/>
              <a:ea typeface="+mn-ea"/>
              <a:cs typeface="+mn-cs"/>
            </a:rPr>
            <a:t>sing p -value approach - </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Since the p - value ( = 08061) is  greater than </a:t>
          </a:r>
          <a:r>
            <a:rPr lang="el-GR" sz="1100" b="0" i="0">
              <a:solidFill>
                <a:schemeClr val="dk1"/>
              </a:solidFill>
              <a:effectLst/>
              <a:latin typeface="+mn-lt"/>
              <a:ea typeface="+mn-ea"/>
              <a:cs typeface="+mn-cs"/>
            </a:rPr>
            <a:t>α</a:t>
          </a:r>
          <a:r>
            <a:rPr lang="en-US" sz="1100" b="0" i="0">
              <a:solidFill>
                <a:schemeClr val="dk1"/>
              </a:solidFill>
              <a:effectLst/>
              <a:latin typeface="+mn-lt"/>
              <a:ea typeface="+mn-ea"/>
              <a:cs typeface="+mn-cs"/>
            </a:rPr>
            <a:t> ( = 0.01),</a:t>
          </a:r>
          <a:r>
            <a:rPr lang="en-US" sz="1100" b="0" i="0" baseline="0">
              <a:solidFill>
                <a:schemeClr val="dk1"/>
              </a:solidFill>
              <a:effectLst/>
              <a:latin typeface="+mn-lt"/>
              <a:ea typeface="+mn-ea"/>
              <a:cs typeface="+mn-cs"/>
            </a:rPr>
            <a:t> we do not reject the null hypothesis.                              </a:t>
          </a: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209550</xdr:colOff>
      <xdr:row>2</xdr:row>
      <xdr:rowOff>0</xdr:rowOff>
    </xdr:from>
    <xdr:to>
      <xdr:col>21</xdr:col>
      <xdr:colOff>371475</xdr:colOff>
      <xdr:row>12</xdr:row>
      <xdr:rowOff>180975</xdr:rowOff>
    </xdr:to>
    <xdr:sp macro="" textlink="">
      <xdr:nvSpPr>
        <xdr:cNvPr id="2" name="TextBox 1">
          <a:extLst>
            <a:ext uri="{FF2B5EF4-FFF2-40B4-BE49-F238E27FC236}">
              <a16:creationId xmlns:a16="http://schemas.microsoft.com/office/drawing/2014/main" id="{C1C110B0-7CDD-4064-9D61-A89784255E1D}"/>
            </a:ext>
          </a:extLst>
        </xdr:cNvPr>
        <xdr:cNvSpPr txBox="1"/>
      </xdr:nvSpPr>
      <xdr:spPr>
        <a:xfrm>
          <a:off x="5086350" y="542925"/>
          <a:ext cx="8086725" cy="221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a:solidFill>
                <a:schemeClr val="dk1"/>
              </a:solidFill>
              <a:effectLst/>
              <a:latin typeface="+mn-lt"/>
              <a:ea typeface="+mn-ea"/>
              <a:cs typeface="+mn-cs"/>
            </a:rPr>
            <a:t> - We have to test whether</a:t>
          </a:r>
          <a:r>
            <a:rPr lang="en-IN" sz="1100" baseline="0">
              <a:solidFill>
                <a:schemeClr val="dk1"/>
              </a:solidFill>
              <a:effectLst/>
              <a:latin typeface="+mn-lt"/>
              <a:ea typeface="+mn-ea"/>
              <a:cs typeface="+mn-cs"/>
            </a:rPr>
            <a:t> the effect of four types of seeds on the crop yield is same. So we can formulate the null and alternative hypotheses for the seeds and blocks are as follows -   </a:t>
          </a:r>
          <a:r>
            <a:rPr lang="en-IN" sz="1100" b="0" i="0">
              <a:solidFill>
                <a:schemeClr val="dk1"/>
              </a:solidFill>
              <a:effectLst/>
              <a:latin typeface="+mn-lt"/>
              <a:ea typeface="+mn-ea"/>
              <a:cs typeface="+mn-cs"/>
            </a:rPr>
            <a:t>H</a:t>
          </a:r>
          <a:r>
            <a:rPr lang="en-IN" sz="1100" b="0" i="0" baseline="-25000">
              <a:solidFill>
                <a:schemeClr val="dk1"/>
              </a:solidFill>
              <a:effectLst/>
              <a:latin typeface="+mn-lt"/>
              <a:ea typeface="+mn-ea"/>
              <a:cs typeface="+mn-cs"/>
            </a:rPr>
            <a:t>0 </a:t>
          </a:r>
          <a:r>
            <a:rPr lang="en-IN" sz="1100" b="0" i="0" baseline="0">
              <a:solidFill>
                <a:schemeClr val="dk1"/>
              </a:solidFill>
              <a:effectLst/>
              <a:latin typeface="+mn-lt"/>
              <a:ea typeface="+mn-ea"/>
              <a:cs typeface="+mn-cs"/>
            </a:rPr>
            <a:t> : The effect of four types of seeds on crop yield is the same or not significantly different (claim).</a:t>
          </a:r>
          <a:r>
            <a:rPr lang="en-IN" sz="1100" baseline="0">
              <a:solidFill>
                <a:schemeClr val="dk1"/>
              </a:solidFill>
              <a:effectLst/>
              <a:latin typeface="+mn-lt"/>
              <a:ea typeface="+mn-ea"/>
              <a:cs typeface="+mn-cs"/>
            </a:rPr>
            <a:t>           </a:t>
          </a:r>
          <a:r>
            <a:rPr lang="en-IN" sz="1100" b="0" i="0">
              <a:solidFill>
                <a:schemeClr val="dk1"/>
              </a:solidFill>
              <a:effectLst/>
              <a:latin typeface="+mn-lt"/>
              <a:ea typeface="+mn-ea"/>
              <a:cs typeface="+mn-cs"/>
            </a:rPr>
            <a:t>H</a:t>
          </a:r>
          <a:r>
            <a:rPr lang="en-IN" sz="1100" b="0" i="0" baseline="-25000">
              <a:solidFill>
                <a:schemeClr val="dk1"/>
              </a:solidFill>
              <a:effectLst/>
              <a:latin typeface="+mn-lt"/>
              <a:ea typeface="+mn-ea"/>
              <a:cs typeface="+mn-cs"/>
            </a:rPr>
            <a:t>I </a:t>
          </a:r>
          <a:r>
            <a:rPr lang="en-IN" sz="1100" b="0" i="0" baseline="0">
              <a:solidFill>
                <a:schemeClr val="dk1"/>
              </a:solidFill>
              <a:effectLst/>
              <a:latin typeface="+mn-lt"/>
              <a:ea typeface="+mn-ea"/>
              <a:cs typeface="+mn-cs"/>
            </a:rPr>
            <a:t> : The effect of four types of seeds on crop yield is not the same or significantly different.                                                                        </a:t>
          </a:r>
          <a:r>
            <a:rPr lang="en-IN" sz="1100" b="1">
              <a:solidFill>
                <a:schemeClr val="dk1"/>
              </a:solidFill>
              <a:effectLst/>
              <a:latin typeface="+mn-lt"/>
              <a:ea typeface="+mn-ea"/>
              <a:cs typeface="+mn-cs"/>
            </a:rPr>
            <a:t>Decision using the critical region approach </a:t>
          </a:r>
          <a:r>
            <a:rPr lang="en-IN" sz="1100">
              <a:solidFill>
                <a:schemeClr val="dk1"/>
              </a:solidFill>
              <a:effectLst/>
              <a:latin typeface="+mn-lt"/>
              <a:ea typeface="+mn-ea"/>
              <a:cs typeface="+mn-cs"/>
            </a:rPr>
            <a:t>-  The calculated F value</a:t>
          </a:r>
          <a:r>
            <a:rPr lang="en-IN" sz="1100" baseline="0">
              <a:solidFill>
                <a:schemeClr val="dk1"/>
              </a:solidFill>
              <a:effectLst/>
              <a:latin typeface="+mn-lt"/>
              <a:ea typeface="+mn-ea"/>
              <a:cs typeface="+mn-cs"/>
            </a:rPr>
            <a:t> for different type of seeds(rows) is 5.7895, which is greater than corresponding critical value 3.4903</a:t>
          </a:r>
          <a:r>
            <a:rPr lang="en-IN" sz="1100" b="0" i="0" baseline="0">
              <a:solidFill>
                <a:schemeClr val="dk1"/>
              </a:solidFill>
              <a:effectLst/>
              <a:latin typeface="+mn-lt"/>
              <a:ea typeface="+mn-ea"/>
              <a:cs typeface="+mn-cs"/>
            </a:rPr>
            <a:t>. It means that </a:t>
          </a:r>
          <a:r>
            <a:rPr lang="en-IN" sz="1100" b="1" i="0">
              <a:solidFill>
                <a:schemeClr val="dk1"/>
              </a:solidFill>
              <a:effectLst/>
              <a:latin typeface="+mn-lt"/>
              <a:ea typeface="+mn-ea"/>
              <a:cs typeface="+mn-cs"/>
            </a:rPr>
            <a:t>F</a:t>
          </a:r>
          <a:r>
            <a:rPr lang="en-IN" sz="1100" b="1" i="0" baseline="-25000">
              <a:solidFill>
                <a:schemeClr val="dk1"/>
              </a:solidFill>
              <a:effectLst/>
              <a:latin typeface="+mn-lt"/>
              <a:ea typeface="+mn-ea"/>
              <a:cs typeface="+mn-cs"/>
            </a:rPr>
            <a:t>cal</a:t>
          </a:r>
          <a:r>
            <a:rPr lang="en-IN" sz="1100" b="1" i="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lies  in the rejection region. So we reject the null hypothesis. Since our claim is the null hypothesis, we'll reject the claim. Hence, we conclude that there is enough evidence against the claim. So we may conclude that the effect of four types of seeds on the crop yeild is not the same but it is significantly diferent at 5% level of significance.                                                                                                                                                                                   </a:t>
          </a:r>
          <a:r>
            <a:rPr lang="en-IN" sz="1100" b="1">
              <a:solidFill>
                <a:schemeClr val="dk1"/>
              </a:solidFill>
              <a:effectLst/>
              <a:latin typeface="+mn-lt"/>
              <a:ea typeface="+mn-ea"/>
              <a:cs typeface="+mn-cs"/>
            </a:rPr>
            <a:t>Decision</a:t>
          </a:r>
          <a:r>
            <a:rPr lang="en-IN" sz="1100" b="1" baseline="0">
              <a:solidFill>
                <a:schemeClr val="dk1"/>
              </a:solidFill>
              <a:effectLst/>
              <a:latin typeface="+mn-lt"/>
              <a:ea typeface="+mn-ea"/>
              <a:cs typeface="+mn-cs"/>
            </a:rPr>
            <a:t> u</a:t>
          </a:r>
          <a:r>
            <a:rPr lang="en-IN" sz="1100" b="1" i="0">
              <a:solidFill>
                <a:schemeClr val="dk1"/>
              </a:solidFill>
              <a:effectLst/>
              <a:latin typeface="+mn-lt"/>
              <a:ea typeface="+mn-ea"/>
              <a:cs typeface="+mn-cs"/>
            </a:rPr>
            <a:t>sing p -value approach - </a:t>
          </a:r>
          <a:r>
            <a:rPr lang="en-IN" sz="1100"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Since the p - value ( = 0.0110) for different types of seeds is less than </a:t>
          </a:r>
          <a:r>
            <a:rPr lang="el-GR" sz="1100" b="0" i="0">
              <a:solidFill>
                <a:schemeClr val="dk1"/>
              </a:solidFill>
              <a:effectLst/>
              <a:latin typeface="+mn-lt"/>
              <a:ea typeface="+mn-ea"/>
              <a:cs typeface="+mn-cs"/>
            </a:rPr>
            <a:t>α</a:t>
          </a:r>
          <a:r>
            <a:rPr lang="en-US" sz="1100" b="0" i="0">
              <a:solidFill>
                <a:schemeClr val="dk1"/>
              </a:solidFill>
              <a:effectLst/>
              <a:latin typeface="+mn-lt"/>
              <a:ea typeface="+mn-ea"/>
              <a:cs typeface="+mn-cs"/>
            </a:rPr>
            <a:t> (= 0.05),</a:t>
          </a:r>
          <a:r>
            <a:rPr lang="en-US" sz="1100" b="0" i="0" baseline="0">
              <a:solidFill>
                <a:schemeClr val="dk1"/>
              </a:solidFill>
              <a:effectLst/>
              <a:latin typeface="+mn-lt"/>
              <a:ea typeface="+mn-ea"/>
              <a:cs typeface="+mn-cs"/>
            </a:rPr>
            <a:t> we reject the null hypothesis.                                            </a:t>
          </a:r>
          <a:r>
            <a:rPr lang="en-US" sz="1100" b="1" i="0" baseline="0">
              <a:solidFill>
                <a:schemeClr val="dk1"/>
              </a:solidFill>
              <a:effectLst/>
              <a:latin typeface="+mn-lt"/>
              <a:ea typeface="+mn-ea"/>
              <a:cs typeface="+mn-cs"/>
            </a:rPr>
            <a:t>From</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pair</a:t>
          </a:r>
          <a:r>
            <a:rPr lang="en-IN" sz="1100" b="1" i="0" baseline="0">
              <a:solidFill>
                <a:schemeClr val="dk1"/>
              </a:solidFill>
              <a:effectLst/>
              <a:latin typeface="+mn-lt"/>
              <a:ea typeface="+mn-ea"/>
              <a:cs typeface="+mn-cs"/>
            </a:rPr>
            <a:t> wise comparison,</a:t>
          </a:r>
          <a:r>
            <a:rPr lang="en-IN" sz="1100" b="0" i="0" baseline="0">
              <a:solidFill>
                <a:schemeClr val="dk1"/>
              </a:solidFill>
              <a:effectLst/>
              <a:latin typeface="+mn-lt"/>
              <a:ea typeface="+mn-ea"/>
              <a:cs typeface="+mn-cs"/>
            </a:rPr>
            <a:t> we observe that the effect of seed A on the crop yield is significantly different from that of seed D but the effect of seed A is not significantly different from that of B and C. Also, the effect of </a:t>
          </a:r>
          <a:r>
            <a:rPr lang="en-US" sz="1100" b="0" i="0" baseline="0">
              <a:solidFill>
                <a:schemeClr val="dk1"/>
              </a:solidFill>
              <a:effectLst/>
              <a:latin typeface="+mn-lt"/>
              <a:ea typeface="+mn-ea"/>
              <a:cs typeface="+mn-cs"/>
            </a:rPr>
            <a:t>seed B is significantly different from that of seed C and D. However, the </a:t>
          </a:r>
          <a:r>
            <a:rPr lang="en-IN" sz="1100" b="0" i="0" baseline="0">
              <a:solidFill>
                <a:schemeClr val="dk1"/>
              </a:solidFill>
              <a:effectLst/>
              <a:latin typeface="+mn-lt"/>
              <a:ea typeface="+mn-ea"/>
              <a:cs typeface="+mn-cs"/>
            </a:rPr>
            <a:t>effect of </a:t>
          </a:r>
          <a:r>
            <a:rPr lang="en-US" sz="1100" b="0" i="0" baseline="0">
              <a:solidFill>
                <a:schemeClr val="dk1"/>
              </a:solidFill>
              <a:effectLst/>
              <a:latin typeface="+mn-lt"/>
              <a:ea typeface="+mn-ea"/>
              <a:cs typeface="+mn-cs"/>
            </a:rPr>
            <a:t>seed C is not significantly different from that of seed D.                                                     </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247650</xdr:colOff>
      <xdr:row>1</xdr:row>
      <xdr:rowOff>95251</xdr:rowOff>
    </xdr:from>
    <xdr:to>
      <xdr:col>23</xdr:col>
      <xdr:colOff>180975</xdr:colOff>
      <xdr:row>17</xdr:row>
      <xdr:rowOff>228601</xdr:rowOff>
    </xdr:to>
    <xdr:sp macro="" textlink="">
      <xdr:nvSpPr>
        <xdr:cNvPr id="2" name="TextBox 1">
          <a:extLst>
            <a:ext uri="{FF2B5EF4-FFF2-40B4-BE49-F238E27FC236}">
              <a16:creationId xmlns:a16="http://schemas.microsoft.com/office/drawing/2014/main" id="{E06091FD-FD26-4795-B22E-04BF6351203E}"/>
            </a:ext>
          </a:extLst>
        </xdr:cNvPr>
        <xdr:cNvSpPr txBox="1"/>
      </xdr:nvSpPr>
      <xdr:spPr>
        <a:xfrm>
          <a:off x="5200650" y="390526"/>
          <a:ext cx="9496425" cy="3333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dk1"/>
              </a:solidFill>
              <a:effectLst/>
              <a:latin typeface="+mn-lt"/>
              <a:ea typeface="+mn-ea"/>
              <a:cs typeface="+mn-cs"/>
            </a:rPr>
            <a:t>Interpretation</a:t>
          </a:r>
          <a:r>
            <a:rPr lang="en-IN" sz="1100">
              <a:solidFill>
                <a:schemeClr val="dk1"/>
              </a:solidFill>
              <a:effectLst/>
              <a:latin typeface="+mn-lt"/>
              <a:ea typeface="+mn-ea"/>
              <a:cs typeface="+mn-cs"/>
            </a:rPr>
            <a:t> - We have to test whether</a:t>
          </a:r>
          <a:r>
            <a:rPr lang="en-IN" sz="1100" baseline="0">
              <a:solidFill>
                <a:schemeClr val="dk1"/>
              </a:solidFill>
              <a:effectLst/>
              <a:latin typeface="+mn-lt"/>
              <a:ea typeface="+mn-ea"/>
              <a:cs typeface="+mn-cs"/>
            </a:rPr>
            <a:t> the effect of operators, machines and days are significantly different on the production per day at the 5 % level of significance. So we can take the null and alternative hypotheses for the days, machines and operators are as follows -                                                        </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D </a:t>
          </a:r>
          <a:r>
            <a:rPr lang="en-IN" sz="1100" b="1" i="0" baseline="0">
              <a:solidFill>
                <a:schemeClr val="dk1"/>
              </a:solidFill>
              <a:effectLst/>
              <a:latin typeface="+mn-lt"/>
              <a:ea typeface="+mn-ea"/>
              <a:cs typeface="+mn-cs"/>
            </a:rPr>
            <a:t>: </a:t>
          </a:r>
          <a:r>
            <a:rPr lang="en-US" sz="1100" b="0" i="0" baseline="0">
              <a:solidFill>
                <a:schemeClr val="dk1"/>
              </a:solidFill>
              <a:effectLst/>
              <a:latin typeface="+mn-lt"/>
              <a:ea typeface="+mn-ea"/>
              <a:cs typeface="+mn-cs"/>
            </a:rPr>
            <a:t>The average effect of days on the production per day is not significantly different   </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D</a:t>
          </a:r>
          <a:r>
            <a:rPr lang="en-IN" sz="1100" b="0" i="0" baseline="-25000">
              <a:solidFill>
                <a:schemeClr val="dk1"/>
              </a:solidFill>
              <a:effectLst/>
              <a:latin typeface="+mn-lt"/>
              <a:ea typeface="+mn-ea"/>
              <a:cs typeface="+mn-cs"/>
            </a:rPr>
            <a:t> </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The average effect of days on the production per day is significantly different (claim)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M</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a:t>
          </a:r>
          <a:r>
            <a:rPr lang="en-IN" sz="1100" b="1" i="0" baseline="0">
              <a:solidFill>
                <a:schemeClr val="dk1"/>
              </a:solidFill>
              <a:effectLst/>
              <a:latin typeface="+mn-lt"/>
              <a:ea typeface="+mn-ea"/>
              <a:cs typeface="+mn-cs"/>
            </a:rPr>
            <a:t>:</a:t>
          </a:r>
          <a:r>
            <a:rPr lang="en-IN" sz="1100" b="1" i="0" baseline="-25000">
              <a:solidFill>
                <a:schemeClr val="dk1"/>
              </a:solidFill>
              <a:effectLst/>
              <a:latin typeface="+mn-lt"/>
              <a:ea typeface="+mn-ea"/>
              <a:cs typeface="+mn-cs"/>
            </a:rPr>
            <a:t> </a:t>
          </a:r>
          <a:r>
            <a:rPr lang="en-US" sz="1100" b="0" i="0" baseline="0">
              <a:solidFill>
                <a:schemeClr val="dk1"/>
              </a:solidFill>
              <a:effectLst/>
              <a:latin typeface="+mn-lt"/>
              <a:ea typeface="+mn-ea"/>
              <a:cs typeface="+mn-cs"/>
            </a:rPr>
            <a:t>The average effect of machines on the production per day is not significantly different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M</a:t>
          </a:r>
          <a:r>
            <a:rPr lang="en-IN" sz="1100" b="0" i="0" baseline="-25000">
              <a:solidFill>
                <a:schemeClr val="dk1"/>
              </a:solidFill>
              <a:effectLst/>
              <a:latin typeface="+mn-lt"/>
              <a:ea typeface="+mn-ea"/>
              <a:cs typeface="+mn-cs"/>
            </a:rPr>
            <a:t> </a:t>
          </a:r>
          <a:r>
            <a:rPr lang="en-IN" sz="1100">
              <a:solidFill>
                <a:schemeClr val="dk1"/>
              </a:solidFill>
              <a:effectLst/>
              <a:latin typeface="+mn-lt"/>
              <a:ea typeface="+mn-ea"/>
              <a:cs typeface="+mn-cs"/>
            </a:rPr>
            <a:t> </a:t>
          </a:r>
          <a:r>
            <a:rPr lang="en-US" sz="1100" b="0" i="0" baseline="0">
              <a:solidFill>
                <a:schemeClr val="dk1"/>
              </a:solidFill>
              <a:effectLst/>
              <a:latin typeface="+mn-lt"/>
              <a:ea typeface="+mn-ea"/>
              <a:cs typeface="+mn-cs"/>
            </a:rPr>
            <a:t>: The average effect of machines on the production per day is significantly different (claim)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0 o</a:t>
          </a:r>
          <a:r>
            <a:rPr lang="en-US" sz="1100" b="0" i="0" baseline="0">
              <a:solidFill>
                <a:schemeClr val="dk1"/>
              </a:solidFill>
              <a:effectLst/>
              <a:latin typeface="+mn-lt"/>
              <a:ea typeface="+mn-ea"/>
              <a:cs typeface="+mn-cs"/>
            </a:rPr>
            <a:t> : The average effect of operators on the production per day is not significantly different        </a:t>
          </a:r>
          <a:r>
            <a:rPr lang="en-IN" sz="1100" b="1" i="0">
              <a:solidFill>
                <a:schemeClr val="dk1"/>
              </a:solidFill>
              <a:effectLst/>
              <a:latin typeface="+mn-lt"/>
              <a:ea typeface="+mn-ea"/>
              <a:cs typeface="+mn-cs"/>
            </a:rPr>
            <a:t>H</a:t>
          </a:r>
          <a:r>
            <a:rPr lang="en-IN" sz="1100" b="1" i="0" baseline="-25000">
              <a:solidFill>
                <a:schemeClr val="dk1"/>
              </a:solidFill>
              <a:effectLst/>
              <a:latin typeface="+mn-lt"/>
              <a:ea typeface="+mn-ea"/>
              <a:cs typeface="+mn-cs"/>
            </a:rPr>
            <a:t>I  o</a:t>
          </a:r>
          <a:r>
            <a:rPr lang="en-US" sz="1100" b="0" i="0" baseline="0">
              <a:solidFill>
                <a:schemeClr val="dk1"/>
              </a:solidFill>
              <a:effectLst/>
              <a:latin typeface="+mn-lt"/>
              <a:ea typeface="+mn-ea"/>
              <a:cs typeface="+mn-cs"/>
            </a:rPr>
            <a:t> : The average effect of operators on the production per day is significantly different (claim).                                                                                                                                                                     </a:t>
          </a:r>
          <a:r>
            <a:rPr lang="en-IN" sz="1100" b="1">
              <a:solidFill>
                <a:schemeClr val="dk1"/>
              </a:solidFill>
              <a:effectLst/>
              <a:latin typeface="+mn-lt"/>
              <a:ea typeface="+mn-ea"/>
              <a:cs typeface="+mn-cs"/>
            </a:rPr>
            <a:t>Decision using the critical region approach </a:t>
          </a:r>
          <a:r>
            <a:rPr lang="en-IN" sz="1100">
              <a:solidFill>
                <a:schemeClr val="dk1"/>
              </a:solidFill>
              <a:effectLst/>
              <a:latin typeface="+mn-lt"/>
              <a:ea typeface="+mn-ea"/>
              <a:cs typeface="+mn-cs"/>
            </a:rPr>
            <a:t>-  The calculated F value</a:t>
          </a:r>
          <a:r>
            <a:rPr lang="en-IN" sz="1100" baseline="0">
              <a:solidFill>
                <a:schemeClr val="dk1"/>
              </a:solidFill>
              <a:effectLst/>
              <a:latin typeface="+mn-lt"/>
              <a:ea typeface="+mn-ea"/>
              <a:cs typeface="+mn-cs"/>
            </a:rPr>
            <a:t> for days is 0.937, which is less than the corresponding critical value, 3.2592. It means that it lies in the non - rejection region. So we do not reject the null hypothesis. Since, alternative hypothesis is the claim, we reject the claim. Hence we conclude that there is enough evidence against the claim. So, we may conclude that the effect of days on the production per day is not significantly different at 5% level of significance.                                                                                                                                                                                                                                                                             </a:t>
          </a:r>
          <a:r>
            <a:rPr lang="en-IN" sz="1100">
              <a:solidFill>
                <a:schemeClr val="dk1"/>
              </a:solidFill>
              <a:effectLst/>
              <a:latin typeface="+mn-lt"/>
              <a:ea typeface="+mn-ea"/>
              <a:cs typeface="+mn-cs"/>
            </a:rPr>
            <a:t>The calculated F value</a:t>
          </a:r>
          <a:r>
            <a:rPr lang="en-IN" sz="1100" baseline="0">
              <a:solidFill>
                <a:schemeClr val="dk1"/>
              </a:solidFill>
              <a:effectLst/>
              <a:latin typeface="+mn-lt"/>
              <a:ea typeface="+mn-ea"/>
              <a:cs typeface="+mn-cs"/>
            </a:rPr>
            <a:t> for machines is 1.8642, which is less than the corresponding critical value, 3.2592. It means that it lies in the non - rejection region. So we do not reject the null hypothesis. Since, alternative hypothesis is the claim, we reject the claim. Hence we conclude that there is enough evidence against the claim. So, we may conclude that the effect of machines on the production per day is not significantly different at 5% level of significance.                                                                               </a:t>
          </a:r>
          <a:r>
            <a:rPr lang="en-IN" sz="1100">
              <a:solidFill>
                <a:schemeClr val="dk1"/>
              </a:solidFill>
              <a:effectLst/>
              <a:latin typeface="+mn-lt"/>
              <a:ea typeface="+mn-ea"/>
              <a:cs typeface="+mn-cs"/>
            </a:rPr>
            <a:t>The calculated F value</a:t>
          </a:r>
          <a:r>
            <a:rPr lang="en-IN" sz="1100" baseline="0">
              <a:solidFill>
                <a:schemeClr val="dk1"/>
              </a:solidFill>
              <a:effectLst/>
              <a:latin typeface="+mn-lt"/>
              <a:ea typeface="+mn-ea"/>
              <a:cs typeface="+mn-cs"/>
            </a:rPr>
            <a:t> for operators is 4.4236, which is greater than the corresponding critical value, 3.2592. It means that it lies in the rejection region. So we reject the null hypothesis.. Since, alternative hypothesis is the claim, we do not reject the claim. Hence we conclude that there is not enough evidence against the claim. So, we may conclude that the effect of operators on the production per day is significantly different at 5% level of significance.                                                                                              </a:t>
          </a:r>
          <a:r>
            <a:rPr lang="en-US" sz="1100" b="1" i="0" baseline="0">
              <a:solidFill>
                <a:schemeClr val="dk1"/>
              </a:solidFill>
              <a:effectLst/>
              <a:latin typeface="+mn-lt"/>
              <a:ea typeface="+mn-ea"/>
              <a:cs typeface="+mn-cs"/>
            </a:rPr>
            <a:t>From</a:t>
          </a:r>
          <a:r>
            <a:rPr lang="en-US" sz="1100" b="0" i="0" baseline="0">
              <a:solidFill>
                <a:schemeClr val="dk1"/>
              </a:solidFill>
              <a:effectLst/>
              <a:latin typeface="+mn-lt"/>
              <a:ea typeface="+mn-ea"/>
              <a:cs typeface="+mn-cs"/>
            </a:rPr>
            <a:t> </a:t>
          </a:r>
          <a:r>
            <a:rPr lang="en-IN" sz="1100" b="1" i="0">
              <a:solidFill>
                <a:schemeClr val="dk1"/>
              </a:solidFill>
              <a:effectLst/>
              <a:latin typeface="+mn-lt"/>
              <a:ea typeface="+mn-ea"/>
              <a:cs typeface="+mn-cs"/>
            </a:rPr>
            <a:t>pair</a:t>
          </a:r>
          <a:r>
            <a:rPr lang="en-IN" sz="1100" b="1" i="0" baseline="0">
              <a:solidFill>
                <a:schemeClr val="dk1"/>
              </a:solidFill>
              <a:effectLst/>
              <a:latin typeface="+mn-lt"/>
              <a:ea typeface="+mn-ea"/>
              <a:cs typeface="+mn-cs"/>
            </a:rPr>
            <a:t> wise comparison,</a:t>
          </a:r>
          <a:r>
            <a:rPr lang="en-IN" sz="1100" b="0" i="0" baseline="0">
              <a:solidFill>
                <a:schemeClr val="dk1"/>
              </a:solidFill>
              <a:effectLst/>
              <a:latin typeface="+mn-lt"/>
              <a:ea typeface="+mn-ea"/>
              <a:cs typeface="+mn-cs"/>
            </a:rPr>
            <a:t> we </a:t>
          </a:r>
          <a:r>
            <a:rPr lang="en-IN" sz="1100" baseline="0">
              <a:solidFill>
                <a:schemeClr val="dk1"/>
              </a:solidFill>
              <a:effectLst/>
              <a:latin typeface="+mn-lt"/>
              <a:ea typeface="+mn-ea"/>
              <a:cs typeface="+mn-cs"/>
            </a:rPr>
            <a:t>observe that</a:t>
          </a:r>
          <a:r>
            <a:rPr lang="en-IN" sz="1100" b="1" baseline="0">
              <a:solidFill>
                <a:schemeClr val="dk1"/>
              </a:solidFill>
              <a:effectLst/>
              <a:latin typeface="+mn-lt"/>
              <a:ea typeface="+mn-ea"/>
              <a:cs typeface="+mn-cs"/>
            </a:rPr>
            <a:t> </a:t>
          </a:r>
          <a:r>
            <a:rPr lang="en-IN" sz="1100" b="0" i="0" baseline="0">
              <a:solidFill>
                <a:schemeClr val="dk1"/>
              </a:solidFill>
              <a:effectLst/>
              <a:latin typeface="+mn-lt"/>
              <a:ea typeface="+mn-ea"/>
              <a:cs typeface="+mn-cs"/>
            </a:rPr>
            <a:t>the effect of operator A on the production per day is significantly different from that of operator D and E but the effect of operator A is not significantly different from that of operator B and C. Also, the effect of </a:t>
          </a:r>
          <a:r>
            <a:rPr lang="en-US" sz="1100" b="0" i="0" baseline="0">
              <a:solidFill>
                <a:schemeClr val="dk1"/>
              </a:solidFill>
              <a:effectLst/>
              <a:latin typeface="+mn-lt"/>
              <a:ea typeface="+mn-ea"/>
              <a:cs typeface="+mn-cs"/>
            </a:rPr>
            <a:t>operator B on the production per day is not significantly different from that of operator C, D and E. However, the </a:t>
          </a:r>
          <a:r>
            <a:rPr lang="en-IN" sz="1100" b="0" i="0" baseline="0">
              <a:solidFill>
                <a:schemeClr val="dk1"/>
              </a:solidFill>
              <a:effectLst/>
              <a:latin typeface="+mn-lt"/>
              <a:ea typeface="+mn-ea"/>
              <a:cs typeface="+mn-cs"/>
            </a:rPr>
            <a:t>effect of </a:t>
          </a:r>
          <a:r>
            <a:rPr lang="en-US" sz="1100" b="0" i="0" baseline="0">
              <a:solidFill>
                <a:schemeClr val="dk1"/>
              </a:solidFill>
              <a:effectLst/>
              <a:latin typeface="+mn-lt"/>
              <a:ea typeface="+mn-ea"/>
              <a:cs typeface="+mn-cs"/>
            </a:rPr>
            <a:t>operaror C on the production per day is significantly different from that of operator D and E but the effect of operator D is not significantly different from that of operator E. </a:t>
          </a:r>
          <a:r>
            <a:rPr lang="en-IN" sz="1100" baseline="0">
              <a:solidFill>
                <a:schemeClr val="dk1"/>
              </a:solidFill>
              <a:effectLst/>
              <a:latin typeface="+mn-lt"/>
              <a:ea typeface="+mn-ea"/>
              <a:cs typeface="+mn-cs"/>
            </a:rPr>
            <a:t>                                                                                                                                                                                                                                                                                                                                                                                                                                                                                                                                                                                                                                                   </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EADA8-C1DC-4A44-AE1B-B79653ED50B4}">
  <dimension ref="B1:J35"/>
  <sheetViews>
    <sheetView zoomScale="80" zoomScaleNormal="80" workbookViewId="0">
      <selection activeCell="K19" sqref="K19"/>
    </sheetView>
  </sheetViews>
  <sheetFormatPr defaultRowHeight="15" x14ac:dyDescent="0.25"/>
  <cols>
    <col min="2" max="2" width="16.28515625" customWidth="1"/>
    <col min="10" max="10" width="10.28515625" customWidth="1"/>
  </cols>
  <sheetData>
    <row r="1" spans="2:4" ht="23.25" x14ac:dyDescent="0.35">
      <c r="B1" s="1" t="s">
        <v>0</v>
      </c>
    </row>
    <row r="2" spans="2:4" ht="18.75" x14ac:dyDescent="0.3">
      <c r="B2" s="2" t="s">
        <v>1</v>
      </c>
    </row>
    <row r="3" spans="2:4" x14ac:dyDescent="0.25">
      <c r="B3" s="3" t="s">
        <v>2</v>
      </c>
      <c r="C3" s="3" t="s">
        <v>3</v>
      </c>
      <c r="D3" s="3" t="s">
        <v>4</v>
      </c>
    </row>
    <row r="4" spans="2:4" x14ac:dyDescent="0.25">
      <c r="B4" s="4">
        <v>5.9</v>
      </c>
      <c r="C4" s="8">
        <v>6</v>
      </c>
      <c r="D4" s="4">
        <v>6.3</v>
      </c>
    </row>
    <row r="5" spans="2:4" x14ac:dyDescent="0.25">
      <c r="B5" s="5">
        <v>6.1</v>
      </c>
      <c r="C5" s="5">
        <v>5.6</v>
      </c>
      <c r="D5" s="5">
        <v>6.2</v>
      </c>
    </row>
    <row r="6" spans="2:4" x14ac:dyDescent="0.25">
      <c r="B6" s="5">
        <v>5.8</v>
      </c>
      <c r="C6" s="5">
        <v>5.8</v>
      </c>
      <c r="D6" s="6">
        <v>6</v>
      </c>
    </row>
    <row r="7" spans="2:4" x14ac:dyDescent="0.25">
      <c r="B7" s="5">
        <v>5.7</v>
      </c>
      <c r="C7" s="5">
        <v>6.2</v>
      </c>
      <c r="D7" s="5">
        <v>5.9</v>
      </c>
    </row>
    <row r="8" spans="2:4" x14ac:dyDescent="0.25">
      <c r="B8" s="5">
        <v>5.8</v>
      </c>
      <c r="C8" s="5">
        <v>5.7</v>
      </c>
      <c r="D8" s="5">
        <v>6.2</v>
      </c>
    </row>
    <row r="9" spans="2:4" x14ac:dyDescent="0.25">
      <c r="B9" s="6">
        <v>6</v>
      </c>
      <c r="C9" s="5">
        <v>5.8</v>
      </c>
      <c r="D9" s="5">
        <v>6.3</v>
      </c>
    </row>
    <row r="10" spans="2:4" x14ac:dyDescent="0.25">
      <c r="B10" s="5">
        <v>6.2</v>
      </c>
      <c r="C10" s="5">
        <v>5.9</v>
      </c>
      <c r="D10" s="5">
        <v>6.2</v>
      </c>
    </row>
    <row r="11" spans="2:4" x14ac:dyDescent="0.25">
      <c r="B11" s="5">
        <v>5.7</v>
      </c>
      <c r="C11" s="5">
        <v>5.7</v>
      </c>
      <c r="D11" s="6">
        <v>6</v>
      </c>
    </row>
    <row r="12" spans="2:4" x14ac:dyDescent="0.25">
      <c r="B12" s="5">
        <v>5.8</v>
      </c>
      <c r="C12" s="5">
        <v>5.7</v>
      </c>
      <c r="D12" s="5">
        <v>6.2</v>
      </c>
    </row>
    <row r="13" spans="2:4" x14ac:dyDescent="0.25">
      <c r="B13" s="5">
        <v>5.9</v>
      </c>
      <c r="C13" s="5">
        <v>5.9</v>
      </c>
      <c r="D13" s="5">
        <v>6.2</v>
      </c>
    </row>
    <row r="14" spans="2:4" x14ac:dyDescent="0.25">
      <c r="B14" s="5">
        <v>5.8</v>
      </c>
      <c r="C14" s="5">
        <v>6.3</v>
      </c>
      <c r="D14" s="5"/>
    </row>
    <row r="15" spans="2:4" x14ac:dyDescent="0.25">
      <c r="B15" s="7">
        <v>5.7</v>
      </c>
      <c r="C15" s="7"/>
      <c r="D15" s="7"/>
    </row>
    <row r="16" spans="2:4" x14ac:dyDescent="0.25">
      <c r="B16" t="s">
        <v>5</v>
      </c>
    </row>
    <row r="17" spans="2:10" ht="15.75" thickBot="1" x14ac:dyDescent="0.3">
      <c r="B17" t="s">
        <v>6</v>
      </c>
    </row>
    <row r="18" spans="2:10" x14ac:dyDescent="0.25">
      <c r="B18" s="10" t="s">
        <v>7</v>
      </c>
      <c r="C18" s="10" t="s">
        <v>8</v>
      </c>
      <c r="D18" s="10" t="s">
        <v>9</v>
      </c>
      <c r="E18" s="10" t="s">
        <v>10</v>
      </c>
      <c r="F18" s="10" t="s">
        <v>11</v>
      </c>
    </row>
    <row r="19" spans="2:10" x14ac:dyDescent="0.25">
      <c r="B19" t="s">
        <v>32</v>
      </c>
      <c r="C19">
        <v>12</v>
      </c>
      <c r="D19">
        <v>70.400000000000006</v>
      </c>
      <c r="E19">
        <v>5.8666666666666671</v>
      </c>
      <c r="F19">
        <v>2.6060606060606058E-2</v>
      </c>
    </row>
    <row r="20" spans="2:10" x14ac:dyDescent="0.25">
      <c r="B20" t="s">
        <v>31</v>
      </c>
      <c r="C20">
        <v>11</v>
      </c>
      <c r="D20">
        <v>64.599999999999994</v>
      </c>
      <c r="E20">
        <v>5.8727272727272721</v>
      </c>
      <c r="F20">
        <v>4.8181818181818194E-2</v>
      </c>
    </row>
    <row r="21" spans="2:10" ht="15.75" thickBot="1" x14ac:dyDescent="0.3">
      <c r="B21" s="9" t="s">
        <v>33</v>
      </c>
      <c r="C21" s="9">
        <v>10</v>
      </c>
      <c r="D21" s="9">
        <v>61.500000000000007</v>
      </c>
      <c r="E21" s="9">
        <v>6.15</v>
      </c>
      <c r="F21" s="9">
        <v>1.8333333333333309E-2</v>
      </c>
    </row>
    <row r="22" spans="2:10" ht="15.75" thickBot="1" x14ac:dyDescent="0.3">
      <c r="B22" t="s">
        <v>12</v>
      </c>
      <c r="G22" s="13"/>
      <c r="H22" s="14"/>
    </row>
    <row r="23" spans="2:10" x14ac:dyDescent="0.25">
      <c r="B23" s="10" t="s">
        <v>13</v>
      </c>
      <c r="C23" s="10" t="s">
        <v>14</v>
      </c>
      <c r="D23" s="10" t="s">
        <v>15</v>
      </c>
      <c r="E23" s="10" t="s">
        <v>16</v>
      </c>
      <c r="F23" s="10" t="s">
        <v>17</v>
      </c>
      <c r="G23" s="10" t="s">
        <v>18</v>
      </c>
      <c r="H23" s="10" t="s">
        <v>19</v>
      </c>
    </row>
    <row r="24" spans="2:10" x14ac:dyDescent="0.25">
      <c r="B24" t="s">
        <v>20</v>
      </c>
      <c r="C24" s="14">
        <v>0.54833333333333356</v>
      </c>
      <c r="D24" s="14">
        <v>2</v>
      </c>
      <c r="E24" s="14">
        <v>0.27416666666666678</v>
      </c>
      <c r="F24" s="14">
        <v>8.811069631553325</v>
      </c>
      <c r="G24" s="14">
        <v>9.7652937105517494E-4</v>
      </c>
      <c r="H24" s="14">
        <v>3.3158295010135221</v>
      </c>
    </row>
    <row r="25" spans="2:10" x14ac:dyDescent="0.25">
      <c r="B25" t="s">
        <v>21</v>
      </c>
      <c r="C25" s="14">
        <v>0.93348484848484836</v>
      </c>
      <c r="D25" s="14">
        <v>30</v>
      </c>
      <c r="E25" s="14">
        <v>3.1116161616161611E-2</v>
      </c>
      <c r="F25" s="14"/>
      <c r="G25" s="14"/>
      <c r="H25" s="14"/>
    </row>
    <row r="27" spans="2:10" ht="15.75" thickBot="1" x14ac:dyDescent="0.3">
      <c r="B27" s="9" t="s">
        <v>22</v>
      </c>
      <c r="C27" s="15">
        <v>1.4818181818181819</v>
      </c>
      <c r="D27" s="15">
        <v>32</v>
      </c>
      <c r="E27" s="9"/>
      <c r="F27" s="9"/>
      <c r="G27" s="9"/>
      <c r="H27" s="9"/>
    </row>
    <row r="28" spans="2:10" x14ac:dyDescent="0.25">
      <c r="C28" s="14"/>
      <c r="D28" s="14"/>
    </row>
    <row r="29" spans="2:10" ht="15.75" x14ac:dyDescent="0.25">
      <c r="B29" s="12" t="s">
        <v>41</v>
      </c>
    </row>
    <row r="30" spans="2:10" x14ac:dyDescent="0.25">
      <c r="B30" t="s">
        <v>23</v>
      </c>
    </row>
    <row r="31" spans="2:10" x14ac:dyDescent="0.25">
      <c r="B31" s="11" t="s">
        <v>24</v>
      </c>
    </row>
    <row r="32" spans="2:10" ht="18.75" thickBot="1" x14ac:dyDescent="0.4">
      <c r="B32" s="16" t="s">
        <v>25</v>
      </c>
      <c r="C32" s="17" t="s">
        <v>29</v>
      </c>
      <c r="D32" s="17" t="s">
        <v>30</v>
      </c>
      <c r="E32" s="17" t="s">
        <v>34</v>
      </c>
      <c r="F32" s="17" t="s">
        <v>35</v>
      </c>
      <c r="G32" s="16" t="s">
        <v>36</v>
      </c>
      <c r="H32" s="17" t="s">
        <v>111</v>
      </c>
      <c r="I32" s="17" t="s">
        <v>37</v>
      </c>
      <c r="J32" s="17" t="s">
        <v>38</v>
      </c>
    </row>
    <row r="33" spans="2:10" x14ac:dyDescent="0.25">
      <c r="B33" s="14" t="s">
        <v>26</v>
      </c>
      <c r="C33" s="14">
        <v>12</v>
      </c>
      <c r="D33" s="14">
        <v>11</v>
      </c>
      <c r="E33" s="14">
        <v>5.8666666666666671</v>
      </c>
      <c r="F33" s="14">
        <v>5.8727272727272721</v>
      </c>
      <c r="G33" s="14">
        <f>ABS(E33-F33)</f>
        <v>6.0606060606049894E-3</v>
      </c>
      <c r="H33" s="14">
        <f>_xlfn.T.INV.2T(0.01,30)</f>
        <v>2.7499956535672259</v>
      </c>
      <c r="I33">
        <f>H33*SQRT($E$25*(1/C33+1/D33))</f>
        <v>0.20248924873666771</v>
      </c>
      <c r="J33" t="s">
        <v>40</v>
      </c>
    </row>
    <row r="34" spans="2:10" x14ac:dyDescent="0.25">
      <c r="B34" s="14" t="s">
        <v>27</v>
      </c>
      <c r="C34" s="14">
        <v>12</v>
      </c>
      <c r="D34" s="14">
        <v>10</v>
      </c>
      <c r="E34" s="14">
        <v>5.8666666666666671</v>
      </c>
      <c r="F34" s="14">
        <v>6.15</v>
      </c>
      <c r="G34" s="14">
        <f t="shared" ref="G34:G35" si="0">ABS(E34-F34)</f>
        <v>0.28333333333333321</v>
      </c>
      <c r="H34" s="14">
        <f t="shared" ref="H34:H35" si="1">_xlfn.T.INV.2T(0.01,30)</f>
        <v>2.7499956535672259</v>
      </c>
      <c r="I34">
        <f t="shared" ref="I34:I35" si="2">H34*SQRT($E$25*(1/C34+1/D34))</f>
        <v>0.20770441787030269</v>
      </c>
      <c r="J34" t="s">
        <v>39</v>
      </c>
    </row>
    <row r="35" spans="2:10" x14ac:dyDescent="0.25">
      <c r="B35" s="14" t="s">
        <v>28</v>
      </c>
      <c r="C35" s="14">
        <v>11</v>
      </c>
      <c r="D35" s="14">
        <v>10</v>
      </c>
      <c r="E35" s="14">
        <v>5.8727272727272721</v>
      </c>
      <c r="F35" s="14">
        <v>6.15</v>
      </c>
      <c r="G35" s="14">
        <f t="shared" si="0"/>
        <v>0.27727272727272823</v>
      </c>
      <c r="H35" s="14">
        <f t="shared" si="1"/>
        <v>2.7499956535672259</v>
      </c>
      <c r="I35">
        <f t="shared" si="2"/>
        <v>0.21195239165181803</v>
      </c>
      <c r="J35"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2FDA6-3177-46D7-A22E-80701844EC2C}">
  <dimension ref="B1:O39"/>
  <sheetViews>
    <sheetView workbookViewId="0">
      <selection activeCell="J39" sqref="J39"/>
    </sheetView>
  </sheetViews>
  <sheetFormatPr defaultRowHeight="15" x14ac:dyDescent="0.25"/>
  <cols>
    <col min="2" max="2" width="16.85546875" customWidth="1"/>
    <col min="3" max="3" width="12" customWidth="1"/>
    <col min="4" max="4" width="11.85546875" customWidth="1"/>
    <col min="5" max="5" width="12" customWidth="1"/>
    <col min="6" max="6" width="10.140625" customWidth="1"/>
    <col min="7" max="7" width="7.42578125" customWidth="1"/>
    <col min="8" max="8" width="8" customWidth="1"/>
    <col min="10" max="10" width="12" customWidth="1"/>
  </cols>
  <sheetData>
    <row r="1" spans="2:15" ht="23.25" x14ac:dyDescent="0.35">
      <c r="B1" s="1" t="s">
        <v>0</v>
      </c>
    </row>
    <row r="2" spans="2:15" ht="18.75" x14ac:dyDescent="0.3">
      <c r="B2" s="2" t="s">
        <v>42</v>
      </c>
    </row>
    <row r="4" spans="2:15" x14ac:dyDescent="0.25">
      <c r="B4" s="25" t="s">
        <v>43</v>
      </c>
      <c r="C4" s="22"/>
      <c r="D4" s="23" t="s">
        <v>44</v>
      </c>
      <c r="E4" s="23"/>
      <c r="F4" s="24"/>
    </row>
    <row r="5" spans="2:15" x14ac:dyDescent="0.25">
      <c r="B5" s="26"/>
      <c r="C5" s="22" t="s">
        <v>45</v>
      </c>
      <c r="D5" s="23" t="s">
        <v>46</v>
      </c>
      <c r="E5" s="23" t="s">
        <v>47</v>
      </c>
      <c r="F5" s="24" t="s">
        <v>48</v>
      </c>
    </row>
    <row r="6" spans="2:15" x14ac:dyDescent="0.25">
      <c r="B6" s="25" t="s">
        <v>49</v>
      </c>
      <c r="C6" s="4">
        <v>85</v>
      </c>
      <c r="D6" s="4">
        <v>92</v>
      </c>
      <c r="E6" s="4">
        <v>80</v>
      </c>
      <c r="F6" s="4">
        <v>74</v>
      </c>
    </row>
    <row r="7" spans="2:15" x14ac:dyDescent="0.25">
      <c r="B7" s="27" t="s">
        <v>50</v>
      </c>
      <c r="C7" s="5">
        <v>86</v>
      </c>
      <c r="D7" s="5">
        <v>90</v>
      </c>
      <c r="E7" s="5">
        <v>75</v>
      </c>
      <c r="F7" s="5">
        <v>86</v>
      </c>
    </row>
    <row r="8" spans="2:15" x14ac:dyDescent="0.25">
      <c r="B8" s="27" t="s">
        <v>51</v>
      </c>
      <c r="C8" s="5">
        <v>90</v>
      </c>
      <c r="D8" s="5">
        <v>100</v>
      </c>
      <c r="E8" s="5">
        <v>92</v>
      </c>
      <c r="F8" s="5">
        <v>80</v>
      </c>
    </row>
    <row r="9" spans="2:15" x14ac:dyDescent="0.25">
      <c r="B9" s="26" t="s">
        <v>52</v>
      </c>
      <c r="C9" s="7">
        <v>80</v>
      </c>
      <c r="D9" s="7">
        <v>95</v>
      </c>
      <c r="E9" s="7">
        <v>82</v>
      </c>
      <c r="F9" s="7">
        <v>75</v>
      </c>
    </row>
    <row r="11" spans="2:15" ht="15.75" thickBot="1" x14ac:dyDescent="0.3">
      <c r="B11" t="s">
        <v>53</v>
      </c>
    </row>
    <row r="12" spans="2:15" x14ac:dyDescent="0.25">
      <c r="B12" s="10" t="s">
        <v>6</v>
      </c>
      <c r="C12" s="10" t="s">
        <v>8</v>
      </c>
      <c r="D12" s="10" t="s">
        <v>9</v>
      </c>
      <c r="E12" s="10" t="s">
        <v>10</v>
      </c>
      <c r="F12" s="10" t="s">
        <v>11</v>
      </c>
    </row>
    <row r="13" spans="2:15" x14ac:dyDescent="0.25">
      <c r="B13" t="s">
        <v>49</v>
      </c>
      <c r="C13" s="14">
        <v>4</v>
      </c>
      <c r="D13" s="14">
        <v>331</v>
      </c>
      <c r="E13" s="14">
        <v>82.75</v>
      </c>
      <c r="F13" s="14">
        <v>58.25</v>
      </c>
    </row>
    <row r="14" spans="2:15" ht="18.75" x14ac:dyDescent="0.3">
      <c r="B14" t="s">
        <v>50</v>
      </c>
      <c r="C14" s="14">
        <v>4</v>
      </c>
      <c r="D14" s="14">
        <v>337</v>
      </c>
      <c r="E14" s="14">
        <v>84.25</v>
      </c>
      <c r="F14" s="21">
        <v>41.583333333333336</v>
      </c>
      <c r="N14" s="18"/>
    </row>
    <row r="15" spans="2:15" ht="18" x14ac:dyDescent="0.25">
      <c r="B15" t="s">
        <v>51</v>
      </c>
      <c r="C15" s="14">
        <v>4</v>
      </c>
      <c r="D15" s="14">
        <v>362</v>
      </c>
      <c r="E15" s="14">
        <v>90.5</v>
      </c>
      <c r="F15" s="21">
        <v>67.666666666666671</v>
      </c>
      <c r="M15" s="20"/>
      <c r="N15" s="19"/>
      <c r="O15" s="20"/>
    </row>
    <row r="16" spans="2:15" x14ac:dyDescent="0.25">
      <c r="B16" t="s">
        <v>52</v>
      </c>
      <c r="C16" s="14">
        <v>4</v>
      </c>
      <c r="D16" s="14">
        <v>332</v>
      </c>
      <c r="E16" s="14">
        <v>83</v>
      </c>
      <c r="F16" s="21">
        <v>72.666666666666671</v>
      </c>
    </row>
    <row r="17" spans="2:8" x14ac:dyDescent="0.25">
      <c r="C17" s="14"/>
      <c r="D17" s="14"/>
      <c r="E17" s="14"/>
      <c r="F17" s="21"/>
    </row>
    <row r="18" spans="2:8" x14ac:dyDescent="0.25">
      <c r="B18" t="s">
        <v>45</v>
      </c>
      <c r="C18" s="14">
        <v>4</v>
      </c>
      <c r="D18" s="14">
        <v>341</v>
      </c>
      <c r="E18" s="14">
        <v>85.25</v>
      </c>
      <c r="F18" s="21">
        <v>16.916666666666668</v>
      </c>
    </row>
    <row r="19" spans="2:8" x14ac:dyDescent="0.25">
      <c r="B19" t="s">
        <v>46</v>
      </c>
      <c r="C19" s="14">
        <v>4</v>
      </c>
      <c r="D19" s="14">
        <v>377</v>
      </c>
      <c r="E19" s="14">
        <v>94.25</v>
      </c>
      <c r="F19" s="21">
        <v>18.916666666666668</v>
      </c>
    </row>
    <row r="20" spans="2:8" x14ac:dyDescent="0.25">
      <c r="B20" t="s">
        <v>47</v>
      </c>
      <c r="C20" s="14">
        <v>4</v>
      </c>
      <c r="D20" s="14">
        <v>329</v>
      </c>
      <c r="E20" s="14">
        <v>82.25</v>
      </c>
      <c r="F20" s="21">
        <v>50.916666666666664</v>
      </c>
    </row>
    <row r="21" spans="2:8" ht="15.75" thickBot="1" x14ac:dyDescent="0.3">
      <c r="B21" s="9" t="s">
        <v>48</v>
      </c>
      <c r="C21" s="15">
        <v>4</v>
      </c>
      <c r="D21" s="15">
        <v>315</v>
      </c>
      <c r="E21" s="15">
        <v>78.75</v>
      </c>
      <c r="F21" s="15">
        <v>30.25</v>
      </c>
    </row>
    <row r="22" spans="2:8" ht="15.75" thickBot="1" x14ac:dyDescent="0.3">
      <c r="B22" t="s">
        <v>12</v>
      </c>
    </row>
    <row r="23" spans="2:8" x14ac:dyDescent="0.25">
      <c r="B23" s="10" t="s">
        <v>13</v>
      </c>
      <c r="C23" s="10" t="s">
        <v>14</v>
      </c>
      <c r="D23" s="10" t="s">
        <v>15</v>
      </c>
      <c r="E23" s="10" t="s">
        <v>16</v>
      </c>
      <c r="F23" s="10" t="s">
        <v>17</v>
      </c>
      <c r="G23" s="10" t="s">
        <v>18</v>
      </c>
      <c r="H23" s="10" t="s">
        <v>19</v>
      </c>
    </row>
    <row r="24" spans="2:8" x14ac:dyDescent="0.25">
      <c r="B24" t="s">
        <v>54</v>
      </c>
      <c r="C24" s="14">
        <v>159.25</v>
      </c>
      <c r="D24" s="14">
        <v>3</v>
      </c>
      <c r="E24" s="21">
        <v>53.083333333333336</v>
      </c>
      <c r="F24" s="21">
        <v>2.4915254237288136</v>
      </c>
      <c r="G24" s="21">
        <v>0.12631124114359327</v>
      </c>
      <c r="H24" s="21">
        <v>3.8625483576247648</v>
      </c>
    </row>
    <row r="25" spans="2:8" x14ac:dyDescent="0.25">
      <c r="B25" t="s">
        <v>55</v>
      </c>
      <c r="C25" s="14">
        <v>528.75</v>
      </c>
      <c r="D25" s="14">
        <v>3</v>
      </c>
      <c r="E25" s="14">
        <v>176.25</v>
      </c>
      <c r="F25" s="21">
        <v>8.272490221642764</v>
      </c>
      <c r="G25" s="21">
        <v>5.9192873891224396E-3</v>
      </c>
      <c r="H25" s="21">
        <v>3.8625483576247648</v>
      </c>
    </row>
    <row r="26" spans="2:8" x14ac:dyDescent="0.25">
      <c r="B26" t="s">
        <v>56</v>
      </c>
      <c r="C26" s="14">
        <v>191.75</v>
      </c>
      <c r="D26" s="14">
        <v>9</v>
      </c>
      <c r="E26" s="21">
        <v>21.305555555555557</v>
      </c>
      <c r="F26" s="14"/>
      <c r="G26" s="14"/>
      <c r="H26" s="14"/>
    </row>
    <row r="27" spans="2:8" x14ac:dyDescent="0.25">
      <c r="C27" s="14"/>
      <c r="D27" s="14"/>
      <c r="E27" s="14"/>
      <c r="F27" s="14"/>
      <c r="G27" s="14"/>
      <c r="H27" s="14"/>
    </row>
    <row r="28" spans="2:8" ht="15.75" thickBot="1" x14ac:dyDescent="0.3">
      <c r="B28" s="9" t="s">
        <v>22</v>
      </c>
      <c r="C28" s="15">
        <v>879.75</v>
      </c>
      <c r="D28" s="15">
        <v>15</v>
      </c>
      <c r="E28" s="15"/>
      <c r="F28" s="15"/>
      <c r="G28" s="15"/>
      <c r="H28" s="15"/>
    </row>
    <row r="29" spans="2:8" ht="15.75" x14ac:dyDescent="0.25">
      <c r="B29" s="12" t="s">
        <v>58</v>
      </c>
    </row>
    <row r="30" spans="2:8" x14ac:dyDescent="0.25">
      <c r="B30" t="s">
        <v>57</v>
      </c>
    </row>
    <row r="31" spans="2:8" x14ac:dyDescent="0.25">
      <c r="B31" t="s">
        <v>59</v>
      </c>
    </row>
    <row r="32" spans="2:8" x14ac:dyDescent="0.25">
      <c r="B32" s="11" t="s">
        <v>24</v>
      </c>
    </row>
    <row r="33" spans="2:10" ht="18.75" thickBot="1" x14ac:dyDescent="0.4">
      <c r="B33" s="16" t="s">
        <v>60</v>
      </c>
      <c r="C33" s="16" t="s">
        <v>67</v>
      </c>
      <c r="D33" s="16" t="s">
        <v>68</v>
      </c>
      <c r="E33" s="16" t="s">
        <v>69</v>
      </c>
      <c r="F33" s="16" t="s">
        <v>70</v>
      </c>
      <c r="G33" s="16" t="s">
        <v>36</v>
      </c>
      <c r="H33" s="16" t="s">
        <v>112</v>
      </c>
      <c r="I33" s="16" t="s">
        <v>37</v>
      </c>
      <c r="J33" s="16" t="s">
        <v>38</v>
      </c>
    </row>
    <row r="34" spans="2:10" x14ac:dyDescent="0.25">
      <c r="B34" s="14" t="s">
        <v>61</v>
      </c>
      <c r="C34" s="14">
        <v>4</v>
      </c>
      <c r="D34" s="14">
        <v>4</v>
      </c>
      <c r="E34" s="14">
        <v>85.25</v>
      </c>
      <c r="F34" s="14">
        <v>94.25</v>
      </c>
      <c r="G34" s="14">
        <f>ABS(E34-F34)</f>
        <v>9</v>
      </c>
      <c r="H34" s="21">
        <f>_xlfn.T.INV.2T(0.05,9)</f>
        <v>2.2621571627982053</v>
      </c>
      <c r="I34" s="14">
        <f>H34*SQRT($E$26*(1/C34+1/D34))</f>
        <v>7.3833627796589321</v>
      </c>
      <c r="J34" s="14" t="s">
        <v>39</v>
      </c>
    </row>
    <row r="35" spans="2:10" x14ac:dyDescent="0.25">
      <c r="B35" s="14" t="s">
        <v>62</v>
      </c>
      <c r="C35" s="14">
        <v>4</v>
      </c>
      <c r="D35" s="14">
        <v>4</v>
      </c>
      <c r="E35" s="14">
        <v>85.25</v>
      </c>
      <c r="F35" s="14">
        <v>82.25</v>
      </c>
      <c r="G35" s="14">
        <f t="shared" ref="G35:G39" si="0">ABS(E35-F35)</f>
        <v>3</v>
      </c>
      <c r="H35" s="21">
        <f t="shared" ref="H35:H39" si="1">_xlfn.T.INV.2T(0.05,9)</f>
        <v>2.2621571627982053</v>
      </c>
      <c r="I35" s="14">
        <f t="shared" ref="I35:I39" si="2">H35*SQRT($E$26*(1/C35+1/D35))</f>
        <v>7.3833627796589321</v>
      </c>
      <c r="J35" s="14" t="s">
        <v>40</v>
      </c>
    </row>
    <row r="36" spans="2:10" x14ac:dyDescent="0.25">
      <c r="B36" s="14" t="s">
        <v>63</v>
      </c>
      <c r="C36" s="14">
        <v>4</v>
      </c>
      <c r="D36" s="14">
        <v>4</v>
      </c>
      <c r="E36" s="14">
        <v>85.25</v>
      </c>
      <c r="F36" s="14">
        <v>78.75</v>
      </c>
      <c r="G36" s="14">
        <f t="shared" si="0"/>
        <v>6.5</v>
      </c>
      <c r="H36" s="21">
        <f t="shared" si="1"/>
        <v>2.2621571627982053</v>
      </c>
      <c r="I36" s="14">
        <f t="shared" si="2"/>
        <v>7.3833627796589321</v>
      </c>
      <c r="J36" s="14" t="s">
        <v>40</v>
      </c>
    </row>
    <row r="37" spans="2:10" x14ac:dyDescent="0.25">
      <c r="B37" s="14" t="s">
        <v>64</v>
      </c>
      <c r="C37" s="14">
        <v>4</v>
      </c>
      <c r="D37" s="14">
        <v>4</v>
      </c>
      <c r="E37" s="14">
        <v>94.25</v>
      </c>
      <c r="F37" s="14">
        <v>82.25</v>
      </c>
      <c r="G37" s="14">
        <f t="shared" si="0"/>
        <v>12</v>
      </c>
      <c r="H37" s="21">
        <f t="shared" si="1"/>
        <v>2.2621571627982053</v>
      </c>
      <c r="I37" s="14">
        <f t="shared" si="2"/>
        <v>7.3833627796589321</v>
      </c>
      <c r="J37" s="14" t="s">
        <v>39</v>
      </c>
    </row>
    <row r="38" spans="2:10" x14ac:dyDescent="0.25">
      <c r="B38" s="14" t="s">
        <v>65</v>
      </c>
      <c r="C38" s="14">
        <v>4</v>
      </c>
      <c r="D38" s="14">
        <v>4</v>
      </c>
      <c r="E38" s="14">
        <v>94.25</v>
      </c>
      <c r="F38" s="14">
        <v>78.75</v>
      </c>
      <c r="G38" s="14">
        <f t="shared" si="0"/>
        <v>15.5</v>
      </c>
      <c r="H38" s="21">
        <f t="shared" si="1"/>
        <v>2.2621571627982053</v>
      </c>
      <c r="I38" s="14">
        <f t="shared" si="2"/>
        <v>7.3833627796589321</v>
      </c>
      <c r="J38" s="14" t="s">
        <v>39</v>
      </c>
    </row>
    <row r="39" spans="2:10" x14ac:dyDescent="0.25">
      <c r="B39" s="14" t="s">
        <v>66</v>
      </c>
      <c r="C39" s="14">
        <v>4</v>
      </c>
      <c r="D39" s="14">
        <v>4</v>
      </c>
      <c r="E39" s="14">
        <v>82.25</v>
      </c>
      <c r="F39" s="14">
        <v>78.75</v>
      </c>
      <c r="G39" s="14">
        <f t="shared" si="0"/>
        <v>3.5</v>
      </c>
      <c r="H39" s="21">
        <f t="shared" si="1"/>
        <v>2.2621571627982053</v>
      </c>
      <c r="I39" s="14">
        <f t="shared" si="2"/>
        <v>7.3833627796589321</v>
      </c>
      <c r="J39" s="14" t="s">
        <v>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4FA3E-832E-4948-BEE4-180B6CD0F584}">
  <dimension ref="B1:P52"/>
  <sheetViews>
    <sheetView topLeftCell="A10" workbookViewId="0">
      <selection activeCell="P28" sqref="P28"/>
    </sheetView>
  </sheetViews>
  <sheetFormatPr defaultRowHeight="15" x14ac:dyDescent="0.25"/>
  <cols>
    <col min="2" max="2" width="10" customWidth="1"/>
    <col min="4" max="4" width="7.42578125" customWidth="1"/>
    <col min="5" max="5" width="7" customWidth="1"/>
    <col min="7" max="7" width="19.7109375" customWidth="1"/>
    <col min="8" max="8" width="16" customWidth="1"/>
  </cols>
  <sheetData>
    <row r="1" spans="2:5" ht="23.25" x14ac:dyDescent="0.35">
      <c r="B1" s="1" t="s">
        <v>0</v>
      </c>
    </row>
    <row r="2" spans="2:5" x14ac:dyDescent="0.25">
      <c r="B2" s="11" t="s">
        <v>71</v>
      </c>
    </row>
    <row r="4" spans="2:5" x14ac:dyDescent="0.25">
      <c r="C4" s="34" t="s">
        <v>72</v>
      </c>
      <c r="D4" s="34" t="s">
        <v>73</v>
      </c>
      <c r="E4" s="34" t="s">
        <v>74</v>
      </c>
    </row>
    <row r="5" spans="2:5" ht="26.25" customHeight="1" x14ac:dyDescent="0.25">
      <c r="B5" s="70" t="s">
        <v>75</v>
      </c>
      <c r="C5" s="35">
        <v>8.0500000000000007</v>
      </c>
      <c r="D5" s="35">
        <v>8.11</v>
      </c>
      <c r="E5" s="35">
        <v>8.06</v>
      </c>
    </row>
    <row r="6" spans="2:5" ht="15.75" customHeight="1" x14ac:dyDescent="0.25">
      <c r="B6" s="71"/>
      <c r="C6" s="36">
        <v>8.01</v>
      </c>
      <c r="D6" s="36">
        <v>8.1</v>
      </c>
      <c r="E6" s="36">
        <v>8.0399999999999991</v>
      </c>
    </row>
    <row r="7" spans="2:5" x14ac:dyDescent="0.25">
      <c r="B7" s="72"/>
      <c r="C7" s="36">
        <v>8.1</v>
      </c>
      <c r="D7" s="36">
        <v>8.06</v>
      </c>
      <c r="E7" s="36">
        <v>8.1</v>
      </c>
    </row>
    <row r="8" spans="2:5" x14ac:dyDescent="0.25">
      <c r="B8" s="70" t="s">
        <v>76</v>
      </c>
      <c r="C8" s="36">
        <v>7.8</v>
      </c>
      <c r="D8" s="36">
        <v>7.77</v>
      </c>
      <c r="E8" s="36">
        <v>7.9</v>
      </c>
    </row>
    <row r="9" spans="2:5" x14ac:dyDescent="0.25">
      <c r="B9" s="71"/>
      <c r="C9" s="36">
        <v>7.9</v>
      </c>
      <c r="D9" s="36">
        <v>7.9</v>
      </c>
      <c r="E9" s="36">
        <v>7.88</v>
      </c>
    </row>
    <row r="10" spans="2:5" x14ac:dyDescent="0.25">
      <c r="B10" s="72"/>
      <c r="C10" s="36">
        <v>7.95</v>
      </c>
      <c r="D10" s="36">
        <v>7.8</v>
      </c>
      <c r="E10" s="36">
        <v>7.95</v>
      </c>
    </row>
    <row r="11" spans="2:5" x14ac:dyDescent="0.25">
      <c r="B11" s="70" t="s">
        <v>77</v>
      </c>
      <c r="C11" s="36">
        <v>8.1999999999999993</v>
      </c>
      <c r="D11" s="36">
        <v>8.2200000000000006</v>
      </c>
      <c r="E11" s="36">
        <v>8.1199999999999992</v>
      </c>
    </row>
    <row r="12" spans="2:5" x14ac:dyDescent="0.25">
      <c r="B12" s="71"/>
      <c r="C12" s="36">
        <v>8.15</v>
      </c>
      <c r="D12" s="36">
        <v>8.25</v>
      </c>
      <c r="E12" s="36">
        <v>8.1</v>
      </c>
    </row>
    <row r="13" spans="2:5" x14ac:dyDescent="0.25">
      <c r="B13" s="72"/>
      <c r="C13" s="36">
        <v>8.2200000000000006</v>
      </c>
      <c r="D13" s="36">
        <v>8.1999999999999993</v>
      </c>
      <c r="E13" s="36">
        <v>8.16</v>
      </c>
    </row>
    <row r="14" spans="2:5" x14ac:dyDescent="0.25">
      <c r="B14" s="70" t="s">
        <v>78</v>
      </c>
      <c r="C14" s="36">
        <v>7.8</v>
      </c>
      <c r="D14" s="36">
        <v>7.85</v>
      </c>
      <c r="E14" s="36">
        <v>7.73</v>
      </c>
    </row>
    <row r="15" spans="2:5" x14ac:dyDescent="0.25">
      <c r="B15" s="71"/>
      <c r="C15" s="36">
        <v>7.9</v>
      </c>
      <c r="D15" s="36">
        <v>7.94</v>
      </c>
      <c r="E15" s="36">
        <v>7.8</v>
      </c>
    </row>
    <row r="16" spans="2:5" x14ac:dyDescent="0.25">
      <c r="B16" s="72"/>
      <c r="C16" s="37">
        <v>7.8</v>
      </c>
      <c r="D16" s="37">
        <v>7.96</v>
      </c>
      <c r="E16" s="37">
        <v>7.9</v>
      </c>
    </row>
    <row r="17" spans="2:16" x14ac:dyDescent="0.25">
      <c r="B17" s="28"/>
      <c r="C17" s="29"/>
      <c r="D17" s="29"/>
      <c r="E17" s="29"/>
    </row>
    <row r="18" spans="2:16" x14ac:dyDescent="0.25">
      <c r="B18" s="11" t="s">
        <v>79</v>
      </c>
      <c r="C18" s="11"/>
      <c r="D18" s="11"/>
      <c r="E18" s="11"/>
    </row>
    <row r="19" spans="2:16" x14ac:dyDescent="0.25">
      <c r="B19" t="s">
        <v>6</v>
      </c>
      <c r="C19" s="14" t="s">
        <v>72</v>
      </c>
      <c r="D19" s="14" t="s">
        <v>73</v>
      </c>
      <c r="E19" s="14" t="s">
        <v>74</v>
      </c>
      <c r="F19" s="14" t="s">
        <v>22</v>
      </c>
    </row>
    <row r="20" spans="2:16" ht="15.75" thickBot="1" x14ac:dyDescent="0.3">
      <c r="B20" s="38" t="s">
        <v>75</v>
      </c>
      <c r="C20" s="30"/>
      <c r="D20" s="30"/>
      <c r="E20" s="30"/>
      <c r="F20" s="30"/>
    </row>
    <row r="21" spans="2:16" x14ac:dyDescent="0.25">
      <c r="B21" t="s">
        <v>8</v>
      </c>
      <c r="C21">
        <v>3</v>
      </c>
      <c r="D21">
        <v>3</v>
      </c>
      <c r="E21">
        <v>3</v>
      </c>
      <c r="F21">
        <v>9</v>
      </c>
    </row>
    <row r="22" spans="2:16" ht="31.5" customHeight="1" x14ac:dyDescent="0.25">
      <c r="B22" t="s">
        <v>9</v>
      </c>
      <c r="C22">
        <v>24.160000000000004</v>
      </c>
      <c r="D22">
        <v>24.270000000000003</v>
      </c>
      <c r="E22">
        <v>24.200000000000003</v>
      </c>
      <c r="F22">
        <v>72.63</v>
      </c>
    </row>
    <row r="23" spans="2:16" x14ac:dyDescent="0.25">
      <c r="B23" t="s">
        <v>10</v>
      </c>
      <c r="C23" s="31">
        <v>8.0533333333333346</v>
      </c>
      <c r="D23">
        <v>8.0900000000000016</v>
      </c>
      <c r="E23" s="31">
        <v>8.0666666666666682</v>
      </c>
      <c r="F23">
        <v>8.07</v>
      </c>
    </row>
    <row r="24" spans="2:16" ht="15.75" x14ac:dyDescent="0.25">
      <c r="B24" t="s">
        <v>11</v>
      </c>
      <c r="C24" s="31">
        <v>2.0333333333333236E-3</v>
      </c>
      <c r="D24">
        <v>6.9999999999997018E-4</v>
      </c>
      <c r="E24" s="31">
        <v>9.3333333333334091E-4</v>
      </c>
      <c r="F24" s="31">
        <v>1.1749999999999901E-3</v>
      </c>
      <c r="H24" s="12" t="s">
        <v>58</v>
      </c>
    </row>
    <row r="25" spans="2:16" ht="15.75" thickBot="1" x14ac:dyDescent="0.3">
      <c r="B25" s="38" t="s">
        <v>76</v>
      </c>
      <c r="C25" s="30"/>
      <c r="D25" s="30"/>
      <c r="E25" s="30"/>
      <c r="F25" s="30"/>
      <c r="H25" t="s">
        <v>83</v>
      </c>
    </row>
    <row r="26" spans="2:16" x14ac:dyDescent="0.25">
      <c r="B26" t="s">
        <v>8</v>
      </c>
      <c r="C26">
        <v>3</v>
      </c>
      <c r="D26">
        <v>3</v>
      </c>
      <c r="E26">
        <v>3</v>
      </c>
      <c r="F26">
        <v>9</v>
      </c>
      <c r="H26" s="11" t="s">
        <v>24</v>
      </c>
    </row>
    <row r="27" spans="2:16" ht="30.75" thickBot="1" x14ac:dyDescent="0.4">
      <c r="B27" t="s">
        <v>9</v>
      </c>
      <c r="C27">
        <v>23.65</v>
      </c>
      <c r="D27">
        <v>23.47</v>
      </c>
      <c r="E27">
        <v>23.73</v>
      </c>
      <c r="F27">
        <v>70.849999999999994</v>
      </c>
      <c r="H27" s="39" t="s">
        <v>84</v>
      </c>
      <c r="I27" s="16" t="s">
        <v>67</v>
      </c>
      <c r="J27" s="16" t="s">
        <v>68</v>
      </c>
      <c r="K27" s="16" t="s">
        <v>69</v>
      </c>
      <c r="L27" s="16" t="s">
        <v>70</v>
      </c>
      <c r="M27" s="16" t="s">
        <v>36</v>
      </c>
      <c r="N27" s="16" t="s">
        <v>110</v>
      </c>
      <c r="O27" s="16" t="s">
        <v>37</v>
      </c>
      <c r="P27" s="16" t="s">
        <v>38</v>
      </c>
    </row>
    <row r="28" spans="2:16" x14ac:dyDescent="0.25">
      <c r="B28" t="s">
        <v>10</v>
      </c>
      <c r="C28" s="31">
        <v>7.8833333333333329</v>
      </c>
      <c r="D28" s="31">
        <v>7.8233333333333333</v>
      </c>
      <c r="E28">
        <v>7.91</v>
      </c>
      <c r="F28" s="31">
        <v>7.8722222222222218</v>
      </c>
      <c r="H28" s="14" t="s">
        <v>85</v>
      </c>
      <c r="I28" s="14">
        <v>9</v>
      </c>
      <c r="J28" s="14">
        <v>9</v>
      </c>
      <c r="K28" s="14">
        <v>8.07</v>
      </c>
      <c r="L28" s="14">
        <v>7.8722000000000003</v>
      </c>
      <c r="M28" s="14">
        <f>ABS(K28-L28)</f>
        <v>0.19779999999999998</v>
      </c>
      <c r="N28" s="14">
        <f>_xlfn.T.INV.2T(0.05,24)</f>
        <v>2.0638985616280254</v>
      </c>
      <c r="O28" s="14">
        <f>N28*SQRT($E$50*(1/I28+1/J28))</f>
        <v>5.0528971226405456E-2</v>
      </c>
      <c r="P28" t="s">
        <v>39</v>
      </c>
    </row>
    <row r="29" spans="2:16" x14ac:dyDescent="0.25">
      <c r="B29" t="s">
        <v>11</v>
      </c>
      <c r="C29" s="31">
        <v>5.8333333333333657E-3</v>
      </c>
      <c r="D29" s="31">
        <v>4.6333333333333868E-3</v>
      </c>
      <c r="E29">
        <v>1.3000000000000069E-3</v>
      </c>
      <c r="F29" s="31">
        <v>4.4194444444444758E-3</v>
      </c>
      <c r="H29" s="14" t="s">
        <v>86</v>
      </c>
      <c r="I29" s="14">
        <v>9</v>
      </c>
      <c r="J29" s="14">
        <v>9</v>
      </c>
      <c r="K29" s="14">
        <v>8.07</v>
      </c>
      <c r="L29" s="14">
        <v>8.18</v>
      </c>
      <c r="M29" s="14">
        <f t="shared" ref="M29:M33" si="0">ABS(K29-L29)</f>
        <v>0.10999999999999943</v>
      </c>
      <c r="N29" s="14">
        <f t="shared" ref="N29:N33" si="1">_xlfn.T.INV.2T(0.05,24)</f>
        <v>2.0638985616280254</v>
      </c>
      <c r="O29" s="14">
        <f t="shared" ref="O29:O33" si="2">N29*SQRT($E$50*(1/I29+1/J29))</f>
        <v>5.0528971226405456E-2</v>
      </c>
      <c r="P29" t="s">
        <v>39</v>
      </c>
    </row>
    <row r="30" spans="2:16" ht="15.75" thickBot="1" x14ac:dyDescent="0.3">
      <c r="B30" s="38" t="s">
        <v>77</v>
      </c>
      <c r="C30" s="30"/>
      <c r="D30" s="30"/>
      <c r="E30" s="30"/>
      <c r="F30" s="30"/>
      <c r="H30" s="14" t="s">
        <v>87</v>
      </c>
      <c r="I30" s="14">
        <v>9</v>
      </c>
      <c r="J30" s="14">
        <v>9</v>
      </c>
      <c r="K30" s="14">
        <v>8.07</v>
      </c>
      <c r="L30" s="14">
        <v>7.8532999999999999</v>
      </c>
      <c r="M30" s="14">
        <f t="shared" si="0"/>
        <v>0.21670000000000034</v>
      </c>
      <c r="N30" s="14">
        <f t="shared" si="1"/>
        <v>2.0638985616280254</v>
      </c>
      <c r="O30" s="14">
        <f t="shared" si="2"/>
        <v>5.0528971226405456E-2</v>
      </c>
      <c r="P30" t="s">
        <v>39</v>
      </c>
    </row>
    <row r="31" spans="2:16" x14ac:dyDescent="0.25">
      <c r="B31" t="s">
        <v>8</v>
      </c>
      <c r="C31">
        <v>3</v>
      </c>
      <c r="D31">
        <v>3</v>
      </c>
      <c r="E31">
        <v>3</v>
      </c>
      <c r="F31">
        <v>9</v>
      </c>
      <c r="H31" s="14" t="s">
        <v>88</v>
      </c>
      <c r="I31" s="14">
        <v>9</v>
      </c>
      <c r="J31" s="14">
        <v>9</v>
      </c>
      <c r="K31" s="14">
        <v>7.8722000000000003</v>
      </c>
      <c r="L31" s="14">
        <v>8.18</v>
      </c>
      <c r="M31" s="14">
        <f t="shared" si="0"/>
        <v>0.30779999999999941</v>
      </c>
      <c r="N31" s="14">
        <f t="shared" si="1"/>
        <v>2.0638985616280254</v>
      </c>
      <c r="O31" s="14">
        <f t="shared" si="2"/>
        <v>5.0528971226405456E-2</v>
      </c>
      <c r="P31" t="s">
        <v>39</v>
      </c>
    </row>
    <row r="32" spans="2:16" x14ac:dyDescent="0.25">
      <c r="B32" t="s">
        <v>9</v>
      </c>
      <c r="C32">
        <v>24.57</v>
      </c>
      <c r="D32">
        <v>24.669999999999998</v>
      </c>
      <c r="E32">
        <v>24.38</v>
      </c>
      <c r="F32">
        <v>73.61999999999999</v>
      </c>
      <c r="H32" s="14" t="s">
        <v>89</v>
      </c>
      <c r="I32" s="14">
        <v>9</v>
      </c>
      <c r="J32" s="14">
        <v>9</v>
      </c>
      <c r="K32" s="14">
        <v>7.8722000000000003</v>
      </c>
      <c r="L32" s="14">
        <v>7.8532999999999999</v>
      </c>
      <c r="M32" s="14">
        <f t="shared" si="0"/>
        <v>1.8900000000000361E-2</v>
      </c>
      <c r="N32" s="14">
        <f t="shared" si="1"/>
        <v>2.0638985616280254</v>
      </c>
      <c r="O32" s="14">
        <f t="shared" si="2"/>
        <v>5.0528971226405456E-2</v>
      </c>
      <c r="P32" t="s">
        <v>40</v>
      </c>
    </row>
    <row r="33" spans="2:16" x14ac:dyDescent="0.25">
      <c r="B33" t="s">
        <v>10</v>
      </c>
      <c r="C33">
        <v>8.19</v>
      </c>
      <c r="D33" s="31">
        <v>8.2233333333333327</v>
      </c>
      <c r="E33" s="31">
        <v>8.1266666666666669</v>
      </c>
      <c r="F33">
        <v>8.18</v>
      </c>
      <c r="H33" s="14" t="s">
        <v>90</v>
      </c>
      <c r="I33" s="14">
        <v>9</v>
      </c>
      <c r="J33" s="14">
        <v>9</v>
      </c>
      <c r="K33" s="14">
        <v>8.18</v>
      </c>
      <c r="L33" s="14">
        <v>7.8532999999999999</v>
      </c>
      <c r="M33" s="14">
        <f t="shared" si="0"/>
        <v>0.32669999999999977</v>
      </c>
      <c r="N33" s="14">
        <f t="shared" si="1"/>
        <v>2.0638985616280254</v>
      </c>
      <c r="O33" s="14">
        <f t="shared" si="2"/>
        <v>5.0528971226405456E-2</v>
      </c>
      <c r="P33" t="s">
        <v>39</v>
      </c>
    </row>
    <row r="34" spans="2:16" x14ac:dyDescent="0.25">
      <c r="B34" t="s">
        <v>11</v>
      </c>
      <c r="C34">
        <v>1.2999999999999978E-3</v>
      </c>
      <c r="D34" s="31">
        <v>6.3333333333334772E-4</v>
      </c>
      <c r="E34" s="31">
        <v>9.3333333333335284E-4</v>
      </c>
      <c r="F34" s="31">
        <v>2.5250000000000212E-3</v>
      </c>
    </row>
    <row r="35" spans="2:16" ht="15.75" thickBot="1" x14ac:dyDescent="0.3">
      <c r="B35" s="38" t="s">
        <v>78</v>
      </c>
      <c r="C35" s="30"/>
      <c r="D35" s="30"/>
      <c r="E35" s="30"/>
      <c r="F35" s="30"/>
    </row>
    <row r="36" spans="2:16" x14ac:dyDescent="0.25">
      <c r="B36" t="s">
        <v>8</v>
      </c>
      <c r="C36">
        <v>3</v>
      </c>
      <c r="D36">
        <v>3</v>
      </c>
      <c r="E36">
        <v>3</v>
      </c>
      <c r="F36">
        <v>9</v>
      </c>
    </row>
    <row r="37" spans="2:16" x14ac:dyDescent="0.25">
      <c r="B37" t="s">
        <v>9</v>
      </c>
      <c r="C37">
        <v>23.5</v>
      </c>
      <c r="D37">
        <v>23.75</v>
      </c>
      <c r="E37">
        <v>23.43</v>
      </c>
      <c r="F37">
        <v>70.679999999999993</v>
      </c>
    </row>
    <row r="38" spans="2:16" x14ac:dyDescent="0.25">
      <c r="B38" t="s">
        <v>10</v>
      </c>
      <c r="C38" s="31">
        <v>7.833333333333333</v>
      </c>
      <c r="D38" s="31">
        <v>7.916666666666667</v>
      </c>
      <c r="E38">
        <v>7.81</v>
      </c>
      <c r="F38" s="31">
        <v>7.8533333333333326</v>
      </c>
    </row>
    <row r="39" spans="2:16" x14ac:dyDescent="0.25">
      <c r="B39" t="s">
        <v>11</v>
      </c>
      <c r="C39" s="31">
        <v>3.3333333333333691E-3</v>
      </c>
      <c r="D39" s="31">
        <v>3.4333333333333646E-3</v>
      </c>
      <c r="E39">
        <v>7.3000000000000001E-3</v>
      </c>
      <c r="F39" s="31">
        <v>5.8750000000000104E-3</v>
      </c>
    </row>
    <row r="40" spans="2:16" ht="15.75" thickBot="1" x14ac:dyDescent="0.3">
      <c r="B40" s="38" t="s">
        <v>22</v>
      </c>
      <c r="C40" s="30"/>
      <c r="D40" s="30"/>
      <c r="E40" s="30"/>
      <c r="F40" s="30"/>
      <c r="G40" s="30"/>
    </row>
    <row r="41" spans="2:16" x14ac:dyDescent="0.25">
      <c r="B41" t="s">
        <v>8</v>
      </c>
      <c r="C41">
        <v>12</v>
      </c>
      <c r="D41">
        <v>12</v>
      </c>
      <c r="E41">
        <v>12</v>
      </c>
    </row>
    <row r="42" spans="2:16" x14ac:dyDescent="0.25">
      <c r="B42" t="s">
        <v>9</v>
      </c>
      <c r="C42">
        <v>95.88</v>
      </c>
      <c r="D42">
        <v>96.16</v>
      </c>
      <c r="E42">
        <v>95.740000000000009</v>
      </c>
    </row>
    <row r="43" spans="2:16" x14ac:dyDescent="0.25">
      <c r="B43" t="s">
        <v>10</v>
      </c>
      <c r="C43">
        <v>7.9900000000000011</v>
      </c>
      <c r="D43" s="31">
        <v>8.0133333333333336</v>
      </c>
      <c r="E43" s="31">
        <v>7.9783333333333344</v>
      </c>
    </row>
    <row r="44" spans="2:16" x14ac:dyDescent="0.25">
      <c r="B44" t="s">
        <v>11</v>
      </c>
      <c r="C44" s="31">
        <v>2.4072727272727287E-2</v>
      </c>
      <c r="D44" s="31">
        <v>2.7733333333333346E-2</v>
      </c>
      <c r="E44" s="31">
        <v>1.9033333333333277E-2</v>
      </c>
    </row>
    <row r="45" spans="2:16" ht="15.75" thickBot="1" x14ac:dyDescent="0.3">
      <c r="B45" s="11" t="s">
        <v>12</v>
      </c>
    </row>
    <row r="46" spans="2:16" x14ac:dyDescent="0.25">
      <c r="B46" s="10" t="s">
        <v>13</v>
      </c>
      <c r="C46" s="10" t="s">
        <v>14</v>
      </c>
      <c r="D46" s="10" t="s">
        <v>15</v>
      </c>
      <c r="E46" s="10" t="s">
        <v>16</v>
      </c>
      <c r="F46" s="10" t="s">
        <v>17</v>
      </c>
      <c r="G46" s="10" t="s">
        <v>18</v>
      </c>
      <c r="H46" s="10" t="s">
        <v>19</v>
      </c>
    </row>
    <row r="47" spans="2:16" x14ac:dyDescent="0.25">
      <c r="B47" t="s">
        <v>80</v>
      </c>
      <c r="C47">
        <v>0.67489999999999928</v>
      </c>
      <c r="D47">
        <v>3</v>
      </c>
      <c r="E47" s="31">
        <v>0.22496666666666643</v>
      </c>
      <c r="F47">
        <v>83.406797116374392</v>
      </c>
      <c r="G47" s="33">
        <v>7.8036000000000002E-13</v>
      </c>
      <c r="H47" s="31">
        <v>3.0087865704473615</v>
      </c>
    </row>
    <row r="48" spans="2:16" x14ac:dyDescent="0.25">
      <c r="B48" t="s">
        <v>55</v>
      </c>
      <c r="C48" s="31">
        <v>7.6222222222223079E-3</v>
      </c>
      <c r="D48">
        <v>2</v>
      </c>
      <c r="E48" s="31">
        <v>3.811111111111154E-3</v>
      </c>
      <c r="F48" s="31">
        <v>1.4129763130793089</v>
      </c>
      <c r="G48" s="31">
        <v>0.26294993084174517</v>
      </c>
      <c r="H48" s="31">
        <v>3.4028261053501945</v>
      </c>
    </row>
    <row r="49" spans="2:8" x14ac:dyDescent="0.25">
      <c r="B49" t="s">
        <v>81</v>
      </c>
      <c r="C49">
        <v>3.960000000000008E-2</v>
      </c>
      <c r="D49">
        <v>6</v>
      </c>
      <c r="E49">
        <v>6.600000000000013E-3</v>
      </c>
      <c r="F49" s="31">
        <v>2.4469618949536494</v>
      </c>
      <c r="G49" s="31">
        <v>5.4644170201343552E-2</v>
      </c>
      <c r="H49" s="31">
        <v>2.5081888234232559</v>
      </c>
    </row>
    <row r="50" spans="2:8" x14ac:dyDescent="0.25">
      <c r="B50" t="s">
        <v>82</v>
      </c>
      <c r="C50" s="31">
        <v>6.4733333333333642E-2</v>
      </c>
      <c r="D50">
        <v>24</v>
      </c>
      <c r="E50" s="31">
        <v>2.697222222222235E-3</v>
      </c>
    </row>
    <row r="52" spans="2:8" ht="15.75" thickBot="1" x14ac:dyDescent="0.3">
      <c r="B52" s="9" t="s">
        <v>22</v>
      </c>
      <c r="C52" s="32">
        <v>0.78685555555555531</v>
      </c>
      <c r="D52" s="9">
        <v>35</v>
      </c>
      <c r="E52" s="9"/>
      <c r="F52" s="9"/>
      <c r="G52" s="9"/>
      <c r="H52" s="9"/>
    </row>
  </sheetData>
  <mergeCells count="4">
    <mergeCell ref="B5:B7"/>
    <mergeCell ref="B8:B10"/>
    <mergeCell ref="B11:B13"/>
    <mergeCell ref="B14:B16"/>
  </mergeCells>
  <phoneticPr fontId="1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DB86-A47B-44C4-9EE1-957DE932447D}">
  <dimension ref="B1:H24"/>
  <sheetViews>
    <sheetView workbookViewId="0">
      <selection activeCell="K17" sqref="K17"/>
    </sheetView>
  </sheetViews>
  <sheetFormatPr defaultRowHeight="15" x14ac:dyDescent="0.25"/>
  <cols>
    <col min="2" max="2" width="17.28515625" customWidth="1"/>
  </cols>
  <sheetData>
    <row r="1" spans="2:6" ht="23.25" x14ac:dyDescent="0.35">
      <c r="B1" s="1" t="s">
        <v>91</v>
      </c>
    </row>
    <row r="2" spans="2:6" x14ac:dyDescent="0.25">
      <c r="B2" s="11" t="s">
        <v>96</v>
      </c>
    </row>
    <row r="3" spans="2:6" x14ac:dyDescent="0.25">
      <c r="B3" s="40" t="s">
        <v>92</v>
      </c>
      <c r="C3" s="40" t="s">
        <v>93</v>
      </c>
      <c r="D3" s="40" t="s">
        <v>94</v>
      </c>
      <c r="E3" s="40" t="s">
        <v>95</v>
      </c>
    </row>
    <row r="4" spans="2:6" x14ac:dyDescent="0.25">
      <c r="B4" s="4">
        <v>85</v>
      </c>
      <c r="C4" s="4">
        <v>74</v>
      </c>
      <c r="D4" s="4">
        <v>92</v>
      </c>
      <c r="E4" s="4">
        <v>86</v>
      </c>
    </row>
    <row r="5" spans="2:6" x14ac:dyDescent="0.25">
      <c r="B5" s="5">
        <v>80</v>
      </c>
      <c r="C5" s="5">
        <v>90</v>
      </c>
      <c r="D5" s="5">
        <v>86</v>
      </c>
      <c r="E5" s="5">
        <v>90</v>
      </c>
    </row>
    <row r="6" spans="2:6" x14ac:dyDescent="0.25">
      <c r="B6" s="5">
        <v>92</v>
      </c>
      <c r="C6" s="5">
        <v>75</v>
      </c>
      <c r="D6" s="5">
        <v>80</v>
      </c>
      <c r="E6" s="5">
        <v>100</v>
      </c>
    </row>
    <row r="7" spans="2:6" x14ac:dyDescent="0.25">
      <c r="B7" s="5">
        <v>80</v>
      </c>
      <c r="C7" s="5">
        <v>95</v>
      </c>
      <c r="D7" s="5">
        <v>82</v>
      </c>
      <c r="E7" s="5">
        <v>74</v>
      </c>
    </row>
    <row r="8" spans="2:6" x14ac:dyDescent="0.25">
      <c r="B8" s="5">
        <v>70</v>
      </c>
      <c r="C8" s="5">
        <v>95</v>
      </c>
      <c r="D8" s="5">
        <v>75</v>
      </c>
      <c r="E8" s="5">
        <v>80</v>
      </c>
    </row>
    <row r="9" spans="2:6" x14ac:dyDescent="0.25">
      <c r="B9" s="7">
        <v>95</v>
      </c>
      <c r="C9" s="7">
        <v>84</v>
      </c>
      <c r="D9" s="7">
        <v>78</v>
      </c>
      <c r="E9" s="7">
        <v>90</v>
      </c>
    </row>
    <row r="11" spans="2:6" x14ac:dyDescent="0.25">
      <c r="B11" s="11" t="s">
        <v>5</v>
      </c>
    </row>
    <row r="12" spans="2:6" ht="15.75" thickBot="1" x14ac:dyDescent="0.3">
      <c r="B12" t="s">
        <v>6</v>
      </c>
    </row>
    <row r="13" spans="2:6" x14ac:dyDescent="0.25">
      <c r="B13" s="10" t="s">
        <v>7</v>
      </c>
      <c r="C13" s="10" t="s">
        <v>8</v>
      </c>
      <c r="D13" s="10" t="s">
        <v>9</v>
      </c>
      <c r="E13" s="10" t="s">
        <v>10</v>
      </c>
      <c r="F13" s="10" t="s">
        <v>11</v>
      </c>
    </row>
    <row r="14" spans="2:6" x14ac:dyDescent="0.25">
      <c r="B14" t="s">
        <v>92</v>
      </c>
      <c r="C14">
        <v>6</v>
      </c>
      <c r="D14">
        <v>502</v>
      </c>
      <c r="E14" s="31">
        <v>83.666666666666671</v>
      </c>
      <c r="F14" s="31">
        <v>82.666666666666671</v>
      </c>
    </row>
    <row r="15" spans="2:6" x14ac:dyDescent="0.25">
      <c r="B15" t="s">
        <v>93</v>
      </c>
      <c r="C15">
        <v>6</v>
      </c>
      <c r="D15">
        <v>513</v>
      </c>
      <c r="E15">
        <v>85.5</v>
      </c>
      <c r="F15">
        <v>89.1</v>
      </c>
    </row>
    <row r="16" spans="2:6" x14ac:dyDescent="0.25">
      <c r="B16" t="s">
        <v>94</v>
      </c>
      <c r="C16">
        <v>6</v>
      </c>
      <c r="D16">
        <v>493</v>
      </c>
      <c r="E16" s="31">
        <v>82.166666666666671</v>
      </c>
      <c r="F16" s="31">
        <v>36.966666666666669</v>
      </c>
    </row>
    <row r="17" spans="2:8" ht="15.75" thickBot="1" x14ac:dyDescent="0.3">
      <c r="B17" s="9" t="s">
        <v>95</v>
      </c>
      <c r="C17" s="9">
        <v>6</v>
      </c>
      <c r="D17" s="9">
        <v>520</v>
      </c>
      <c r="E17" s="32">
        <v>86.666666666666671</v>
      </c>
      <c r="F17" s="32">
        <v>81.066666666666677</v>
      </c>
    </row>
    <row r="19" spans="2:8" ht="15.75" thickBot="1" x14ac:dyDescent="0.3">
      <c r="B19" t="s">
        <v>12</v>
      </c>
    </row>
    <row r="20" spans="2:8" x14ac:dyDescent="0.25">
      <c r="B20" s="10" t="s">
        <v>13</v>
      </c>
      <c r="C20" s="10" t="s">
        <v>14</v>
      </c>
      <c r="D20" s="10" t="s">
        <v>15</v>
      </c>
      <c r="E20" s="10" t="s">
        <v>16</v>
      </c>
      <c r="F20" s="10" t="s">
        <v>17</v>
      </c>
      <c r="G20" s="10" t="s">
        <v>18</v>
      </c>
      <c r="H20" s="10" t="s">
        <v>19</v>
      </c>
    </row>
    <row r="21" spans="2:8" x14ac:dyDescent="0.25">
      <c r="B21" t="s">
        <v>20</v>
      </c>
      <c r="C21">
        <v>71</v>
      </c>
      <c r="D21">
        <v>3</v>
      </c>
      <c r="E21" s="31">
        <v>23.666666666666668</v>
      </c>
      <c r="F21" s="31">
        <v>0.32666206579250057</v>
      </c>
      <c r="G21" s="31">
        <v>0.80607414716711234</v>
      </c>
      <c r="H21" s="31">
        <v>4.9381933823105379</v>
      </c>
    </row>
    <row r="22" spans="2:8" x14ac:dyDescent="0.25">
      <c r="B22" t="s">
        <v>21</v>
      </c>
      <c r="C22">
        <v>1449</v>
      </c>
      <c r="D22">
        <v>20</v>
      </c>
      <c r="E22">
        <v>72.45</v>
      </c>
    </row>
    <row r="24" spans="2:8" ht="15.75" thickBot="1" x14ac:dyDescent="0.3">
      <c r="B24" s="9" t="s">
        <v>22</v>
      </c>
      <c r="C24" s="9">
        <v>1520</v>
      </c>
      <c r="D24" s="9">
        <v>23</v>
      </c>
      <c r="E24" s="9"/>
      <c r="F24" s="9"/>
      <c r="G24" s="9"/>
      <c r="H24"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57C6-9EA0-4A29-89A2-D84E8048F2A0}">
  <dimension ref="B1:R31"/>
  <sheetViews>
    <sheetView workbookViewId="0">
      <selection activeCell="J17" sqref="J17"/>
    </sheetView>
  </sheetViews>
  <sheetFormatPr defaultRowHeight="15" x14ac:dyDescent="0.25"/>
  <cols>
    <col min="2" max="2" width="14.7109375" customWidth="1"/>
    <col min="10" max="10" width="13.7109375" customWidth="1"/>
    <col min="18" max="18" width="12.7109375" customWidth="1"/>
  </cols>
  <sheetData>
    <row r="1" spans="2:10" ht="23.25" x14ac:dyDescent="0.35">
      <c r="B1" s="1" t="s">
        <v>97</v>
      </c>
    </row>
    <row r="2" spans="2:10" x14ac:dyDescent="0.25">
      <c r="B2" s="11" t="s">
        <v>98</v>
      </c>
    </row>
    <row r="3" spans="2:10" x14ac:dyDescent="0.25">
      <c r="B3" s="70" t="s">
        <v>99</v>
      </c>
      <c r="C3" s="73" t="s">
        <v>101</v>
      </c>
      <c r="D3" s="74"/>
      <c r="E3" s="74"/>
      <c r="F3" s="74"/>
      <c r="G3" s="75"/>
    </row>
    <row r="4" spans="2:10" x14ac:dyDescent="0.25">
      <c r="B4" s="72"/>
      <c r="C4" s="40" t="s">
        <v>103</v>
      </c>
      <c r="D4" s="40" t="s">
        <v>102</v>
      </c>
      <c r="E4" s="40" t="s">
        <v>104</v>
      </c>
      <c r="F4" s="40" t="s">
        <v>105</v>
      </c>
      <c r="G4" s="40" t="s">
        <v>106</v>
      </c>
    </row>
    <row r="5" spans="2:10" x14ac:dyDescent="0.25">
      <c r="B5" s="4" t="s">
        <v>92</v>
      </c>
      <c r="C5" s="4">
        <v>42</v>
      </c>
      <c r="D5" s="4">
        <v>44</v>
      </c>
      <c r="E5" s="43">
        <v>40</v>
      </c>
      <c r="F5" s="4">
        <v>46</v>
      </c>
      <c r="G5" s="46">
        <v>47</v>
      </c>
    </row>
    <row r="6" spans="2:10" x14ac:dyDescent="0.25">
      <c r="B6" s="5" t="s">
        <v>93</v>
      </c>
      <c r="C6" s="5">
        <v>44</v>
      </c>
      <c r="D6" s="5">
        <v>46</v>
      </c>
      <c r="E6" s="44">
        <v>48</v>
      </c>
      <c r="F6" s="5">
        <v>42</v>
      </c>
      <c r="G6" s="45">
        <v>46</v>
      </c>
    </row>
    <row r="7" spans="2:10" x14ac:dyDescent="0.25">
      <c r="B7" s="5" t="s">
        <v>94</v>
      </c>
      <c r="C7" s="5">
        <v>40</v>
      </c>
      <c r="D7" s="5">
        <v>45</v>
      </c>
      <c r="E7" s="44">
        <v>43</v>
      </c>
      <c r="F7" s="5">
        <v>38</v>
      </c>
      <c r="G7" s="45">
        <v>42</v>
      </c>
    </row>
    <row r="8" spans="2:10" x14ac:dyDescent="0.25">
      <c r="B8" s="7" t="s">
        <v>100</v>
      </c>
      <c r="C8" s="7">
        <v>35</v>
      </c>
      <c r="D8" s="7">
        <v>38</v>
      </c>
      <c r="E8" s="42">
        <v>42</v>
      </c>
      <c r="F8" s="7">
        <v>40</v>
      </c>
      <c r="G8" s="47">
        <v>40</v>
      </c>
    </row>
    <row r="10" spans="2:10" x14ac:dyDescent="0.25">
      <c r="B10" t="s">
        <v>53</v>
      </c>
    </row>
    <row r="11" spans="2:10" ht="15.75" thickBot="1" x14ac:dyDescent="0.3"/>
    <row r="12" spans="2:10" x14ac:dyDescent="0.25">
      <c r="B12" s="10" t="s">
        <v>6</v>
      </c>
      <c r="C12" s="10" t="s">
        <v>8</v>
      </c>
      <c r="D12" s="10" t="s">
        <v>9</v>
      </c>
      <c r="E12" s="10" t="s">
        <v>10</v>
      </c>
      <c r="F12" s="10" t="s">
        <v>11</v>
      </c>
    </row>
    <row r="13" spans="2:10" x14ac:dyDescent="0.25">
      <c r="B13" s="14" t="s">
        <v>92</v>
      </c>
      <c r="C13">
        <v>5</v>
      </c>
      <c r="D13">
        <v>219</v>
      </c>
      <c r="E13">
        <v>43.8</v>
      </c>
      <c r="F13">
        <v>8.1999999999999993</v>
      </c>
    </row>
    <row r="14" spans="2:10" x14ac:dyDescent="0.25">
      <c r="B14" s="14" t="s">
        <v>93</v>
      </c>
      <c r="C14">
        <v>5</v>
      </c>
      <c r="D14">
        <v>226</v>
      </c>
      <c r="E14">
        <v>45.2</v>
      </c>
      <c r="F14">
        <v>5.2</v>
      </c>
    </row>
    <row r="15" spans="2:10" x14ac:dyDescent="0.25">
      <c r="B15" s="14" t="s">
        <v>94</v>
      </c>
      <c r="C15">
        <v>5</v>
      </c>
      <c r="D15">
        <v>208</v>
      </c>
      <c r="E15">
        <v>41.6</v>
      </c>
      <c r="F15">
        <v>7.3</v>
      </c>
    </row>
    <row r="16" spans="2:10" ht="15.75" x14ac:dyDescent="0.25">
      <c r="B16" s="14" t="s">
        <v>100</v>
      </c>
      <c r="C16">
        <v>5</v>
      </c>
      <c r="D16">
        <v>195</v>
      </c>
      <c r="E16">
        <v>39</v>
      </c>
      <c r="F16">
        <v>7</v>
      </c>
      <c r="J16" s="12" t="s">
        <v>58</v>
      </c>
    </row>
    <row r="17" spans="2:18" x14ac:dyDescent="0.25">
      <c r="B17" s="14"/>
      <c r="J17" t="s">
        <v>107</v>
      </c>
    </row>
    <row r="18" spans="2:18" x14ac:dyDescent="0.25">
      <c r="B18" s="14" t="s">
        <v>103</v>
      </c>
      <c r="C18">
        <v>4</v>
      </c>
      <c r="D18">
        <v>161</v>
      </c>
      <c r="E18">
        <v>40.25</v>
      </c>
      <c r="F18" s="31">
        <v>14.916666666666666</v>
      </c>
      <c r="J18" s="11" t="s">
        <v>24</v>
      </c>
    </row>
    <row r="19" spans="2:18" ht="19.5" customHeight="1" thickBot="1" x14ac:dyDescent="0.4">
      <c r="B19" s="14" t="s">
        <v>102</v>
      </c>
      <c r="C19">
        <v>4</v>
      </c>
      <c r="D19">
        <v>173</v>
      </c>
      <c r="E19">
        <v>43.25</v>
      </c>
      <c r="F19" s="31">
        <v>12.916666666666666</v>
      </c>
      <c r="J19" s="39" t="s">
        <v>108</v>
      </c>
      <c r="K19" s="16" t="s">
        <v>67</v>
      </c>
      <c r="L19" s="16" t="s">
        <v>68</v>
      </c>
      <c r="M19" s="16" t="s">
        <v>69</v>
      </c>
      <c r="N19" s="16" t="s">
        <v>70</v>
      </c>
      <c r="O19" s="16" t="s">
        <v>36</v>
      </c>
      <c r="P19" s="16" t="s">
        <v>109</v>
      </c>
      <c r="Q19" s="16" t="s">
        <v>37</v>
      </c>
      <c r="R19" s="16" t="s">
        <v>38</v>
      </c>
    </row>
    <row r="20" spans="2:18" x14ac:dyDescent="0.25">
      <c r="B20" s="14" t="s">
        <v>104</v>
      </c>
      <c r="C20">
        <v>4</v>
      </c>
      <c r="D20">
        <v>173</v>
      </c>
      <c r="E20">
        <v>43.25</v>
      </c>
      <c r="F20" s="31">
        <v>11.583333333333334</v>
      </c>
      <c r="J20" s="14" t="s">
        <v>113</v>
      </c>
      <c r="K20" s="14">
        <v>5</v>
      </c>
      <c r="L20" s="14">
        <v>5</v>
      </c>
      <c r="M20" s="14">
        <v>43.8</v>
      </c>
      <c r="N20" s="14">
        <v>45.2</v>
      </c>
      <c r="O20" s="14">
        <f>ABS(M20-N20)</f>
        <v>1.4000000000000057</v>
      </c>
      <c r="P20" s="21">
        <f>_xlfn.T.INV.2T(0.05,12)</f>
        <v>2.1788128296672284</v>
      </c>
      <c r="Q20" s="21">
        <f>P20*SQRT($E$29*(1/K20+1/L20))</f>
        <v>3.4678962227403876</v>
      </c>
      <c r="R20" s="14" t="s">
        <v>40</v>
      </c>
    </row>
    <row r="21" spans="2:18" x14ac:dyDescent="0.25">
      <c r="B21" s="14" t="s">
        <v>105</v>
      </c>
      <c r="C21">
        <v>4</v>
      </c>
      <c r="D21">
        <v>166</v>
      </c>
      <c r="E21">
        <v>41.5</v>
      </c>
      <c r="F21" s="31">
        <v>11.666666666666666</v>
      </c>
      <c r="J21" s="14" t="s">
        <v>114</v>
      </c>
      <c r="K21" s="14">
        <v>5</v>
      </c>
      <c r="L21" s="14">
        <v>5</v>
      </c>
      <c r="M21" s="14">
        <v>43.8</v>
      </c>
      <c r="N21" s="14">
        <v>41.6</v>
      </c>
      <c r="O21" s="14">
        <f t="shared" ref="O21:O25" si="0">ABS(M21-N21)</f>
        <v>2.1999999999999957</v>
      </c>
      <c r="P21" s="21">
        <f t="shared" ref="P21:P25" si="1">_xlfn.T.INV.2T(0.05,12)</f>
        <v>2.1788128296672284</v>
      </c>
      <c r="Q21" s="21">
        <f>P21*SQRT($E$29*(1/K21+1/L21))</f>
        <v>3.4678962227403876</v>
      </c>
      <c r="R21" s="14" t="s">
        <v>40</v>
      </c>
    </row>
    <row r="22" spans="2:18" ht="15.75" thickBot="1" x14ac:dyDescent="0.3">
      <c r="B22" s="15" t="s">
        <v>106</v>
      </c>
      <c r="C22" s="9">
        <v>4</v>
      </c>
      <c r="D22" s="9">
        <v>175</v>
      </c>
      <c r="E22" s="9">
        <v>43.75</v>
      </c>
      <c r="F22" s="32">
        <v>10.916666666666666</v>
      </c>
      <c r="J22" s="14" t="s">
        <v>115</v>
      </c>
      <c r="K22" s="14">
        <v>5</v>
      </c>
      <c r="L22" s="14">
        <v>5</v>
      </c>
      <c r="M22" s="14">
        <v>43.8</v>
      </c>
      <c r="N22" s="14">
        <v>39</v>
      </c>
      <c r="O22" s="14">
        <f t="shared" si="0"/>
        <v>4.7999999999999972</v>
      </c>
      <c r="P22" s="21">
        <f t="shared" si="1"/>
        <v>2.1788128296672284</v>
      </c>
      <c r="Q22" s="21">
        <f t="shared" ref="Q22:Q25" si="2">P22*SQRT($E$29*(1/K22+1/L22))</f>
        <v>3.4678962227403876</v>
      </c>
      <c r="R22" s="14" t="s">
        <v>39</v>
      </c>
    </row>
    <row r="23" spans="2:18" x14ac:dyDescent="0.25">
      <c r="J23" s="14" t="s">
        <v>116</v>
      </c>
      <c r="K23" s="14">
        <v>5</v>
      </c>
      <c r="L23" s="14">
        <v>5</v>
      </c>
      <c r="M23" s="14">
        <v>45.2</v>
      </c>
      <c r="N23" s="14">
        <v>41.6</v>
      </c>
      <c r="O23" s="14">
        <f t="shared" si="0"/>
        <v>3.6000000000000014</v>
      </c>
      <c r="P23" s="21">
        <f t="shared" si="1"/>
        <v>2.1788128296672284</v>
      </c>
      <c r="Q23" s="21">
        <f t="shared" si="2"/>
        <v>3.4678962227403876</v>
      </c>
      <c r="R23" s="14" t="s">
        <v>39</v>
      </c>
    </row>
    <row r="24" spans="2:18" x14ac:dyDescent="0.25">
      <c r="J24" s="14" t="s">
        <v>117</v>
      </c>
      <c r="K24" s="14">
        <v>5</v>
      </c>
      <c r="L24" s="14">
        <v>5</v>
      </c>
      <c r="M24" s="14">
        <v>45.2</v>
      </c>
      <c r="N24" s="14">
        <v>39</v>
      </c>
      <c r="O24" s="14">
        <f t="shared" si="0"/>
        <v>6.2000000000000028</v>
      </c>
      <c r="P24" s="21">
        <f t="shared" si="1"/>
        <v>2.1788128296672284</v>
      </c>
      <c r="Q24" s="21">
        <f t="shared" si="2"/>
        <v>3.4678962227403876</v>
      </c>
      <c r="R24" s="14" t="s">
        <v>39</v>
      </c>
    </row>
    <row r="25" spans="2:18" ht="15.75" thickBot="1" x14ac:dyDescent="0.3">
      <c r="B25" t="s">
        <v>12</v>
      </c>
      <c r="J25" s="14" t="s">
        <v>118</v>
      </c>
      <c r="K25" s="14">
        <v>5</v>
      </c>
      <c r="L25" s="14">
        <v>5</v>
      </c>
      <c r="M25" s="14">
        <v>41.6</v>
      </c>
      <c r="N25" s="14">
        <v>39</v>
      </c>
      <c r="O25" s="14">
        <f t="shared" si="0"/>
        <v>2.6000000000000014</v>
      </c>
      <c r="P25" s="21">
        <f t="shared" si="1"/>
        <v>2.1788128296672284</v>
      </c>
      <c r="Q25" s="21">
        <f t="shared" si="2"/>
        <v>3.4678962227403876</v>
      </c>
      <c r="R25" s="14" t="s">
        <v>40</v>
      </c>
    </row>
    <row r="26" spans="2:18" x14ac:dyDescent="0.25">
      <c r="B26" s="10" t="s">
        <v>13</v>
      </c>
      <c r="C26" s="10" t="s">
        <v>14</v>
      </c>
      <c r="D26" s="10" t="s">
        <v>15</v>
      </c>
      <c r="E26" s="10" t="s">
        <v>16</v>
      </c>
      <c r="F26" s="10" t="s">
        <v>17</v>
      </c>
      <c r="G26" s="10" t="s">
        <v>18</v>
      </c>
      <c r="H26" s="10" t="s">
        <v>19</v>
      </c>
    </row>
    <row r="27" spans="2:18" x14ac:dyDescent="0.25">
      <c r="B27" t="s">
        <v>54</v>
      </c>
      <c r="C27">
        <v>109.99999999999996</v>
      </c>
      <c r="D27">
        <v>3</v>
      </c>
      <c r="E27" s="31">
        <v>36.66666666666665</v>
      </c>
      <c r="F27" s="31">
        <v>5.7894736842105194</v>
      </c>
      <c r="G27" s="31">
        <v>1.0993200839095446E-2</v>
      </c>
      <c r="H27" s="31">
        <v>3.4902948194976045</v>
      </c>
    </row>
    <row r="28" spans="2:18" x14ac:dyDescent="0.25">
      <c r="B28" t="s">
        <v>55</v>
      </c>
      <c r="C28">
        <v>34.799999999999955</v>
      </c>
      <c r="D28">
        <v>4</v>
      </c>
      <c r="E28">
        <v>8.6999999999999886</v>
      </c>
      <c r="F28" s="31">
        <v>1.373684210526313</v>
      </c>
      <c r="G28" s="31">
        <v>0.30040696771160469</v>
      </c>
      <c r="H28" s="31">
        <v>3.2591667269012499</v>
      </c>
    </row>
    <row r="29" spans="2:18" x14ac:dyDescent="0.25">
      <c r="B29" t="s">
        <v>56</v>
      </c>
      <c r="C29">
        <v>76.000000000000057</v>
      </c>
      <c r="D29">
        <v>12</v>
      </c>
      <c r="E29" s="41">
        <v>6.3333333333333384</v>
      </c>
    </row>
    <row r="31" spans="2:18" ht="15.75" thickBot="1" x14ac:dyDescent="0.3">
      <c r="B31" s="9" t="s">
        <v>22</v>
      </c>
      <c r="C31" s="9">
        <v>220.79999999999995</v>
      </c>
      <c r="D31" s="9">
        <v>19</v>
      </c>
      <c r="E31" s="9"/>
      <c r="F31" s="9"/>
      <c r="G31" s="9"/>
      <c r="H31" s="9"/>
    </row>
  </sheetData>
  <mergeCells count="2">
    <mergeCell ref="B3:B4"/>
    <mergeCell ref="C3:G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623A-FFFE-4038-BCE6-B2AE9451D87D}">
  <dimension ref="B1:R39"/>
  <sheetViews>
    <sheetView tabSelected="1" workbookViewId="0">
      <selection activeCell="K1" sqref="K1"/>
    </sheetView>
  </sheetViews>
  <sheetFormatPr defaultRowHeight="15" x14ac:dyDescent="0.25"/>
  <cols>
    <col min="2" max="2" width="10.28515625" customWidth="1"/>
    <col min="10" max="10" width="12.85546875" customWidth="1"/>
    <col min="18" max="18" width="11.7109375" customWidth="1"/>
  </cols>
  <sheetData>
    <row r="1" spans="2:8" ht="23.25" x14ac:dyDescent="0.35">
      <c r="B1" s="1" t="s">
        <v>119</v>
      </c>
    </row>
    <row r="2" spans="2:8" ht="16.5" customHeight="1" x14ac:dyDescent="0.25">
      <c r="B2" s="12" t="s">
        <v>132</v>
      </c>
      <c r="C2" s="11"/>
    </row>
    <row r="3" spans="2:8" ht="15.75" customHeight="1" x14ac:dyDescent="0.25">
      <c r="B3" s="48" t="s">
        <v>142</v>
      </c>
    </row>
    <row r="4" spans="2:8" x14ac:dyDescent="0.25">
      <c r="B4" t="s">
        <v>143</v>
      </c>
    </row>
    <row r="5" spans="2:8" x14ac:dyDescent="0.25">
      <c r="B5" s="70" t="s">
        <v>120</v>
      </c>
      <c r="C5" s="74" t="s">
        <v>121</v>
      </c>
      <c r="D5" s="74"/>
      <c r="E5" s="74"/>
      <c r="F5" s="74"/>
      <c r="G5" s="75"/>
    </row>
    <row r="6" spans="2:8" x14ac:dyDescent="0.25">
      <c r="B6" s="72"/>
      <c r="C6" s="40" t="s">
        <v>122</v>
      </c>
      <c r="D6" s="40" t="s">
        <v>102</v>
      </c>
      <c r="E6" s="40" t="s">
        <v>104</v>
      </c>
      <c r="F6" s="40" t="s">
        <v>105</v>
      </c>
      <c r="G6" s="40" t="s">
        <v>106</v>
      </c>
      <c r="H6" s="4" t="s">
        <v>123</v>
      </c>
    </row>
    <row r="7" spans="2:8" x14ac:dyDescent="0.25">
      <c r="B7" s="4">
        <v>1</v>
      </c>
      <c r="C7" s="49">
        <v>11</v>
      </c>
      <c r="D7" s="53">
        <v>26</v>
      </c>
      <c r="E7" s="50">
        <v>20</v>
      </c>
      <c r="F7" s="58">
        <v>15</v>
      </c>
      <c r="G7" s="62">
        <v>12</v>
      </c>
      <c r="H7" s="4">
        <f>SUM(C7:G7)</f>
        <v>84</v>
      </c>
    </row>
    <row r="8" spans="2:8" x14ac:dyDescent="0.25">
      <c r="B8" s="5">
        <v>2</v>
      </c>
      <c r="C8" s="51">
        <v>5</v>
      </c>
      <c r="D8" s="59">
        <v>22</v>
      </c>
      <c r="E8" s="56">
        <v>10</v>
      </c>
      <c r="F8" s="60">
        <v>18</v>
      </c>
      <c r="G8" s="63">
        <v>24</v>
      </c>
      <c r="H8" s="5">
        <f t="shared" ref="H8:H11" si="0">SUM(C8:G8)</f>
        <v>79</v>
      </c>
    </row>
    <row r="9" spans="2:8" x14ac:dyDescent="0.25">
      <c r="B9" s="5">
        <v>3</v>
      </c>
      <c r="C9" s="59">
        <v>21</v>
      </c>
      <c r="D9" s="51">
        <v>24</v>
      </c>
      <c r="E9" s="60">
        <v>15</v>
      </c>
      <c r="F9" s="54">
        <v>30</v>
      </c>
      <c r="G9" s="64">
        <v>10</v>
      </c>
      <c r="H9" s="5">
        <f>SUM(C9:G9)</f>
        <v>100</v>
      </c>
    </row>
    <row r="10" spans="2:8" x14ac:dyDescent="0.25">
      <c r="B10" s="5">
        <v>4</v>
      </c>
      <c r="C10" s="54">
        <v>12</v>
      </c>
      <c r="D10" s="60">
        <v>15</v>
      </c>
      <c r="E10" s="59">
        <v>27</v>
      </c>
      <c r="F10" s="56">
        <v>16</v>
      </c>
      <c r="G10" s="65">
        <v>15</v>
      </c>
      <c r="H10" s="5">
        <f t="shared" si="0"/>
        <v>85</v>
      </c>
    </row>
    <row r="11" spans="2:8" x14ac:dyDescent="0.25">
      <c r="B11" s="7">
        <v>5</v>
      </c>
      <c r="C11" s="61">
        <v>15</v>
      </c>
      <c r="D11" s="57">
        <v>12</v>
      </c>
      <c r="E11" s="55">
        <v>23</v>
      </c>
      <c r="F11" s="52">
        <v>26</v>
      </c>
      <c r="G11" s="66">
        <v>29</v>
      </c>
      <c r="H11" s="7">
        <f t="shared" si="0"/>
        <v>105</v>
      </c>
    </row>
    <row r="12" spans="2:8" ht="18" x14ac:dyDescent="0.35">
      <c r="B12" s="67" t="s">
        <v>128</v>
      </c>
      <c r="C12" s="14">
        <f>SUM(C7:C11)</f>
        <v>64</v>
      </c>
      <c r="D12" s="14">
        <f>SUM(D7:D11)</f>
        <v>99</v>
      </c>
      <c r="E12" s="14">
        <f>SUM(E7:E11)</f>
        <v>95</v>
      </c>
      <c r="F12" s="14">
        <f t="shared" ref="F12:G12" si="1">SUM(F7:F11)</f>
        <v>105</v>
      </c>
      <c r="G12" s="14">
        <f t="shared" si="1"/>
        <v>90</v>
      </c>
    </row>
    <row r="13" spans="2:8" ht="18" x14ac:dyDescent="0.35">
      <c r="B13" s="67" t="s">
        <v>124</v>
      </c>
      <c r="C13" s="14">
        <f>C7+E8+G9+F10+D11</f>
        <v>59</v>
      </c>
      <c r="D13" s="14">
        <f>E7+C8+D9+G10+F11</f>
        <v>90</v>
      </c>
      <c r="E13" s="14">
        <f>G7+F8+E9+D10+C11</f>
        <v>75</v>
      </c>
      <c r="F13" s="14">
        <f>F7+D8+C9+E10+G11</f>
        <v>114</v>
      </c>
      <c r="G13" s="14">
        <f>D7+G8+F9+C10+E11</f>
        <v>115</v>
      </c>
    </row>
    <row r="14" spans="2:8" x14ac:dyDescent="0.25">
      <c r="B14" s="14" t="s">
        <v>125</v>
      </c>
      <c r="C14" s="14">
        <f>SUM(C7:G11)</f>
        <v>453</v>
      </c>
    </row>
    <row r="15" spans="2:8" x14ac:dyDescent="0.25">
      <c r="B15" s="14" t="s">
        <v>126</v>
      </c>
      <c r="C15" s="14">
        <f>C14*C14/25</f>
        <v>8208.36</v>
      </c>
    </row>
    <row r="16" spans="2:8" x14ac:dyDescent="0.25">
      <c r="B16" s="14" t="s">
        <v>127</v>
      </c>
      <c r="C16" s="14">
        <f>SUMSQ(C7:G11)</f>
        <v>9311</v>
      </c>
    </row>
    <row r="17" spans="2:18" ht="18.75" x14ac:dyDescent="0.35">
      <c r="B17" s="14" t="s">
        <v>129</v>
      </c>
      <c r="C17" s="14">
        <f>SUMSQ(H7:H11)</f>
        <v>41547</v>
      </c>
    </row>
    <row r="18" spans="2:18" ht="18.75" x14ac:dyDescent="0.35">
      <c r="B18" s="14" t="s">
        <v>130</v>
      </c>
      <c r="C18" s="14">
        <f>SUMSQ(C12:G12)</f>
        <v>42047</v>
      </c>
    </row>
    <row r="19" spans="2:18" ht="18.75" x14ac:dyDescent="0.35">
      <c r="B19" s="14" t="s">
        <v>131</v>
      </c>
      <c r="C19" s="14">
        <f>SUMSQ(C13:G13)</f>
        <v>43427</v>
      </c>
      <c r="J19" s="12" t="s">
        <v>58</v>
      </c>
    </row>
    <row r="20" spans="2:18" ht="15.75" thickBot="1" x14ac:dyDescent="0.3">
      <c r="J20" t="s">
        <v>144</v>
      </c>
    </row>
    <row r="21" spans="2:18" ht="15.75" thickBot="1" x14ac:dyDescent="0.3">
      <c r="B21" t="s">
        <v>12</v>
      </c>
      <c r="J21" s="68" t="s">
        <v>6</v>
      </c>
      <c r="K21" s="68" t="s">
        <v>8</v>
      </c>
      <c r="L21" s="68" t="s">
        <v>9</v>
      </c>
      <c r="M21" s="68" t="s">
        <v>10</v>
      </c>
    </row>
    <row r="22" spans="2:18" ht="31.5" x14ac:dyDescent="0.35">
      <c r="B22" s="69" t="s">
        <v>13</v>
      </c>
      <c r="C22" s="68" t="s">
        <v>14</v>
      </c>
      <c r="D22" s="68" t="s">
        <v>15</v>
      </c>
      <c r="E22" s="68" t="s">
        <v>133</v>
      </c>
      <c r="F22" s="68" t="s">
        <v>134</v>
      </c>
      <c r="G22" s="68" t="s">
        <v>19</v>
      </c>
      <c r="H22" s="14"/>
      <c r="J22" s="14" t="s">
        <v>92</v>
      </c>
      <c r="K22">
        <v>5</v>
      </c>
      <c r="L22">
        <v>59</v>
      </c>
      <c r="M22">
        <f>L22/K22</f>
        <v>11.8</v>
      </c>
    </row>
    <row r="23" spans="2:18" x14ac:dyDescent="0.25">
      <c r="B23" t="s">
        <v>136</v>
      </c>
      <c r="C23">
        <f>C17/5-C15</f>
        <v>101.03999999999905</v>
      </c>
      <c r="D23">
        <f>5-1</f>
        <v>4</v>
      </c>
      <c r="E23">
        <f>C23/D23</f>
        <v>25.259999999999764</v>
      </c>
      <c r="F23" s="31">
        <f>E23/$E$26</f>
        <v>0.93694362017802624</v>
      </c>
      <c r="G23" s="31">
        <f>_xlfn.F.INV.RT(0.05,D23,$D$26)</f>
        <v>3.2591667269012499</v>
      </c>
      <c r="J23" s="14" t="s">
        <v>93</v>
      </c>
      <c r="K23">
        <v>5</v>
      </c>
      <c r="L23">
        <v>90</v>
      </c>
      <c r="M23">
        <f t="shared" ref="M23:M26" si="2">L23/K23</f>
        <v>18</v>
      </c>
    </row>
    <row r="24" spans="2:18" x14ac:dyDescent="0.25">
      <c r="B24" t="s">
        <v>121</v>
      </c>
      <c r="C24">
        <f>C18/5-C15</f>
        <v>201.03999999999905</v>
      </c>
      <c r="D24">
        <f t="shared" ref="D24:D25" si="3">5-1</f>
        <v>4</v>
      </c>
      <c r="E24">
        <f t="shared" ref="E24:E26" si="4">C24/D24</f>
        <v>50.259999999999764</v>
      </c>
      <c r="F24" s="31">
        <f t="shared" ref="F24:F25" si="5">E24/$E$26</f>
        <v>1.8642433234421147</v>
      </c>
      <c r="G24" s="31">
        <f t="shared" ref="G24:G25" si="6">_xlfn.F.INV.RT(0.05,D24,$D$26)</f>
        <v>3.2591667269012499</v>
      </c>
      <c r="J24" s="14" t="s">
        <v>94</v>
      </c>
      <c r="K24">
        <v>5</v>
      </c>
      <c r="L24">
        <v>75</v>
      </c>
      <c r="M24">
        <f t="shared" si="2"/>
        <v>15</v>
      </c>
    </row>
    <row r="25" spans="2:18" x14ac:dyDescent="0.25">
      <c r="B25" t="s">
        <v>135</v>
      </c>
      <c r="C25">
        <f>C19/5-C15</f>
        <v>477.03999999999905</v>
      </c>
      <c r="D25">
        <f t="shared" si="3"/>
        <v>4</v>
      </c>
      <c r="E25">
        <f t="shared" si="4"/>
        <v>119.25999999999976</v>
      </c>
      <c r="F25" s="31">
        <f t="shared" si="5"/>
        <v>4.4235905044509991</v>
      </c>
      <c r="G25" s="31">
        <f t="shared" si="6"/>
        <v>3.2591667269012499</v>
      </c>
      <c r="J25" s="14" t="s">
        <v>100</v>
      </c>
      <c r="K25">
        <v>5</v>
      </c>
      <c r="L25">
        <v>114</v>
      </c>
      <c r="M25">
        <f t="shared" si="2"/>
        <v>22.8</v>
      </c>
    </row>
    <row r="26" spans="2:18" x14ac:dyDescent="0.25">
      <c r="B26" t="s">
        <v>56</v>
      </c>
      <c r="C26">
        <f>C27-C23-C24-C25</f>
        <v>323.52000000000226</v>
      </c>
      <c r="D26">
        <f>(5-1)*(5-2)</f>
        <v>12</v>
      </c>
      <c r="E26">
        <f t="shared" si="4"/>
        <v>26.960000000000189</v>
      </c>
      <c r="J26" s="14" t="s">
        <v>137</v>
      </c>
      <c r="K26">
        <v>5</v>
      </c>
      <c r="L26">
        <v>115</v>
      </c>
      <c r="M26">
        <f t="shared" si="2"/>
        <v>23</v>
      </c>
    </row>
    <row r="27" spans="2:18" x14ac:dyDescent="0.25">
      <c r="B27" t="s">
        <v>22</v>
      </c>
      <c r="C27">
        <f>C16-C15</f>
        <v>1102.6399999999994</v>
      </c>
    </row>
    <row r="28" spans="2:18" x14ac:dyDescent="0.25">
      <c r="J28" s="11" t="s">
        <v>24</v>
      </c>
    </row>
    <row r="29" spans="2:18" ht="30.75" thickBot="1" x14ac:dyDescent="0.4">
      <c r="J29" s="39" t="s">
        <v>145</v>
      </c>
      <c r="K29" s="16" t="s">
        <v>67</v>
      </c>
      <c r="L29" s="16" t="s">
        <v>68</v>
      </c>
      <c r="M29" s="16" t="s">
        <v>69</v>
      </c>
      <c r="N29" s="16" t="s">
        <v>70</v>
      </c>
      <c r="O29" s="16" t="s">
        <v>36</v>
      </c>
      <c r="P29" s="16" t="s">
        <v>109</v>
      </c>
      <c r="Q29" s="16" t="s">
        <v>37</v>
      </c>
      <c r="R29" s="16" t="s">
        <v>38</v>
      </c>
    </row>
    <row r="30" spans="2:18" x14ac:dyDescent="0.25">
      <c r="J30" s="14" t="s">
        <v>113</v>
      </c>
      <c r="K30">
        <v>5</v>
      </c>
      <c r="L30">
        <v>5</v>
      </c>
      <c r="M30">
        <v>11.8</v>
      </c>
      <c r="N30">
        <v>18</v>
      </c>
      <c r="O30">
        <f>ABS(M30-N30)</f>
        <v>6.1999999999999993</v>
      </c>
      <c r="P30" s="31">
        <f>_xlfn.T.INV.2T(0.05,12)</f>
        <v>2.1788128296672284</v>
      </c>
      <c r="Q30" s="31">
        <f>P30*SQRT($E$26*(1/K30+1/L30))</f>
        <v>7.1550037134201387</v>
      </c>
      <c r="R30" s="14" t="s">
        <v>40</v>
      </c>
    </row>
    <row r="31" spans="2:18" x14ac:dyDescent="0.25">
      <c r="J31" s="14" t="s">
        <v>114</v>
      </c>
      <c r="K31">
        <v>5</v>
      </c>
      <c r="L31">
        <v>5</v>
      </c>
      <c r="M31">
        <v>11.8</v>
      </c>
      <c r="N31">
        <v>15</v>
      </c>
      <c r="O31">
        <f t="shared" ref="O31:O39" si="7">ABS(M31-N31)</f>
        <v>3.1999999999999993</v>
      </c>
      <c r="P31" s="31">
        <f t="shared" ref="P31:P39" si="8">_xlfn.T.INV.2T(0.05,12)</f>
        <v>2.1788128296672284</v>
      </c>
      <c r="Q31" s="31">
        <f t="shared" ref="Q31:Q39" si="9">P31*SQRT($E$26*(1/K31+1/L31))</f>
        <v>7.1550037134201387</v>
      </c>
      <c r="R31" s="14" t="s">
        <v>40</v>
      </c>
    </row>
    <row r="32" spans="2:18" x14ac:dyDescent="0.25">
      <c r="J32" s="14" t="s">
        <v>115</v>
      </c>
      <c r="K32">
        <v>5</v>
      </c>
      <c r="L32">
        <v>5</v>
      </c>
      <c r="M32">
        <v>11.8</v>
      </c>
      <c r="N32">
        <v>22.8</v>
      </c>
      <c r="O32">
        <f t="shared" si="7"/>
        <v>11</v>
      </c>
      <c r="P32" s="31">
        <f t="shared" si="8"/>
        <v>2.1788128296672284</v>
      </c>
      <c r="Q32" s="31">
        <f t="shared" si="9"/>
        <v>7.1550037134201387</v>
      </c>
      <c r="R32" s="14" t="s">
        <v>39</v>
      </c>
    </row>
    <row r="33" spans="10:18" x14ac:dyDescent="0.25">
      <c r="J33" s="14" t="s">
        <v>138</v>
      </c>
      <c r="K33">
        <v>5</v>
      </c>
      <c r="L33">
        <v>5</v>
      </c>
      <c r="M33">
        <v>11.8</v>
      </c>
      <c r="N33">
        <v>23</v>
      </c>
      <c r="O33">
        <f t="shared" si="7"/>
        <v>11.2</v>
      </c>
      <c r="P33" s="31">
        <f t="shared" si="8"/>
        <v>2.1788128296672284</v>
      </c>
      <c r="Q33" s="31">
        <f t="shared" si="9"/>
        <v>7.1550037134201387</v>
      </c>
      <c r="R33" s="14" t="s">
        <v>39</v>
      </c>
    </row>
    <row r="34" spans="10:18" x14ac:dyDescent="0.25">
      <c r="J34" s="14" t="s">
        <v>116</v>
      </c>
      <c r="K34">
        <v>5</v>
      </c>
      <c r="L34">
        <v>5</v>
      </c>
      <c r="M34">
        <v>18</v>
      </c>
      <c r="N34">
        <v>15</v>
      </c>
      <c r="O34">
        <f t="shared" si="7"/>
        <v>3</v>
      </c>
      <c r="P34" s="31">
        <f t="shared" si="8"/>
        <v>2.1788128296672284</v>
      </c>
      <c r="Q34" s="31">
        <f t="shared" si="9"/>
        <v>7.1550037134201387</v>
      </c>
      <c r="R34" s="14" t="s">
        <v>40</v>
      </c>
    </row>
    <row r="35" spans="10:18" x14ac:dyDescent="0.25">
      <c r="J35" s="14" t="s">
        <v>117</v>
      </c>
      <c r="K35">
        <v>5</v>
      </c>
      <c r="L35">
        <v>5</v>
      </c>
      <c r="M35">
        <v>18</v>
      </c>
      <c r="N35">
        <v>22.8</v>
      </c>
      <c r="O35">
        <f t="shared" si="7"/>
        <v>4.8000000000000007</v>
      </c>
      <c r="P35" s="31">
        <f t="shared" si="8"/>
        <v>2.1788128296672284</v>
      </c>
      <c r="Q35" s="31">
        <f t="shared" si="9"/>
        <v>7.1550037134201387</v>
      </c>
      <c r="R35" s="14" t="s">
        <v>40</v>
      </c>
    </row>
    <row r="36" spans="10:18" x14ac:dyDescent="0.25">
      <c r="J36" s="14" t="s">
        <v>139</v>
      </c>
      <c r="K36">
        <v>5</v>
      </c>
      <c r="L36">
        <v>5</v>
      </c>
      <c r="M36">
        <v>18</v>
      </c>
      <c r="N36">
        <v>23</v>
      </c>
      <c r="O36">
        <f t="shared" si="7"/>
        <v>5</v>
      </c>
      <c r="P36" s="31">
        <f t="shared" si="8"/>
        <v>2.1788128296672284</v>
      </c>
      <c r="Q36" s="31">
        <f t="shared" si="9"/>
        <v>7.1550037134201387</v>
      </c>
      <c r="R36" s="14" t="s">
        <v>40</v>
      </c>
    </row>
    <row r="37" spans="10:18" x14ac:dyDescent="0.25">
      <c r="J37" s="14" t="s">
        <v>118</v>
      </c>
      <c r="K37">
        <v>5</v>
      </c>
      <c r="L37">
        <v>5</v>
      </c>
      <c r="M37">
        <v>15</v>
      </c>
      <c r="N37">
        <v>22.8</v>
      </c>
      <c r="O37">
        <f t="shared" si="7"/>
        <v>7.8000000000000007</v>
      </c>
      <c r="P37" s="31">
        <f t="shared" si="8"/>
        <v>2.1788128296672284</v>
      </c>
      <c r="Q37" s="31">
        <f t="shared" si="9"/>
        <v>7.1550037134201387</v>
      </c>
      <c r="R37" s="14" t="s">
        <v>39</v>
      </c>
    </row>
    <row r="38" spans="10:18" x14ac:dyDescent="0.25">
      <c r="J38" s="14" t="s">
        <v>140</v>
      </c>
      <c r="K38">
        <v>5</v>
      </c>
      <c r="L38">
        <v>5</v>
      </c>
      <c r="M38">
        <v>15</v>
      </c>
      <c r="N38">
        <v>23</v>
      </c>
      <c r="O38">
        <f t="shared" si="7"/>
        <v>8</v>
      </c>
      <c r="P38" s="31">
        <f t="shared" si="8"/>
        <v>2.1788128296672284</v>
      </c>
      <c r="Q38" s="31">
        <f t="shared" si="9"/>
        <v>7.1550037134201387</v>
      </c>
      <c r="R38" s="14" t="s">
        <v>39</v>
      </c>
    </row>
    <row r="39" spans="10:18" x14ac:dyDescent="0.25">
      <c r="J39" s="14" t="s">
        <v>141</v>
      </c>
      <c r="K39">
        <v>5</v>
      </c>
      <c r="L39">
        <v>5</v>
      </c>
      <c r="M39">
        <v>22.8</v>
      </c>
      <c r="N39">
        <v>23</v>
      </c>
      <c r="O39">
        <f t="shared" si="7"/>
        <v>0.19999999999999929</v>
      </c>
      <c r="P39" s="31">
        <f t="shared" si="8"/>
        <v>2.1788128296672284</v>
      </c>
      <c r="Q39" s="31">
        <f t="shared" si="9"/>
        <v>7.1550037134201387</v>
      </c>
      <c r="R39" s="14" t="s">
        <v>40</v>
      </c>
    </row>
  </sheetData>
  <mergeCells count="2">
    <mergeCell ref="C5:G5"/>
    <mergeCell ref="B5:B6"/>
  </mergeCells>
  <pageMargins left="0.7" right="0.7" top="0.75" bottom="0.75" header="0.3" footer="0.3"/>
  <ignoredErrors>
    <ignoredError sqref="H7:H11"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CA11.1</vt:lpstr>
      <vt:lpstr>CA11.2</vt:lpstr>
      <vt:lpstr>CA11.3</vt:lpstr>
      <vt:lpstr>CA12.1</vt:lpstr>
      <vt:lpstr>CA12.2</vt:lpstr>
      <vt:lpstr>CA12.3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sanan</dc:creator>
  <cp:lastModifiedBy>arman sanan</cp:lastModifiedBy>
  <dcterms:created xsi:type="dcterms:W3CDTF">2025-05-31T16:37:56Z</dcterms:created>
  <dcterms:modified xsi:type="dcterms:W3CDTF">2025-06-06T20:07:20Z</dcterms:modified>
</cp:coreProperties>
</file>