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tta\Documents\GitHub\TEXAS-PSM\spreadsheets\"/>
    </mc:Choice>
  </mc:AlternateContent>
  <xr:revisionPtr revIDLastSave="0" documentId="13_ncr:1_{FC9A29E1-C0B8-4820-B795-0A95C97B4166}" xr6:coauthVersionLast="47" xr6:coauthVersionMax="47" xr10:uidLastSave="{00000000-0000-0000-0000-000000000000}"/>
  <bookViews>
    <workbookView xWindow="1185" yWindow="510" windowWidth="23340" windowHeight="19575" firstSheet="2" activeTab="4" xr2:uid="{4FC3C887-0262-4EB2-A803-D1B85979B89D}"/>
  </bookViews>
  <sheets>
    <sheet name="pivot_source" sheetId="2" r:id="rId1"/>
    <sheet name="Sheet1" sheetId="7" r:id="rId2"/>
    <sheet name="Frac_isoGDGTs" sheetId="9" r:id="rId3"/>
    <sheet name="Strain_IDs" sheetId="12" r:id="rId4"/>
    <sheet name="master_cultures" sheetId="1" r:id="rId5"/>
    <sheet name="Sheet3" sheetId="11" r:id="rId6"/>
    <sheet name="ringIndices_plot_temp" sheetId="4" r:id="rId7"/>
    <sheet name="ringIndices_plot_pH" sheetId="5" r:id="rId8"/>
  </sheets>
  <definedNames>
    <definedName name="_xlnm._FilterDatabase" localSheetId="3" hidden="1">Strain_IDs!$A$1:$R$34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BE189" i="1"/>
  <c r="BD189" i="1"/>
  <c r="BC189" i="1"/>
  <c r="BB189" i="1"/>
  <c r="BA189" i="1"/>
  <c r="AZ189" i="1"/>
  <c r="BE188" i="1"/>
  <c r="BD188" i="1"/>
  <c r="BC188" i="1"/>
  <c r="BB188" i="1"/>
  <c r="BA188" i="1"/>
  <c r="AZ188" i="1"/>
  <c r="BE187" i="1"/>
  <c r="BD187" i="1"/>
  <c r="BC187" i="1"/>
  <c r="BB187" i="1"/>
  <c r="BA187" i="1"/>
  <c r="AZ187" i="1"/>
  <c r="BE186" i="1"/>
  <c r="BD186" i="1"/>
  <c r="BC186" i="1"/>
  <c r="BB186" i="1"/>
  <c r="BA186" i="1"/>
  <c r="AZ186" i="1"/>
  <c r="BE185" i="1"/>
  <c r="BD185" i="1"/>
  <c r="BC185" i="1"/>
  <c r="BB185" i="1"/>
  <c r="BA185" i="1"/>
  <c r="AZ185" i="1"/>
  <c r="BE184" i="1"/>
  <c r="BD184" i="1"/>
  <c r="BC184" i="1"/>
  <c r="BB184" i="1"/>
  <c r="BA184" i="1"/>
  <c r="AZ184" i="1"/>
  <c r="BE183" i="1"/>
  <c r="BD183" i="1"/>
  <c r="BC183" i="1"/>
  <c r="BB183" i="1"/>
  <c r="BA183" i="1"/>
  <c r="AZ183" i="1"/>
  <c r="BE182" i="1"/>
  <c r="BD182" i="1"/>
  <c r="BC182" i="1"/>
  <c r="BB182" i="1"/>
  <c r="BA182" i="1"/>
  <c r="AZ182" i="1"/>
  <c r="BE181" i="1"/>
  <c r="BD181" i="1"/>
  <c r="BC181" i="1"/>
  <c r="BB181" i="1"/>
  <c r="BA181" i="1"/>
  <c r="AZ181" i="1"/>
  <c r="BE180" i="1"/>
  <c r="BD180" i="1"/>
  <c r="BC180" i="1"/>
  <c r="BB180" i="1"/>
  <c r="BA180" i="1"/>
  <c r="AZ180" i="1"/>
  <c r="BE179" i="1"/>
  <c r="BD179" i="1"/>
  <c r="BC179" i="1"/>
  <c r="BB179" i="1"/>
  <c r="BA179" i="1"/>
  <c r="AZ179" i="1"/>
  <c r="BE178" i="1"/>
  <c r="BD178" i="1"/>
  <c r="BC178" i="1"/>
  <c r="BB178" i="1"/>
  <c r="BA178" i="1"/>
  <c r="AZ178" i="1"/>
  <c r="BE177" i="1"/>
  <c r="BD177" i="1"/>
  <c r="BC177" i="1"/>
  <c r="BB177" i="1"/>
  <c r="BA177" i="1"/>
  <c r="AZ177" i="1"/>
  <c r="BE176" i="1"/>
  <c r="BD176" i="1"/>
  <c r="BC176" i="1"/>
  <c r="BB176" i="1"/>
  <c r="BA176" i="1"/>
  <c r="AZ176" i="1"/>
  <c r="BE175" i="1"/>
  <c r="BD175" i="1"/>
  <c r="BC175" i="1"/>
  <c r="BB175" i="1"/>
  <c r="BA175" i="1"/>
  <c r="AZ175" i="1"/>
  <c r="BE174" i="1"/>
  <c r="BD174" i="1"/>
  <c r="BC174" i="1"/>
  <c r="BB174" i="1"/>
  <c r="BA174" i="1"/>
  <c r="AZ174" i="1"/>
  <c r="BE173" i="1"/>
  <c r="BD173" i="1"/>
  <c r="BC173" i="1"/>
  <c r="BB173" i="1"/>
  <c r="BA173" i="1"/>
  <c r="AZ173" i="1"/>
  <c r="BE172" i="1"/>
  <c r="BD172" i="1"/>
  <c r="BC172" i="1"/>
  <c r="BB172" i="1"/>
  <c r="BA172" i="1"/>
  <c r="AZ172" i="1"/>
  <c r="BE171" i="1"/>
  <c r="BD171" i="1"/>
  <c r="BC171" i="1"/>
  <c r="BB171" i="1"/>
  <c r="BA171" i="1"/>
  <c r="AZ171" i="1"/>
  <c r="BE170" i="1"/>
  <c r="BD170" i="1"/>
  <c r="BC170" i="1"/>
  <c r="BB170" i="1"/>
  <c r="BA170" i="1"/>
  <c r="AZ170" i="1"/>
  <c r="BE169" i="1"/>
  <c r="BD169" i="1"/>
  <c r="BC169" i="1"/>
  <c r="BB169" i="1"/>
  <c r="BA169" i="1"/>
  <c r="AZ169" i="1"/>
  <c r="BE168" i="1"/>
  <c r="BD168" i="1"/>
  <c r="BC168" i="1"/>
  <c r="BB168" i="1"/>
  <c r="BA168" i="1"/>
  <c r="AZ168" i="1"/>
  <c r="BE161" i="1"/>
  <c r="BD161" i="1"/>
  <c r="BC161" i="1"/>
  <c r="BB161" i="1"/>
  <c r="BA161" i="1"/>
  <c r="AZ161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Z162" i="1"/>
  <c r="BA162" i="1"/>
  <c r="BB162" i="1"/>
  <c r="BC162" i="1"/>
  <c r="BD162" i="1"/>
  <c r="BE162" i="1"/>
  <c r="AZ163" i="1"/>
  <c r="BA163" i="1"/>
  <c r="BB163" i="1"/>
  <c r="BC163" i="1"/>
  <c r="BD163" i="1"/>
  <c r="BE163" i="1"/>
  <c r="AZ164" i="1"/>
  <c r="BA164" i="1"/>
  <c r="BB164" i="1"/>
  <c r="BC164" i="1"/>
  <c r="BD164" i="1"/>
  <c r="BE164" i="1"/>
  <c r="AZ165" i="1"/>
  <c r="BA165" i="1"/>
  <c r="BB165" i="1"/>
  <c r="BC165" i="1"/>
  <c r="BD165" i="1"/>
  <c r="BE165" i="1"/>
  <c r="AZ166" i="1"/>
  <c r="BA166" i="1"/>
  <c r="BB166" i="1"/>
  <c r="BC166" i="1"/>
  <c r="BD166" i="1"/>
  <c r="BE166" i="1"/>
  <c r="AZ167" i="1"/>
  <c r="BA167" i="1"/>
  <c r="BB167" i="1"/>
  <c r="BC167" i="1"/>
  <c r="BD167" i="1"/>
  <c r="BE167" i="1"/>
  <c r="AJ162" i="1"/>
  <c r="AJ163" i="1"/>
  <c r="AJ164" i="1"/>
  <c r="AJ165" i="1"/>
  <c r="AJ166" i="1"/>
  <c r="AJ167" i="1"/>
  <c r="BE160" i="1"/>
  <c r="BD160" i="1"/>
  <c r="BC160" i="1"/>
  <c r="BB160" i="1"/>
  <c r="BA160" i="1"/>
  <c r="AZ160" i="1"/>
  <c r="BE159" i="1"/>
  <c r="BD159" i="1"/>
  <c r="BC159" i="1"/>
  <c r="BB159" i="1"/>
  <c r="BA159" i="1"/>
  <c r="AZ159" i="1"/>
  <c r="BE158" i="1"/>
  <c r="BD158" i="1"/>
  <c r="BC158" i="1"/>
  <c r="BB158" i="1"/>
  <c r="BA158" i="1"/>
  <c r="AZ158" i="1"/>
  <c r="BE157" i="1"/>
  <c r="BD157" i="1"/>
  <c r="BC157" i="1"/>
  <c r="BB157" i="1"/>
  <c r="BA157" i="1"/>
  <c r="AZ157" i="1"/>
  <c r="BE156" i="1"/>
  <c r="BD156" i="1"/>
  <c r="BC156" i="1"/>
  <c r="BB156" i="1"/>
  <c r="BA156" i="1"/>
  <c r="AZ156" i="1"/>
  <c r="AJ159" i="1"/>
  <c r="AJ160" i="1"/>
  <c r="AJ161" i="1"/>
  <c r="AJ157" i="1"/>
  <c r="AJ158" i="1"/>
  <c r="BE112" i="1"/>
  <c r="AJ106" i="1"/>
  <c r="AJ105" i="1"/>
  <c r="AJ107" i="1"/>
  <c r="AJ104" i="1"/>
  <c r="AJ103" i="1"/>
  <c r="AJ102" i="1"/>
  <c r="AJ111" i="1"/>
  <c r="AJ41" i="1"/>
  <c r="AJ8" i="1"/>
  <c r="AJ9" i="1"/>
  <c r="AJ37" i="1"/>
  <c r="AJ16" i="1"/>
  <c r="AJ42" i="1"/>
  <c r="AJ10" i="1"/>
  <c r="AJ15" i="1"/>
  <c r="AJ14" i="1"/>
  <c r="AJ40" i="1"/>
  <c r="AJ34" i="1"/>
  <c r="AJ126" i="1"/>
  <c r="AJ127" i="1"/>
  <c r="AJ129" i="1"/>
  <c r="AJ125" i="1"/>
  <c r="AJ124" i="1"/>
  <c r="AJ128" i="1"/>
  <c r="AJ119" i="1"/>
  <c r="AJ120" i="1"/>
  <c r="AJ122" i="1"/>
  <c r="AJ118" i="1"/>
  <c r="AJ123" i="1"/>
  <c r="AJ116" i="1"/>
  <c r="AJ121" i="1"/>
  <c r="AJ117" i="1"/>
  <c r="AJ36" i="1"/>
  <c r="AJ11" i="1"/>
  <c r="AJ110" i="1"/>
  <c r="AJ38" i="1"/>
  <c r="AJ12" i="1"/>
  <c r="AJ13" i="1"/>
  <c r="AJ5" i="1"/>
  <c r="AJ2" i="1"/>
  <c r="AJ7" i="1"/>
  <c r="AJ43" i="1"/>
  <c r="AJ44" i="1"/>
  <c r="AJ45" i="1"/>
  <c r="AJ46" i="1"/>
  <c r="AJ3" i="1"/>
  <c r="AJ39" i="1"/>
  <c r="AJ35" i="1"/>
  <c r="AJ4" i="1"/>
  <c r="AJ6" i="1"/>
  <c r="AJ52" i="1"/>
  <c r="AJ70" i="1"/>
  <c r="AJ71" i="1"/>
  <c r="AJ60" i="1"/>
  <c r="AJ69" i="1"/>
  <c r="AJ72" i="1"/>
  <c r="AJ79" i="1"/>
  <c r="AJ80" i="1"/>
  <c r="AJ17" i="1"/>
  <c r="AJ84" i="1"/>
  <c r="AJ53" i="1"/>
  <c r="AJ51" i="1"/>
  <c r="AJ85" i="1"/>
  <c r="AJ27" i="1"/>
  <c r="AJ59" i="1"/>
  <c r="AJ81" i="1"/>
  <c r="AJ47" i="1"/>
  <c r="AJ114" i="1"/>
  <c r="AJ30" i="1"/>
  <c r="AJ56" i="1"/>
  <c r="AJ57" i="1"/>
  <c r="AJ86" i="1"/>
  <c r="AJ48" i="1"/>
  <c r="AJ55" i="1"/>
  <c r="AJ50" i="1"/>
  <c r="AJ49" i="1"/>
  <c r="AJ87" i="1"/>
  <c r="AJ73" i="1"/>
  <c r="AJ24" i="1"/>
  <c r="AJ108" i="1"/>
  <c r="AJ54" i="1"/>
  <c r="AJ82" i="1"/>
  <c r="AJ146" i="1"/>
  <c r="AJ28" i="1"/>
  <c r="AJ88" i="1"/>
  <c r="AJ23" i="1"/>
  <c r="AJ113" i="1"/>
  <c r="AJ19" i="1"/>
  <c r="AJ31" i="1"/>
  <c r="AJ74" i="1"/>
  <c r="AJ25" i="1"/>
  <c r="AJ32" i="1"/>
  <c r="AJ112" i="1"/>
  <c r="AJ18" i="1"/>
  <c r="AJ89" i="1"/>
  <c r="AJ75" i="1"/>
  <c r="AJ20" i="1"/>
  <c r="AJ101" i="1"/>
  <c r="AJ150" i="1"/>
  <c r="AJ29" i="1"/>
  <c r="AJ100" i="1"/>
  <c r="AJ136" i="1"/>
  <c r="AJ95" i="1"/>
  <c r="AJ83" i="1"/>
  <c r="AJ96" i="1"/>
  <c r="AJ99" i="1"/>
  <c r="AJ26" i="1"/>
  <c r="AJ115" i="1"/>
  <c r="AJ98" i="1"/>
  <c r="AJ76" i="1"/>
  <c r="AJ97" i="1"/>
  <c r="AJ109" i="1"/>
  <c r="AJ132" i="1"/>
  <c r="AJ131" i="1"/>
  <c r="AJ138" i="1"/>
  <c r="AJ148" i="1"/>
  <c r="AJ94" i="1"/>
  <c r="AJ93" i="1"/>
  <c r="AJ92" i="1"/>
  <c r="AJ149" i="1"/>
  <c r="AJ137" i="1"/>
  <c r="AJ130" i="1"/>
  <c r="AJ147" i="1"/>
  <c r="AJ139" i="1"/>
  <c r="AJ140" i="1"/>
  <c r="AJ58" i="1"/>
  <c r="AJ62" i="1"/>
  <c r="AJ77" i="1"/>
  <c r="AJ90" i="1"/>
  <c r="AJ91" i="1"/>
  <c r="AJ68" i="1"/>
  <c r="AJ133" i="1"/>
  <c r="AJ134" i="1"/>
  <c r="AJ135" i="1"/>
  <c r="AJ78" i="1"/>
  <c r="AJ66" i="1"/>
  <c r="AJ65" i="1"/>
  <c r="AJ64" i="1"/>
  <c r="AJ67" i="1"/>
  <c r="AJ141" i="1"/>
  <c r="AJ142" i="1"/>
  <c r="AJ143" i="1"/>
  <c r="AJ144" i="1"/>
  <c r="AJ145" i="1"/>
  <c r="AJ63" i="1"/>
  <c r="AJ33" i="1"/>
  <c r="AJ21" i="1"/>
  <c r="AJ22" i="1"/>
  <c r="AJ61" i="1"/>
  <c r="AJ151" i="1"/>
  <c r="AJ152" i="1"/>
  <c r="AJ153" i="1"/>
  <c r="AJ154" i="1"/>
  <c r="AJ155" i="1"/>
  <c r="BE66" i="1"/>
  <c r="BD66" i="1"/>
  <c r="BC66" i="1"/>
  <c r="BB66" i="1"/>
  <c r="BA66" i="1"/>
  <c r="AZ66" i="1"/>
  <c r="AZ146" i="1" l="1"/>
  <c r="BA146" i="1"/>
  <c r="BB146" i="1"/>
  <c r="BC146" i="1"/>
  <c r="BD146" i="1"/>
  <c r="BE146" i="1"/>
  <c r="AZ147" i="1"/>
  <c r="BA147" i="1"/>
  <c r="BB147" i="1"/>
  <c r="BC147" i="1"/>
  <c r="BD147" i="1"/>
  <c r="BE147" i="1"/>
  <c r="AZ148" i="1"/>
  <c r="BA148" i="1"/>
  <c r="BB148" i="1"/>
  <c r="BC148" i="1"/>
  <c r="BD148" i="1"/>
  <c r="BE148" i="1"/>
  <c r="AZ149" i="1"/>
  <c r="BA149" i="1"/>
  <c r="BB149" i="1"/>
  <c r="BC149" i="1"/>
  <c r="BD149" i="1"/>
  <c r="BE149" i="1"/>
  <c r="AZ150" i="1"/>
  <c r="BA150" i="1"/>
  <c r="BB150" i="1"/>
  <c r="BC150" i="1"/>
  <c r="BD150" i="1"/>
  <c r="BE150" i="1"/>
  <c r="AZ151" i="1"/>
  <c r="BA151" i="1"/>
  <c r="BB151" i="1"/>
  <c r="BC151" i="1"/>
  <c r="BD151" i="1"/>
  <c r="BE151" i="1"/>
  <c r="AZ152" i="1"/>
  <c r="BA152" i="1"/>
  <c r="BB152" i="1"/>
  <c r="BC152" i="1"/>
  <c r="BD152" i="1"/>
  <c r="BE152" i="1"/>
  <c r="AZ153" i="1"/>
  <c r="BA153" i="1"/>
  <c r="BB153" i="1"/>
  <c r="BC153" i="1"/>
  <c r="BD153" i="1"/>
  <c r="BE153" i="1"/>
  <c r="AZ154" i="1"/>
  <c r="BA154" i="1"/>
  <c r="BB154" i="1"/>
  <c r="BC154" i="1"/>
  <c r="BD154" i="1"/>
  <c r="BE154" i="1"/>
  <c r="AZ155" i="1"/>
  <c r="BA155" i="1"/>
  <c r="BB155" i="1"/>
  <c r="BC155" i="1"/>
  <c r="BD155" i="1"/>
  <c r="BE155" i="1"/>
  <c r="AZ136" i="1"/>
  <c r="BA136" i="1"/>
  <c r="BB136" i="1"/>
  <c r="BC136" i="1"/>
  <c r="BD136" i="1"/>
  <c r="BE136" i="1"/>
  <c r="AZ137" i="1"/>
  <c r="BA137" i="1"/>
  <c r="BB137" i="1"/>
  <c r="BC137" i="1"/>
  <c r="BD137" i="1"/>
  <c r="BE137" i="1"/>
  <c r="AZ138" i="1"/>
  <c r="BA138" i="1"/>
  <c r="BB138" i="1"/>
  <c r="BC138" i="1"/>
  <c r="BD138" i="1"/>
  <c r="BE138" i="1"/>
  <c r="AZ139" i="1"/>
  <c r="BA139" i="1"/>
  <c r="BB139" i="1"/>
  <c r="BC139" i="1"/>
  <c r="BD139" i="1"/>
  <c r="BE139" i="1"/>
  <c r="AZ140" i="1"/>
  <c r="BA140" i="1"/>
  <c r="BB140" i="1"/>
  <c r="BC140" i="1"/>
  <c r="BD140" i="1"/>
  <c r="BE140" i="1"/>
  <c r="AZ141" i="1"/>
  <c r="BA141" i="1"/>
  <c r="BB141" i="1"/>
  <c r="BC141" i="1"/>
  <c r="BD141" i="1"/>
  <c r="BE141" i="1"/>
  <c r="AZ142" i="1"/>
  <c r="BA142" i="1"/>
  <c r="BB142" i="1"/>
  <c r="BC142" i="1"/>
  <c r="BD142" i="1"/>
  <c r="BE142" i="1"/>
  <c r="AZ143" i="1"/>
  <c r="BA143" i="1"/>
  <c r="BB143" i="1"/>
  <c r="BC143" i="1"/>
  <c r="BD143" i="1"/>
  <c r="BE143" i="1"/>
  <c r="AZ144" i="1"/>
  <c r="BA144" i="1"/>
  <c r="BB144" i="1"/>
  <c r="BC144" i="1"/>
  <c r="BD144" i="1"/>
  <c r="BE144" i="1"/>
  <c r="AZ145" i="1"/>
  <c r="BA145" i="1"/>
  <c r="BB145" i="1"/>
  <c r="BC145" i="1"/>
  <c r="BD145" i="1"/>
  <c r="BE145" i="1"/>
  <c r="AZ130" i="1"/>
  <c r="BA130" i="1"/>
  <c r="BB130" i="1"/>
  <c r="BC130" i="1"/>
  <c r="BD130" i="1"/>
  <c r="BE130" i="1"/>
  <c r="AZ131" i="1"/>
  <c r="BA131" i="1"/>
  <c r="BB131" i="1"/>
  <c r="BC131" i="1"/>
  <c r="BD131" i="1"/>
  <c r="BE131" i="1"/>
  <c r="AZ132" i="1"/>
  <c r="BA132" i="1"/>
  <c r="BB132" i="1"/>
  <c r="BC132" i="1"/>
  <c r="BD132" i="1"/>
  <c r="BE132" i="1"/>
  <c r="AZ133" i="1"/>
  <c r="BA133" i="1"/>
  <c r="BB133" i="1"/>
  <c r="BC133" i="1"/>
  <c r="BD133" i="1"/>
  <c r="BE133" i="1"/>
  <c r="AZ134" i="1"/>
  <c r="BA134" i="1"/>
  <c r="BB134" i="1"/>
  <c r="BC134" i="1"/>
  <c r="BD134" i="1"/>
  <c r="BE134" i="1"/>
  <c r="AZ135" i="1"/>
  <c r="BA135" i="1"/>
  <c r="BB135" i="1"/>
  <c r="BC135" i="1"/>
  <c r="BD135" i="1"/>
  <c r="BE135" i="1"/>
  <c r="AZ116" i="1"/>
  <c r="BA116" i="1"/>
  <c r="BB116" i="1"/>
  <c r="BC116" i="1"/>
  <c r="BD116" i="1"/>
  <c r="BE116" i="1"/>
  <c r="AZ117" i="1"/>
  <c r="BA117" i="1"/>
  <c r="BB117" i="1"/>
  <c r="BC117" i="1"/>
  <c r="BD117" i="1"/>
  <c r="BE117" i="1"/>
  <c r="AZ118" i="1"/>
  <c r="BA118" i="1"/>
  <c r="BB118" i="1"/>
  <c r="BC118" i="1"/>
  <c r="BD118" i="1"/>
  <c r="BE118" i="1"/>
  <c r="AZ119" i="1"/>
  <c r="BA119" i="1"/>
  <c r="BB119" i="1"/>
  <c r="BC119" i="1"/>
  <c r="BD119" i="1"/>
  <c r="BE119" i="1"/>
  <c r="AZ120" i="1"/>
  <c r="BA120" i="1"/>
  <c r="BB120" i="1"/>
  <c r="BC120" i="1"/>
  <c r="BD120" i="1"/>
  <c r="BE120" i="1"/>
  <c r="AZ121" i="1"/>
  <c r="BA121" i="1"/>
  <c r="BB121" i="1"/>
  <c r="BC121" i="1"/>
  <c r="BD121" i="1"/>
  <c r="BE121" i="1"/>
  <c r="AZ122" i="1"/>
  <c r="BA122" i="1"/>
  <c r="BB122" i="1"/>
  <c r="BC122" i="1"/>
  <c r="BD122" i="1"/>
  <c r="BE122" i="1"/>
  <c r="AZ123" i="1"/>
  <c r="BA123" i="1"/>
  <c r="BB123" i="1"/>
  <c r="BC123" i="1"/>
  <c r="BD123" i="1"/>
  <c r="BE123" i="1"/>
  <c r="AZ124" i="1"/>
  <c r="BA124" i="1"/>
  <c r="BB124" i="1"/>
  <c r="BC124" i="1"/>
  <c r="BD124" i="1"/>
  <c r="BE124" i="1"/>
  <c r="AZ125" i="1"/>
  <c r="BA125" i="1"/>
  <c r="BB125" i="1"/>
  <c r="BC125" i="1"/>
  <c r="BD125" i="1"/>
  <c r="BE125" i="1"/>
  <c r="AZ126" i="1"/>
  <c r="BA126" i="1"/>
  <c r="BB126" i="1"/>
  <c r="BC126" i="1"/>
  <c r="BD126" i="1"/>
  <c r="BE126" i="1"/>
  <c r="AZ127" i="1"/>
  <c r="BA127" i="1"/>
  <c r="BB127" i="1"/>
  <c r="BC127" i="1"/>
  <c r="BD127" i="1"/>
  <c r="BE127" i="1"/>
  <c r="AZ128" i="1"/>
  <c r="BA128" i="1"/>
  <c r="BB128" i="1"/>
  <c r="BC128" i="1"/>
  <c r="BD128" i="1"/>
  <c r="BE128" i="1"/>
  <c r="AZ129" i="1"/>
  <c r="BA129" i="1"/>
  <c r="BB129" i="1"/>
  <c r="BC129" i="1"/>
  <c r="BD129" i="1"/>
  <c r="BE129" i="1"/>
  <c r="AZ90" i="1"/>
  <c r="BA90" i="1"/>
  <c r="BB90" i="1"/>
  <c r="BC90" i="1"/>
  <c r="BD90" i="1"/>
  <c r="BE90" i="1"/>
  <c r="AZ91" i="1"/>
  <c r="BA91" i="1"/>
  <c r="BB91" i="1"/>
  <c r="BC91" i="1"/>
  <c r="BD91" i="1"/>
  <c r="BE91" i="1"/>
  <c r="AZ92" i="1"/>
  <c r="BA92" i="1"/>
  <c r="BB92" i="1"/>
  <c r="BC92" i="1"/>
  <c r="BD92" i="1"/>
  <c r="BE92" i="1"/>
  <c r="AZ93" i="1"/>
  <c r="BA93" i="1"/>
  <c r="BB93" i="1"/>
  <c r="BC93" i="1"/>
  <c r="BD93" i="1"/>
  <c r="BE93" i="1"/>
  <c r="AZ94" i="1"/>
  <c r="BA94" i="1"/>
  <c r="BB94" i="1"/>
  <c r="BC94" i="1"/>
  <c r="BD94" i="1"/>
  <c r="BE94" i="1"/>
  <c r="AZ95" i="1"/>
  <c r="BA95" i="1"/>
  <c r="BB95" i="1"/>
  <c r="BC95" i="1"/>
  <c r="BD95" i="1"/>
  <c r="BE95" i="1"/>
  <c r="AZ96" i="1"/>
  <c r="BA96" i="1"/>
  <c r="BB96" i="1"/>
  <c r="BC96" i="1"/>
  <c r="BD96" i="1"/>
  <c r="BE96" i="1"/>
  <c r="AZ97" i="1"/>
  <c r="BA97" i="1"/>
  <c r="BB97" i="1"/>
  <c r="BC97" i="1"/>
  <c r="BD97" i="1"/>
  <c r="BE97" i="1"/>
  <c r="AZ98" i="1"/>
  <c r="BA98" i="1"/>
  <c r="BB98" i="1"/>
  <c r="BC98" i="1"/>
  <c r="BD98" i="1"/>
  <c r="BE98" i="1"/>
  <c r="AZ99" i="1"/>
  <c r="BA99" i="1"/>
  <c r="BB99" i="1"/>
  <c r="BC99" i="1"/>
  <c r="BD99" i="1"/>
  <c r="BE99" i="1"/>
  <c r="AZ100" i="1"/>
  <c r="BA100" i="1"/>
  <c r="BB100" i="1"/>
  <c r="BC100" i="1"/>
  <c r="BD100" i="1"/>
  <c r="BE100" i="1"/>
  <c r="AZ101" i="1"/>
  <c r="BA101" i="1"/>
  <c r="BB101" i="1"/>
  <c r="BC101" i="1"/>
  <c r="BD101" i="1"/>
  <c r="BE101" i="1"/>
  <c r="AZ77" i="1"/>
  <c r="BA77" i="1"/>
  <c r="BB77" i="1"/>
  <c r="BC77" i="1"/>
  <c r="BD77" i="1"/>
  <c r="BE77" i="1"/>
  <c r="AZ78" i="1"/>
  <c r="BA78" i="1"/>
  <c r="BB78" i="1"/>
  <c r="BC78" i="1"/>
  <c r="BD78" i="1"/>
  <c r="BE78" i="1"/>
  <c r="AZ115" i="1"/>
  <c r="BA115" i="1"/>
  <c r="BB115" i="1"/>
  <c r="BC115" i="1"/>
  <c r="BD115" i="1"/>
  <c r="BE115" i="1"/>
  <c r="AZ2" i="1"/>
  <c r="BA2" i="1"/>
  <c r="BB2" i="1"/>
  <c r="BC2" i="1"/>
  <c r="BD2" i="1"/>
  <c r="BE2" i="1"/>
  <c r="AZ3" i="1"/>
  <c r="BA3" i="1"/>
  <c r="BB3" i="1"/>
  <c r="BC3" i="1"/>
  <c r="BD3" i="1"/>
  <c r="BE3" i="1"/>
  <c r="AZ4" i="1"/>
  <c r="BA4" i="1"/>
  <c r="BB4" i="1"/>
  <c r="BC4" i="1"/>
  <c r="BD4" i="1"/>
  <c r="BE4" i="1"/>
  <c r="AZ5" i="1"/>
  <c r="BA5" i="1"/>
  <c r="BB5" i="1"/>
  <c r="BC5" i="1"/>
  <c r="BD5" i="1"/>
  <c r="BE5" i="1"/>
  <c r="AZ6" i="1"/>
  <c r="BA6" i="1"/>
  <c r="BB6" i="1"/>
  <c r="BC6" i="1"/>
  <c r="BD6" i="1"/>
  <c r="BE6" i="1"/>
  <c r="AZ7" i="1"/>
  <c r="BA7" i="1"/>
  <c r="BB7" i="1"/>
  <c r="BC7" i="1"/>
  <c r="BD7" i="1"/>
  <c r="BE7" i="1"/>
  <c r="AZ8" i="1"/>
  <c r="BA8" i="1"/>
  <c r="BB8" i="1"/>
  <c r="BC8" i="1"/>
  <c r="BD8" i="1"/>
  <c r="BE8" i="1"/>
  <c r="AZ9" i="1"/>
  <c r="BA9" i="1"/>
  <c r="BB9" i="1"/>
  <c r="BC9" i="1"/>
  <c r="BD9" i="1"/>
  <c r="BE9" i="1"/>
  <c r="AZ10" i="1"/>
  <c r="BA10" i="1"/>
  <c r="BB10" i="1"/>
  <c r="BC10" i="1"/>
  <c r="BD10" i="1"/>
  <c r="BE10" i="1"/>
  <c r="AZ11" i="1"/>
  <c r="BA11" i="1"/>
  <c r="BB11" i="1"/>
  <c r="BC11" i="1"/>
  <c r="BD11" i="1"/>
  <c r="BE11" i="1"/>
  <c r="AZ12" i="1"/>
  <c r="BA12" i="1"/>
  <c r="BB12" i="1"/>
  <c r="BC12" i="1"/>
  <c r="BD12" i="1"/>
  <c r="BE12" i="1"/>
  <c r="AZ13" i="1"/>
  <c r="BA13" i="1"/>
  <c r="BB13" i="1"/>
  <c r="BC13" i="1"/>
  <c r="BD13" i="1"/>
  <c r="BE13" i="1"/>
  <c r="AZ14" i="1"/>
  <c r="BA14" i="1"/>
  <c r="BB14" i="1"/>
  <c r="BC14" i="1"/>
  <c r="BD14" i="1"/>
  <c r="BE14" i="1"/>
  <c r="AZ15" i="1"/>
  <c r="BA15" i="1"/>
  <c r="BB15" i="1"/>
  <c r="BC15" i="1"/>
  <c r="BD15" i="1"/>
  <c r="BE15" i="1"/>
  <c r="AZ16" i="1"/>
  <c r="BA16" i="1"/>
  <c r="BB16" i="1"/>
  <c r="BC16" i="1"/>
  <c r="BD16" i="1"/>
  <c r="BE16" i="1"/>
  <c r="AZ17" i="1"/>
  <c r="BA17" i="1"/>
  <c r="BB17" i="1"/>
  <c r="BC17" i="1"/>
  <c r="BD17" i="1"/>
  <c r="BE17" i="1"/>
  <c r="AZ18" i="1"/>
  <c r="BA18" i="1"/>
  <c r="BB18" i="1"/>
  <c r="BC18" i="1"/>
  <c r="BD18" i="1"/>
  <c r="BE18" i="1"/>
  <c r="AZ19" i="1"/>
  <c r="BA19" i="1"/>
  <c r="BB19" i="1"/>
  <c r="BC19" i="1"/>
  <c r="BD19" i="1"/>
  <c r="BE19" i="1"/>
  <c r="AZ20" i="1"/>
  <c r="BA20" i="1"/>
  <c r="BB20" i="1"/>
  <c r="BC20" i="1"/>
  <c r="BD20" i="1"/>
  <c r="BE20" i="1"/>
  <c r="AZ21" i="1"/>
  <c r="BA21" i="1"/>
  <c r="BB21" i="1"/>
  <c r="BC21" i="1"/>
  <c r="BD21" i="1"/>
  <c r="BE21" i="1"/>
  <c r="AZ22" i="1"/>
  <c r="BA22" i="1"/>
  <c r="BB22" i="1"/>
  <c r="BC22" i="1"/>
  <c r="BD22" i="1"/>
  <c r="BE22" i="1"/>
  <c r="AZ23" i="1"/>
  <c r="BA23" i="1"/>
  <c r="BB23" i="1"/>
  <c r="BC23" i="1"/>
  <c r="BD23" i="1"/>
  <c r="BE23" i="1"/>
  <c r="AZ24" i="1"/>
  <c r="BA24" i="1"/>
  <c r="BB24" i="1"/>
  <c r="BC24" i="1"/>
  <c r="BD24" i="1"/>
  <c r="BE24" i="1"/>
  <c r="AZ25" i="1"/>
  <c r="BA25" i="1"/>
  <c r="BB25" i="1"/>
  <c r="BC25" i="1"/>
  <c r="BD25" i="1"/>
  <c r="BE25" i="1"/>
  <c r="AZ26" i="1"/>
  <c r="BA26" i="1"/>
  <c r="BB26" i="1"/>
  <c r="BC26" i="1"/>
  <c r="BD26" i="1"/>
  <c r="BE26" i="1"/>
  <c r="AZ27" i="1"/>
  <c r="BA27" i="1"/>
  <c r="BB27" i="1"/>
  <c r="BC27" i="1"/>
  <c r="BD27" i="1"/>
  <c r="BE27" i="1"/>
  <c r="AZ28" i="1"/>
  <c r="BA28" i="1"/>
  <c r="BB28" i="1"/>
  <c r="BC28" i="1"/>
  <c r="BD28" i="1"/>
  <c r="BE28" i="1"/>
  <c r="AZ29" i="1"/>
  <c r="BA29" i="1"/>
  <c r="BB29" i="1"/>
  <c r="BC29" i="1"/>
  <c r="BD29" i="1"/>
  <c r="BE29" i="1"/>
  <c r="AZ30" i="1"/>
  <c r="BA30" i="1"/>
  <c r="BB30" i="1"/>
  <c r="BC30" i="1"/>
  <c r="BD30" i="1"/>
  <c r="BE30" i="1"/>
  <c r="AZ31" i="1"/>
  <c r="BA31" i="1"/>
  <c r="BB31" i="1"/>
  <c r="BC31" i="1"/>
  <c r="BD31" i="1"/>
  <c r="BE31" i="1"/>
  <c r="AZ32" i="1"/>
  <c r="BA32" i="1"/>
  <c r="BB32" i="1"/>
  <c r="BC32" i="1"/>
  <c r="BD32" i="1"/>
  <c r="BE32" i="1"/>
  <c r="AZ33" i="1"/>
  <c r="BA33" i="1"/>
  <c r="BB33" i="1"/>
  <c r="BC33" i="1"/>
  <c r="BD33" i="1"/>
  <c r="BE33" i="1"/>
  <c r="AZ34" i="1"/>
  <c r="BA34" i="1"/>
  <c r="BB34" i="1"/>
  <c r="BC34" i="1"/>
  <c r="BD34" i="1"/>
  <c r="BE34" i="1"/>
  <c r="AZ35" i="1"/>
  <c r="BA35" i="1"/>
  <c r="BB35" i="1"/>
  <c r="BC35" i="1"/>
  <c r="BD35" i="1"/>
  <c r="BE35" i="1"/>
  <c r="AZ36" i="1"/>
  <c r="BA36" i="1"/>
  <c r="BB36" i="1"/>
  <c r="BC36" i="1"/>
  <c r="BD36" i="1"/>
  <c r="BE36" i="1"/>
  <c r="AZ37" i="1"/>
  <c r="BA37" i="1"/>
  <c r="BB37" i="1"/>
  <c r="BC37" i="1"/>
  <c r="BD37" i="1"/>
  <c r="BE37" i="1"/>
  <c r="AZ38" i="1"/>
  <c r="BA38" i="1"/>
  <c r="BB38" i="1"/>
  <c r="BC38" i="1"/>
  <c r="BD38" i="1"/>
  <c r="BE38" i="1"/>
  <c r="AZ39" i="1"/>
  <c r="BA39" i="1"/>
  <c r="BB39" i="1"/>
  <c r="BC39" i="1"/>
  <c r="BD39" i="1"/>
  <c r="BE39" i="1"/>
  <c r="AZ40" i="1"/>
  <c r="BA40" i="1"/>
  <c r="BB40" i="1"/>
  <c r="BC40" i="1"/>
  <c r="BD40" i="1"/>
  <c r="BE40" i="1"/>
  <c r="AZ41" i="1"/>
  <c r="BA41" i="1"/>
  <c r="BB41" i="1"/>
  <c r="BC41" i="1"/>
  <c r="BD41" i="1"/>
  <c r="BE41" i="1"/>
  <c r="AZ42" i="1"/>
  <c r="BA42" i="1"/>
  <c r="BB42" i="1"/>
  <c r="BC42" i="1"/>
  <c r="BD42" i="1"/>
  <c r="BE42" i="1"/>
  <c r="AZ43" i="1"/>
  <c r="BA43" i="1"/>
  <c r="BB43" i="1"/>
  <c r="BC43" i="1"/>
  <c r="BD43" i="1"/>
  <c r="BE43" i="1"/>
  <c r="AZ44" i="1"/>
  <c r="BA44" i="1"/>
  <c r="BB44" i="1"/>
  <c r="BC44" i="1"/>
  <c r="BD44" i="1"/>
  <c r="BE44" i="1"/>
  <c r="AZ45" i="1"/>
  <c r="BA45" i="1"/>
  <c r="BB45" i="1"/>
  <c r="BC45" i="1"/>
  <c r="BD45" i="1"/>
  <c r="BE45" i="1"/>
  <c r="AZ46" i="1"/>
  <c r="BA46" i="1"/>
  <c r="BB46" i="1"/>
  <c r="BC46" i="1"/>
  <c r="BD46" i="1"/>
  <c r="BE46" i="1"/>
  <c r="AZ47" i="1"/>
  <c r="BA47" i="1"/>
  <c r="BB47" i="1"/>
  <c r="BC47" i="1"/>
  <c r="BD47" i="1"/>
  <c r="BE47" i="1"/>
  <c r="AZ48" i="1"/>
  <c r="BA48" i="1"/>
  <c r="BB48" i="1"/>
  <c r="BC48" i="1"/>
  <c r="BD48" i="1"/>
  <c r="BE48" i="1"/>
  <c r="AZ49" i="1"/>
  <c r="BA49" i="1"/>
  <c r="BB49" i="1"/>
  <c r="BC49" i="1"/>
  <c r="BD49" i="1"/>
  <c r="BE49" i="1"/>
  <c r="AZ50" i="1"/>
  <c r="BA50" i="1"/>
  <c r="BB50" i="1"/>
  <c r="BC50" i="1"/>
  <c r="BD50" i="1"/>
  <c r="BE50" i="1"/>
  <c r="AZ51" i="1"/>
  <c r="BA51" i="1"/>
  <c r="BB51" i="1"/>
  <c r="BC51" i="1"/>
  <c r="BD51" i="1"/>
  <c r="BE51" i="1"/>
  <c r="AZ52" i="1"/>
  <c r="BA52" i="1"/>
  <c r="BB52" i="1"/>
  <c r="BC52" i="1"/>
  <c r="BD52" i="1"/>
  <c r="BE52" i="1"/>
  <c r="AZ53" i="1"/>
  <c r="BA53" i="1"/>
  <c r="BB53" i="1"/>
  <c r="BC53" i="1"/>
  <c r="BD53" i="1"/>
  <c r="BE53" i="1"/>
  <c r="AZ54" i="1"/>
  <c r="BA54" i="1"/>
  <c r="BB54" i="1"/>
  <c r="BC54" i="1"/>
  <c r="BD54" i="1"/>
  <c r="BE54" i="1"/>
  <c r="AZ55" i="1"/>
  <c r="BA55" i="1"/>
  <c r="BB55" i="1"/>
  <c r="BC55" i="1"/>
  <c r="BD55" i="1"/>
  <c r="BE55" i="1"/>
  <c r="AZ56" i="1"/>
  <c r="BA56" i="1"/>
  <c r="BB56" i="1"/>
  <c r="BC56" i="1"/>
  <c r="BD56" i="1"/>
  <c r="BE56" i="1"/>
  <c r="AZ57" i="1"/>
  <c r="BA57" i="1"/>
  <c r="BB57" i="1"/>
  <c r="BC57" i="1"/>
  <c r="BD57" i="1"/>
  <c r="BE57" i="1"/>
  <c r="AZ58" i="1"/>
  <c r="BA58" i="1"/>
  <c r="BB58" i="1"/>
  <c r="BC58" i="1"/>
  <c r="BD58" i="1"/>
  <c r="BE58" i="1"/>
  <c r="AZ59" i="1"/>
  <c r="BA59" i="1"/>
  <c r="BB59" i="1"/>
  <c r="BC59" i="1"/>
  <c r="BD59" i="1"/>
  <c r="BE59" i="1"/>
  <c r="AZ60" i="1"/>
  <c r="BA60" i="1"/>
  <c r="BB60" i="1"/>
  <c r="BC60" i="1"/>
  <c r="BD60" i="1"/>
  <c r="BE60" i="1"/>
  <c r="AZ61" i="1"/>
  <c r="BA61" i="1"/>
  <c r="BB61" i="1"/>
  <c r="BC61" i="1"/>
  <c r="BD61" i="1"/>
  <c r="BE61" i="1"/>
  <c r="AZ62" i="1"/>
  <c r="BA62" i="1"/>
  <c r="BB62" i="1"/>
  <c r="BC62" i="1"/>
  <c r="BD62" i="1"/>
  <c r="BE62" i="1"/>
  <c r="AZ63" i="1"/>
  <c r="BA63" i="1"/>
  <c r="BB63" i="1"/>
  <c r="BC63" i="1"/>
  <c r="BD63" i="1"/>
  <c r="BE63" i="1"/>
  <c r="AZ64" i="1"/>
  <c r="BA64" i="1"/>
  <c r="BB64" i="1"/>
  <c r="BC64" i="1"/>
  <c r="BD64" i="1"/>
  <c r="BE64" i="1"/>
  <c r="AZ65" i="1"/>
  <c r="BA65" i="1"/>
  <c r="BB65" i="1"/>
  <c r="BC65" i="1"/>
  <c r="BD65" i="1"/>
  <c r="BE65" i="1"/>
  <c r="AZ67" i="1"/>
  <c r="BA67" i="1"/>
  <c r="BB67" i="1"/>
  <c r="BC67" i="1"/>
  <c r="BD67" i="1"/>
  <c r="BE67" i="1"/>
  <c r="AZ68" i="1"/>
  <c r="BA68" i="1"/>
  <c r="BB68" i="1"/>
  <c r="BC68" i="1"/>
  <c r="BD68" i="1"/>
  <c r="BE68" i="1"/>
  <c r="AZ69" i="1"/>
  <c r="BA69" i="1"/>
  <c r="BB69" i="1"/>
  <c r="BC69" i="1"/>
  <c r="BD69" i="1"/>
  <c r="BE69" i="1"/>
  <c r="AZ70" i="1"/>
  <c r="BA70" i="1"/>
  <c r="BB70" i="1"/>
  <c r="BC70" i="1"/>
  <c r="BD70" i="1"/>
  <c r="BE70" i="1"/>
  <c r="AZ71" i="1"/>
  <c r="BA71" i="1"/>
  <c r="BB71" i="1"/>
  <c r="BC71" i="1"/>
  <c r="BD71" i="1"/>
  <c r="BE71" i="1"/>
  <c r="AZ72" i="1"/>
  <c r="BA72" i="1"/>
  <c r="BB72" i="1"/>
  <c r="BC72" i="1"/>
  <c r="BD72" i="1"/>
  <c r="BE72" i="1"/>
  <c r="AZ73" i="1"/>
  <c r="BA73" i="1"/>
  <c r="BB73" i="1"/>
  <c r="BC73" i="1"/>
  <c r="BD73" i="1"/>
  <c r="BE73" i="1"/>
  <c r="AZ74" i="1"/>
  <c r="BA74" i="1"/>
  <c r="BB74" i="1"/>
  <c r="BC74" i="1"/>
  <c r="BD74" i="1"/>
  <c r="BE74" i="1"/>
  <c r="AZ75" i="1"/>
  <c r="BA75" i="1"/>
  <c r="BB75" i="1"/>
  <c r="BC75" i="1"/>
  <c r="BD75" i="1"/>
  <c r="BE75" i="1"/>
  <c r="AZ76" i="1"/>
  <c r="BA76" i="1"/>
  <c r="BB76" i="1"/>
  <c r="BC76" i="1"/>
  <c r="BD76" i="1"/>
  <c r="BE76" i="1"/>
  <c r="AZ79" i="1"/>
  <c r="BA79" i="1"/>
  <c r="BB79" i="1"/>
  <c r="BC79" i="1"/>
  <c r="BD79" i="1"/>
  <c r="BE79" i="1"/>
  <c r="AZ80" i="1"/>
  <c r="BA80" i="1"/>
  <c r="BB80" i="1"/>
  <c r="BC80" i="1"/>
  <c r="BD80" i="1"/>
  <c r="BE80" i="1"/>
  <c r="AZ81" i="1"/>
  <c r="BA81" i="1"/>
  <c r="BB81" i="1"/>
  <c r="BC81" i="1"/>
  <c r="BD81" i="1"/>
  <c r="BE81" i="1"/>
  <c r="AZ82" i="1"/>
  <c r="BA82" i="1"/>
  <c r="BB82" i="1"/>
  <c r="BC82" i="1"/>
  <c r="BD82" i="1"/>
  <c r="BE82" i="1"/>
  <c r="AZ83" i="1"/>
  <c r="BA83" i="1"/>
  <c r="BB83" i="1"/>
  <c r="BC83" i="1"/>
  <c r="BD83" i="1"/>
  <c r="BE83" i="1"/>
  <c r="AZ84" i="1"/>
  <c r="BA84" i="1"/>
  <c r="BB84" i="1"/>
  <c r="BC84" i="1"/>
  <c r="BD84" i="1"/>
  <c r="BE84" i="1"/>
  <c r="AZ85" i="1"/>
  <c r="BA85" i="1"/>
  <c r="BB85" i="1"/>
  <c r="BC85" i="1"/>
  <c r="BD85" i="1"/>
  <c r="BE85" i="1"/>
  <c r="AZ86" i="1"/>
  <c r="BA86" i="1"/>
  <c r="BB86" i="1"/>
  <c r="BC86" i="1"/>
  <c r="BD86" i="1"/>
  <c r="BE86" i="1"/>
  <c r="AZ87" i="1"/>
  <c r="BA87" i="1"/>
  <c r="BB87" i="1"/>
  <c r="BC87" i="1"/>
  <c r="BD87" i="1"/>
  <c r="BE87" i="1"/>
  <c r="AZ88" i="1"/>
  <c r="BA88" i="1"/>
  <c r="BB88" i="1"/>
  <c r="BC88" i="1"/>
  <c r="BD88" i="1"/>
  <c r="BE88" i="1"/>
  <c r="AZ89" i="1"/>
  <c r="BA89" i="1"/>
  <c r="BB89" i="1"/>
  <c r="BC89" i="1"/>
  <c r="BD89" i="1"/>
  <c r="BE89" i="1"/>
  <c r="AZ102" i="1"/>
  <c r="BA102" i="1"/>
  <c r="BB102" i="1"/>
  <c r="BC102" i="1"/>
  <c r="BD102" i="1"/>
  <c r="BE102" i="1"/>
  <c r="AZ103" i="1"/>
  <c r="BA103" i="1"/>
  <c r="BB103" i="1"/>
  <c r="BC103" i="1"/>
  <c r="BD103" i="1"/>
  <c r="BE103" i="1"/>
  <c r="AZ104" i="1"/>
  <c r="BA104" i="1"/>
  <c r="BB104" i="1"/>
  <c r="BC104" i="1"/>
  <c r="BD104" i="1"/>
  <c r="BE104" i="1"/>
  <c r="AZ105" i="1"/>
  <c r="BA105" i="1"/>
  <c r="BB105" i="1"/>
  <c r="BC105" i="1"/>
  <c r="BD105" i="1"/>
  <c r="BE105" i="1"/>
  <c r="AZ106" i="1"/>
  <c r="BA106" i="1"/>
  <c r="BB106" i="1"/>
  <c r="BC106" i="1"/>
  <c r="BD106" i="1"/>
  <c r="BE106" i="1"/>
  <c r="AZ107" i="1"/>
  <c r="BA107" i="1"/>
  <c r="BB107" i="1"/>
  <c r="BC107" i="1"/>
  <c r="BD107" i="1"/>
  <c r="BE107" i="1"/>
  <c r="AZ108" i="1"/>
  <c r="BA108" i="1"/>
  <c r="BB108" i="1"/>
  <c r="BC108" i="1"/>
  <c r="BD108" i="1"/>
  <c r="BE108" i="1"/>
  <c r="AZ109" i="1"/>
  <c r="BA109" i="1"/>
  <c r="BB109" i="1"/>
  <c r="BC109" i="1"/>
  <c r="BD109" i="1"/>
  <c r="BE109" i="1"/>
  <c r="AZ110" i="1"/>
  <c r="BA110" i="1"/>
  <c r="BB110" i="1"/>
  <c r="BC110" i="1"/>
  <c r="BD110" i="1"/>
  <c r="BE110" i="1"/>
  <c r="AZ111" i="1"/>
  <c r="BA111" i="1"/>
  <c r="BB111" i="1"/>
  <c r="BC111" i="1"/>
  <c r="BD111" i="1"/>
  <c r="BE111" i="1"/>
  <c r="AZ112" i="1"/>
  <c r="BA112" i="1"/>
  <c r="BB112" i="1"/>
  <c r="BC112" i="1"/>
  <c r="BD112" i="1"/>
  <c r="AZ113" i="1"/>
  <c r="BA113" i="1"/>
  <c r="BB113" i="1"/>
  <c r="BC113" i="1"/>
  <c r="BD113" i="1"/>
  <c r="BE113" i="1"/>
  <c r="AZ114" i="1"/>
  <c r="BA114" i="1"/>
  <c r="BB114" i="1"/>
  <c r="BC114" i="1"/>
  <c r="BD114" i="1"/>
  <c r="BE114" i="1"/>
  <c r="AJ15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Ronnakrit Rattanasriampaipong</author>
    <author>tc={F2C79CAA-219F-441D-8908-63D0CA10B783}</author>
  </authors>
  <commentList>
    <comment ref="U1" authorId="0" shapeId="0" xr:uid="{B7BC261C-CECE-404B-B9CA-D7C644C648DE}">
      <text>
        <r>
          <rPr>
            <b/>
            <sz val="9"/>
            <color indexed="81"/>
            <rFont val="Tahoma"/>
            <family val="2"/>
          </rPr>
          <t>Ronnakrit Rattanasriampaipong:</t>
        </r>
        <r>
          <rPr>
            <sz val="9"/>
            <color indexed="81"/>
            <rFont val="Tahoma"/>
            <family val="2"/>
          </rPr>
          <t xml:space="preserve">
https://bacdive.dsmz.de/strain/17800</t>
        </r>
      </text>
    </comment>
    <comment ref="A73" authorId="1" shapeId="0" xr:uid="{F2C79CAA-219F-441D-8908-63D0CA10B783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the method whether they look for GDGT-6 or not</t>
      </text>
    </comment>
  </commentList>
</comments>
</file>

<file path=xl/sharedStrings.xml><?xml version="1.0" encoding="utf-8"?>
<sst xmlns="http://schemas.openxmlformats.org/spreadsheetml/2006/main" count="7671" uniqueCount="873">
  <si>
    <t>sampleName</t>
  </si>
  <si>
    <t>sampleID_new</t>
  </si>
  <si>
    <t>reported_Temp</t>
  </si>
  <si>
    <t>reported_Salinity</t>
  </si>
  <si>
    <t>reported_pH</t>
  </si>
  <si>
    <t>Broad Filtration Class</t>
  </si>
  <si>
    <t>Lipid Extractions</t>
  </si>
  <si>
    <t>Filter pore size</t>
  </si>
  <si>
    <t>reported_1302</t>
  </si>
  <si>
    <t>reported_1300</t>
  </si>
  <si>
    <t>reported_1296</t>
  </si>
  <si>
    <t>reported_1294</t>
  </si>
  <si>
    <t>reported_1292</t>
  </si>
  <si>
    <t>reported_1292_iso</t>
  </si>
  <si>
    <t>BITindex</t>
  </si>
  <si>
    <t>dataType_level0</t>
  </si>
  <si>
    <t>dataType_level1</t>
  </si>
  <si>
    <t>Source</t>
  </si>
  <si>
    <t>short_remark</t>
  </si>
  <si>
    <t>full_remark</t>
  </si>
  <si>
    <t>duplicate_Datasets</t>
  </si>
  <si>
    <t>incomplete_GDGT_fractions</t>
  </si>
  <si>
    <t>BIT_QC_above05</t>
  </si>
  <si>
    <t>gdgt0Cren_QC_above07</t>
  </si>
  <si>
    <t>MI_QC_above05</t>
  </si>
  <si>
    <t>QC_Indices_check</t>
  </si>
  <si>
    <t>detectionLimit_check</t>
  </si>
  <si>
    <t>Source2</t>
  </si>
  <si>
    <t>firstAuthor_firstName</t>
  </si>
  <si>
    <t>DOI</t>
  </si>
  <si>
    <t>Bale2019_001_Cultures_ThAOA_Ca Nitrosotenuis uzonesis_P-GDGT_DH_37</t>
  </si>
  <si>
    <t>IPL-GDGT (reported); 2G (Dihexose)</t>
  </si>
  <si>
    <t>Culture</t>
  </si>
  <si>
    <t>Culture - ThAOA</t>
  </si>
  <si>
    <t>Culture - AOA</t>
  </si>
  <si>
    <t>Bale et al. (2019) AEM</t>
  </si>
  <si>
    <t>Data from original source</t>
  </si>
  <si>
    <t>Data from original source; average abundance from 4 replicates</t>
  </si>
  <si>
    <t>No</t>
  </si>
  <si>
    <t>Not reported; Assumed no brGDGTs (cultures)</t>
  </si>
  <si>
    <t>Yes</t>
  </si>
  <si>
    <t>Fail</t>
  </si>
  <si>
    <t>Bale et al. (2019)</t>
  </si>
  <si>
    <t>Nicole</t>
  </si>
  <si>
    <t>https://doi.org/10.1128/AEM.01332-19</t>
  </si>
  <si>
    <t>Bale2019_002_Cultures_ThAOA_Ca Nitrosotenuis uzonesis_P-GDGT_DH_46</t>
  </si>
  <si>
    <t>Pass</t>
  </si>
  <si>
    <t>Bale2019_003_Cultures_ThAOA_Ca Nitrosotenuis uzonesis_P-GDGT_DH_50</t>
  </si>
  <si>
    <t>Bale2019_004_Cultures_ThAOA_Ca Nitrosotenuis uzonesis_P-GDGT_HPH_37</t>
  </si>
  <si>
    <t>IPL-GDGT (reported); HPH</t>
  </si>
  <si>
    <t>Bale2019_005_Cultures_ThAOA_Ca Nitrosotenuis uzonesis_P-GDGT_HPH_46</t>
  </si>
  <si>
    <t>Bale2019_006_Cultures_ThAOA_Ca Nitrosotenuis uzonesis_P-GDGT_HPH_50</t>
  </si>
  <si>
    <t>Bale2019_007_Cultures_ThAOA_Ca Nitrosotenuis uzonesis_P-GDGT_MH_37</t>
  </si>
  <si>
    <t>IPL-GDGT (reported); 1G (Hexose)</t>
  </si>
  <si>
    <t>Bale2019_008_Cultures_ThAOA_Ca Nitrosotenuis uzonesis_P-GDGT_MH_46</t>
  </si>
  <si>
    <t>Bale2019_009_Cultures_ThAOA_Ca Nitrosotenuis uzonesis_P-GDGT_MH_50</t>
  </si>
  <si>
    <t>Bale2019_010_Cultures_ThAOA_Ca Nitrosotenuis uzonesis_P-GDGT_TH1_37</t>
  </si>
  <si>
    <t>IPL-GDGT (reported); TH1</t>
  </si>
  <si>
    <t>Bale2019_011_Cultures_ThAOA_Ca Nitrosotenuis uzonesis_P-GDGT_TH1_46</t>
  </si>
  <si>
    <t>Bale2019_012_Cultures_ThAOA_Ca Nitrosotenuis uzonesis_P-GDGT_TH1_50</t>
  </si>
  <si>
    <t>Bale2019_013_Cultures_ThAOA_Ca Nitrosotenuis uzonesis_P-GDGT_TH2_37</t>
  </si>
  <si>
    <t>IPL-GDGT (reported); TH2</t>
  </si>
  <si>
    <t>Bale2019_014_Cultures_ThAOA_Ca Nitrosotenuis uzonesis_P-GDGT_TH2_46</t>
  </si>
  <si>
    <t>Bale2019_015_Cultures_ThAOA_Ca Nitrosotenuis uzonesis_P-GDGT_TH2_50</t>
  </si>
  <si>
    <t>Bale2019_016_Cultures_ThAOA_Ca Nitrosotenuis uzonesis_P-GDGT_HPH_37</t>
  </si>
  <si>
    <t>IPL-GDGTs</t>
  </si>
  <si>
    <t>Total IPLs (calculated)</t>
  </si>
  <si>
    <t>Data from original source; calculated from IPL fractions - assume ND as 0</t>
  </si>
  <si>
    <t>Bale2019_017_Cultures_ThAOA_Ca Nitrosotenuis uzonesis_P-GDGT_HPH_46</t>
  </si>
  <si>
    <t>Bale2019_018_Cultures_ThAOA_Ca Nitrosotenuis uzonesis_P-GDGT_HPH_50</t>
  </si>
  <si>
    <t>Bale2019_019_Cultures_ThAOA_Ca Nitrosotenuis uzonesis_C-GDGT_37</t>
  </si>
  <si>
    <t>Total GDGTs</t>
  </si>
  <si>
    <t>Total GDGTs (Hydrolyzed B-D extracts; CLs + cleaved IPLs)</t>
  </si>
  <si>
    <t>Bale2019_020_Cultures_ThAOA_Ca Nitrosotenuis uzonesis_C-GDGT_46</t>
  </si>
  <si>
    <t>Bale2019_021_Cultures_ThAOA_Ca Nitrosotenuis uzonesis_C-GDGT_50</t>
  </si>
  <si>
    <t>Elling2015_Culture_NA0A2_18</t>
  </si>
  <si>
    <t>Total GDGTs; Acid hydrolyzed TLEs (CLs + cleaved IPLs)</t>
  </si>
  <si>
    <t>Not reported; Assumed no brGDGTs (Cultures)</t>
  </si>
  <si>
    <t>Elling et al. (2015)</t>
  </si>
  <si>
    <t>Felix</t>
  </si>
  <si>
    <t>https://doi.org/10.1016/j.gca.2015.09.004</t>
  </si>
  <si>
    <t>Elling2015_Culture_NA0A2_22</t>
  </si>
  <si>
    <t>Elling2015_Culture_NA0A2_28</t>
  </si>
  <si>
    <t>Elling2015_Culture_NA0A2_35</t>
  </si>
  <si>
    <t>Elling2015_Culture_NA0A6_18</t>
  </si>
  <si>
    <t>Elling2015_Culture_NA0A6_22</t>
  </si>
  <si>
    <t>Elling2015_Culture_NA0A6_28</t>
  </si>
  <si>
    <t>Elling2015_Culture_SCM1_22</t>
  </si>
  <si>
    <t>Elling2015_Culture_SCM1_25</t>
  </si>
  <si>
    <t>Elling2015_Culture_SCM1_28</t>
  </si>
  <si>
    <t>Elling2015_Culture_SCM1_35</t>
  </si>
  <si>
    <t>Data from original source; assumed GDGT-5 as Cren</t>
  </si>
  <si>
    <t>Elling et al. (2017)</t>
  </si>
  <si>
    <t>https://doi.org/10.1111/1462-2920.13759</t>
  </si>
  <si>
    <t>Elling2017_culture_marineAOA_1G_P-GDGT_Strain NAOA2</t>
  </si>
  <si>
    <t>Elling2017_culture_marineAOA_1G_P-GDGT_Strain NAOA6</t>
  </si>
  <si>
    <t>Elling2017_culture_marineAOA_2G_P-GDGT_Strain NAOA2</t>
  </si>
  <si>
    <t>Elling2017_culture_marineAOA_2G_P-GDGT_Strain NAOA6</t>
  </si>
  <si>
    <t>Elling2017_culture_ThAOA_1G_P-GDGT_Nitrosocaldus yellowstonii</t>
  </si>
  <si>
    <t>Data from original source; assumed GDGT-5 as Cren - calculated from all IPL fractions</t>
  </si>
  <si>
    <t>Elling2017_culture_marineAOA_total_IPLs_Strain NAOA2</t>
  </si>
  <si>
    <t>Elling2017_culture_marineAOA_total_IPLs_Strain NAOA6</t>
  </si>
  <si>
    <t>Elling2017_culture_marineAOA_totalGDGTs_Nitrosopumilus adriaticus</t>
  </si>
  <si>
    <t>Total GDGTs (Hydrolysed TLEs)</t>
  </si>
  <si>
    <t>Elling2017_culture_marineAOA_totalGDGTs_Nitrosopumilus maritimus</t>
  </si>
  <si>
    <t>Elling2017_culture_marineAOA_totalGDGTs_Strain NAOA2</t>
  </si>
  <si>
    <t>Elling2017_culture_marineAOA_totalGDGTs_Strain NAOA6</t>
  </si>
  <si>
    <t>Elling2017_culture_ThAOA_totalGDGTs_Nitrosocaldus yellowstonii</t>
  </si>
  <si>
    <t>Culture - Hot spring</t>
  </si>
  <si>
    <t>Not reported; assumed low (discussed in text)</t>
  </si>
  <si>
    <t>Pearson et al. (2008)</t>
  </si>
  <si>
    <t>Ann</t>
  </si>
  <si>
    <t>https://doi.org/10.1128/AEM.02450-07</t>
  </si>
  <si>
    <t>Not reported</t>
  </si>
  <si>
    <t>Pitcher et al. (2010)</t>
  </si>
  <si>
    <t>Angela</t>
  </si>
  <si>
    <t>https://doi.org/10.1038/ismej.2009.138</t>
  </si>
  <si>
    <t>Qin et al. (2015)</t>
  </si>
  <si>
    <t>Wei</t>
  </si>
  <si>
    <t>https://doi.org/10.1073/pnas.1501568112</t>
  </si>
  <si>
    <t>RR_culture_001</t>
  </si>
  <si>
    <t>RR_culture_002</t>
  </si>
  <si>
    <t>RR_culture_003</t>
  </si>
  <si>
    <t>RR_culture_004</t>
  </si>
  <si>
    <t>RR_culture_005</t>
  </si>
  <si>
    <t>RR_culture_006</t>
  </si>
  <si>
    <t>RR_culture_007</t>
  </si>
  <si>
    <t>RR_culture_008</t>
  </si>
  <si>
    <t>RR_culture_009</t>
  </si>
  <si>
    <t>RR_culture_010</t>
  </si>
  <si>
    <t>RR_culture_011</t>
  </si>
  <si>
    <t>RR_culture_012</t>
  </si>
  <si>
    <t>RR_culture_013</t>
  </si>
  <si>
    <t>RR_culture_014</t>
  </si>
  <si>
    <t>RR_culture_015</t>
  </si>
  <si>
    <t>RR_culture_016</t>
  </si>
  <si>
    <t>RR_culture_017</t>
  </si>
  <si>
    <t>RR_culture_018</t>
  </si>
  <si>
    <t>RR_culture_019</t>
  </si>
  <si>
    <t>RR_culture_020</t>
  </si>
  <si>
    <t>RR_culture_021</t>
  </si>
  <si>
    <t>RR_culture_022</t>
  </si>
  <si>
    <t>RR_culture_023</t>
  </si>
  <si>
    <t>RR_culture_024</t>
  </si>
  <si>
    <t>RR_culture_025</t>
  </si>
  <si>
    <t>RR_culture_026</t>
  </si>
  <si>
    <t>RR_culture_027</t>
  </si>
  <si>
    <t>RR_culture_028</t>
  </si>
  <si>
    <t>RR_culture_029</t>
  </si>
  <si>
    <t>RR_culture_030</t>
  </si>
  <si>
    <t>RR_culture_031</t>
  </si>
  <si>
    <t>RR_culture_032</t>
  </si>
  <si>
    <t>RR_culture_033</t>
  </si>
  <si>
    <t>RR_culture_034</t>
  </si>
  <si>
    <t>RR_culture_035</t>
  </si>
  <si>
    <t>RR_culture_036</t>
  </si>
  <si>
    <t>RR_culture_037</t>
  </si>
  <si>
    <t>RR_culture_038</t>
  </si>
  <si>
    <t>RR_culture_039</t>
  </si>
  <si>
    <t>RR_culture_040</t>
  </si>
  <si>
    <t>RR_culture_041</t>
  </si>
  <si>
    <t>RR_culture_042</t>
  </si>
  <si>
    <t>RR_culture_043</t>
  </si>
  <si>
    <t>RR_culture_044</t>
  </si>
  <si>
    <t>RR_culture_045</t>
  </si>
  <si>
    <t>RR_culture_046</t>
  </si>
  <si>
    <t>RR_culture_047</t>
  </si>
  <si>
    <t>RR_culture_048</t>
  </si>
  <si>
    <t>RR_culture_049</t>
  </si>
  <si>
    <t>RR_culture_050</t>
  </si>
  <si>
    <t>RR_culture_051</t>
  </si>
  <si>
    <t>RR_culture_052</t>
  </si>
  <si>
    <t>RR_culture_053</t>
  </si>
  <si>
    <t>RR_culture_054</t>
  </si>
  <si>
    <t>RR_culture_055</t>
  </si>
  <si>
    <t>RR_culture_056</t>
  </si>
  <si>
    <t>RR_culture_057</t>
  </si>
  <si>
    <t>RR_culture_058</t>
  </si>
  <si>
    <t>RR_culture_059</t>
  </si>
  <si>
    <t>RR_culture_060</t>
  </si>
  <si>
    <t>RR_culture_061</t>
  </si>
  <si>
    <t>RR_culture_062</t>
  </si>
  <si>
    <t>RR_culture_063</t>
  </si>
  <si>
    <t>RR_culture_064</t>
  </si>
  <si>
    <t>RR_culture_065</t>
  </si>
  <si>
    <t>RR_culture_066</t>
  </si>
  <si>
    <t>RR_culture_067</t>
  </si>
  <si>
    <t>RR_culture_068</t>
  </si>
  <si>
    <t>RR_culture_069</t>
  </si>
  <si>
    <t>RR_culture_070</t>
  </si>
  <si>
    <t>RR_culture_071</t>
  </si>
  <si>
    <t>RR_culture_072</t>
  </si>
  <si>
    <t>RR_culture_073</t>
  </si>
  <si>
    <t>RR_culture_074</t>
  </si>
  <si>
    <t>RR_culture_075</t>
  </si>
  <si>
    <t>RR_culture_076</t>
  </si>
  <si>
    <t>RR_culture_077</t>
  </si>
  <si>
    <t>RR_culture_078</t>
  </si>
  <si>
    <t>RR_culture_079</t>
  </si>
  <si>
    <t>RR_culture_080</t>
  </si>
  <si>
    <t>RR_culture_081</t>
  </si>
  <si>
    <t>RR_culture_082</t>
  </si>
  <si>
    <t>RR_culture_083</t>
  </si>
  <si>
    <t>RR_culture_084</t>
  </si>
  <si>
    <t>RR_culture_085</t>
  </si>
  <si>
    <t>RR_culture_086</t>
  </si>
  <si>
    <t>GTDB_order</t>
  </si>
  <si>
    <t>NCBI_order</t>
  </si>
  <si>
    <t>Strains</t>
  </si>
  <si>
    <t>organism_broadClass</t>
  </si>
  <si>
    <t>Terrestrial thermophile</t>
  </si>
  <si>
    <t>sequenced</t>
  </si>
  <si>
    <t>N4</t>
  </si>
  <si>
    <t>NAOA2</t>
  </si>
  <si>
    <t>NAOA6</t>
  </si>
  <si>
    <t>SCM1</t>
  </si>
  <si>
    <t>NCBI_genus</t>
  </si>
  <si>
    <t>organism_reported_names</t>
  </si>
  <si>
    <t>GTDB_genus</t>
  </si>
  <si>
    <t>GTDB_family</t>
  </si>
  <si>
    <t>NCBI_family</t>
  </si>
  <si>
    <r>
      <t>Elling et al. (2015)</t>
    </r>
    <r>
      <rPr>
        <i/>
        <sz val="11"/>
        <color theme="1"/>
        <rFont val="Aptos Narrow"/>
        <family val="2"/>
        <scheme val="minor"/>
      </rPr>
      <t xml:space="preserve"> GCA</t>
    </r>
  </si>
  <si>
    <r>
      <t>Elling et al. (2017)</t>
    </r>
    <r>
      <rPr>
        <i/>
        <sz val="11"/>
        <color theme="1"/>
        <rFont val="Aptos Narrow"/>
        <family val="2"/>
        <scheme val="minor"/>
      </rPr>
      <t xml:space="preserve"> Environmnental Microbiology</t>
    </r>
  </si>
  <si>
    <r>
      <t>Pearson et al. (2008)</t>
    </r>
    <r>
      <rPr>
        <i/>
        <sz val="11"/>
        <color theme="1"/>
        <rFont val="Aptos Narrow"/>
        <family val="2"/>
        <scheme val="minor"/>
      </rPr>
      <t xml:space="preserve"> Applied and Environmental Microbiology</t>
    </r>
  </si>
  <si>
    <r>
      <t xml:space="preserve">Pitcher et al. (2010) </t>
    </r>
    <r>
      <rPr>
        <i/>
        <sz val="11"/>
        <color theme="1"/>
        <rFont val="Aptos Narrow"/>
        <family val="2"/>
        <scheme val="minor"/>
      </rPr>
      <t>ISME</t>
    </r>
  </si>
  <si>
    <t>NCBI_class</t>
  </si>
  <si>
    <t>NCBI_phylum</t>
  </si>
  <si>
    <t>Taxonomy data update</t>
  </si>
  <si>
    <t>GTDB Release 214.1; NCBI (retrieved from February 21, 2024)</t>
  </si>
  <si>
    <t>GTDB_class</t>
  </si>
  <si>
    <t>GTDB_phylum</t>
  </si>
  <si>
    <t>Nitrosopumilus maritimus SCM1</t>
  </si>
  <si>
    <t>g__Nitrosopumilus</t>
  </si>
  <si>
    <t>g__Nitrosotenuis</t>
  </si>
  <si>
    <t>f__Nitrosopumilaceae</t>
  </si>
  <si>
    <t>o__Nitrososphaerales</t>
  </si>
  <si>
    <t>c__Nitrososphaeria</t>
  </si>
  <si>
    <t>p__Thermoproteota</t>
  </si>
  <si>
    <t>f__</t>
  </si>
  <si>
    <t>c__</t>
  </si>
  <si>
    <t>p__Nitrososphaerota</t>
  </si>
  <si>
    <t>Candidatus Nitrosopumilus sp. NAOA2</t>
  </si>
  <si>
    <t>Candidatus Nitrosopumilus sp. NAOA6</t>
  </si>
  <si>
    <t>o__Nitrosopumilales</t>
  </si>
  <si>
    <t>Row Labels</t>
  </si>
  <si>
    <t>Grand Total</t>
  </si>
  <si>
    <t>Elling2017_culture_marineAOA_1G_P-GDGT_Nitrosopumilus adriaticus NF5</t>
  </si>
  <si>
    <t>NF5</t>
  </si>
  <si>
    <t>Nitrosopumilus adriaticus NF5</t>
  </si>
  <si>
    <t>not_sequenced</t>
  </si>
  <si>
    <t>Marine mesophile</t>
  </si>
  <si>
    <t>Elling2017_culture_marineAOA_1G_P-GDGT_Nitrosopumilus maritimus SCM1</t>
  </si>
  <si>
    <t>Elling2017_culture_marineAOA_2G_P-GDGT_Nitrosopumilus maritimus SCM1</t>
  </si>
  <si>
    <t>D3C</t>
  </si>
  <si>
    <t>Elling2017_culture_marineAOA_1G_P-GDGT_Nitrosopumilus piranensis D3C</t>
  </si>
  <si>
    <t>Nitrosopumilus piranensis D3C</t>
  </si>
  <si>
    <t>Elling2017_culture_marineAOA_2G_P-GDGT_Nitrosopumilus adriaticus NF5</t>
  </si>
  <si>
    <t>Elling2017_culture_marineAOA_2G_P-GDGT_Nitrosopumilus piranensis D3C</t>
  </si>
  <si>
    <t>HL72</t>
  </si>
  <si>
    <t>Candidatus Nitrosocaldus yellowstonensis HL72</t>
  </si>
  <si>
    <t>g__Candidatus Nitrosocaldus</t>
  </si>
  <si>
    <t>o__Candidatus Nitrosocaldales</t>
  </si>
  <si>
    <t>f__Candidatus Nitrosocaldaceae</t>
  </si>
  <si>
    <t>f__Nitrosocaldaceae</t>
  </si>
  <si>
    <t>g__Nitrosocaldus</t>
  </si>
  <si>
    <t>Ga9.2</t>
  </si>
  <si>
    <t>Candidatus Nitrososphaera gargensis Ga9.2</t>
  </si>
  <si>
    <t>f__Nitrososphaeraceae</t>
  </si>
  <si>
    <t>g__Nitrososphaera</t>
  </si>
  <si>
    <t>Pitcher2010_001_ThAOA cultures-Candidatus Nitrososphaera gargensis-Ga9.2_46a</t>
  </si>
  <si>
    <t>Pitcher2010_002_ThAOA cultures-Candidatus Nitrososphaera gargensis-Ga9.2_42</t>
  </si>
  <si>
    <t>Pitcher2010_003_ThAOA cultures-Candidatus Nitrososphaera gargensis-Ga9.2_50</t>
  </si>
  <si>
    <t>Pitcher2010_004_ThAOA cultures-Candidatus Nitrososphaera gargensis-Ga9.2_46</t>
  </si>
  <si>
    <t>HCA1</t>
  </si>
  <si>
    <t>HCE1</t>
  </si>
  <si>
    <t>PS0</t>
  </si>
  <si>
    <t>Elling2017_culture_marineAOA_total_IPLs_Nitrosopumilus adriaticus NF5</t>
  </si>
  <si>
    <t>Elling2017_culture_marineAOA_total_IPLs_Nitrosopumilus maritimus SCM1</t>
  </si>
  <si>
    <t>c__Thermoprotei</t>
  </si>
  <si>
    <t>o__Acidilobales</t>
  </si>
  <si>
    <t>f__Acidilobaceae</t>
  </si>
  <si>
    <t>g__Acidilobus</t>
  </si>
  <si>
    <t>c__Thermoprotei_A</t>
  </si>
  <si>
    <t>o__Sulfolobales</t>
  </si>
  <si>
    <t>Acidilobus saccharovorans 345-15</t>
  </si>
  <si>
    <t>Vulcanisaeta moutnovskia 768-28</t>
  </si>
  <si>
    <t>Desulfurococcus amylolyticus Z-533</t>
  </si>
  <si>
    <t>Acidilobus aceticus 1904</t>
  </si>
  <si>
    <t>345-15</t>
  </si>
  <si>
    <t>768-28</t>
  </si>
  <si>
    <t>Terrestrial thermoacidophile</t>
  </si>
  <si>
    <t>organism_genomes_combined_WGS_PGS</t>
  </si>
  <si>
    <t>f__Sulfolobaceae</t>
  </si>
  <si>
    <t>g__Metallosphaera</t>
  </si>
  <si>
    <t>Metallosphaera sedula DSM 5348</t>
  </si>
  <si>
    <t>DSM 5348</t>
  </si>
  <si>
    <t>P2</t>
  </si>
  <si>
    <t>Sulfolobus solfataricus P2</t>
  </si>
  <si>
    <t>g__Saccharolobus</t>
  </si>
  <si>
    <t>o__Thermoproteales</t>
  </si>
  <si>
    <t>f__Thermocladiaceae</t>
  </si>
  <si>
    <t>g__Vulcanisaeta</t>
  </si>
  <si>
    <t>f__Thermoproteaceae</t>
  </si>
  <si>
    <t>Terrestrial hyperthermophilic</t>
  </si>
  <si>
    <t>Desulfurococcus amylolyticus DSM 16532</t>
  </si>
  <si>
    <t>f__Desulfurococcaceae</t>
  </si>
  <si>
    <t>g__Desulfurococcus</t>
  </si>
  <si>
    <t>o__Desulfurococcales</t>
  </si>
  <si>
    <t>DSM 16532</t>
  </si>
  <si>
    <t>DSM 5263; Z-605 (768-20)</t>
  </si>
  <si>
    <t>g__Thermoproteus</t>
  </si>
  <si>
    <t>Nitrosopumilus cobalaminigenes HCA1</t>
  </si>
  <si>
    <t>Nitrosopumilus oxyclinae HCE1</t>
  </si>
  <si>
    <t>Nitrosopumilus ureiphilus PS0</t>
  </si>
  <si>
    <t>Pitcher2011_Ca Nitrosoarchaeum limnia SFB1_T22_pH</t>
  </si>
  <si>
    <t>Pitcher2011_SJ_T25_pH8.2</t>
  </si>
  <si>
    <t>SinningheDamste2012_Ca Nitrososphaera JG1_T37_pH6.5</t>
  </si>
  <si>
    <t>Sarah</t>
  </si>
  <si>
    <t>Hurley et al. (2016)</t>
  </si>
  <si>
    <t>https://doi.org/10.1073/pnas.1518534113</t>
  </si>
  <si>
    <t>RR_culture_087</t>
  </si>
  <si>
    <t>RR_culture_088</t>
  </si>
  <si>
    <t>RR_culture_089</t>
  </si>
  <si>
    <t>RR_culture_090</t>
  </si>
  <si>
    <t>RR_culture_091</t>
  </si>
  <si>
    <t>RR_culture_092</t>
  </si>
  <si>
    <t>RR_culture_093</t>
  </si>
  <si>
    <t>RR_culture_094</t>
  </si>
  <si>
    <t>RR_culture_095</t>
  </si>
  <si>
    <r>
      <t xml:space="preserve">Hurley et al. (2016) </t>
    </r>
    <r>
      <rPr>
        <i/>
        <sz val="11"/>
        <color theme="1"/>
        <rFont val="Aptos Narrow"/>
        <family val="2"/>
        <scheme val="minor"/>
      </rPr>
      <t>PNAS</t>
    </r>
  </si>
  <si>
    <r>
      <t xml:space="preserve">Qin et al. (2015) </t>
    </r>
    <r>
      <rPr>
        <i/>
        <sz val="11"/>
        <color theme="1"/>
        <rFont val="Aptos Narrow"/>
        <family val="2"/>
        <scheme val="minor"/>
      </rPr>
      <t>PNAS</t>
    </r>
  </si>
  <si>
    <t>Data retrieved from Tierney dataset</t>
  </si>
  <si>
    <t>Hurley2016_N. maritimus SCM1_T28_pH7.6_slowGrowthRate</t>
  </si>
  <si>
    <t>Hurley2016_N. maritimus SCM1_T28_pH7.6_fastGrowthRate</t>
  </si>
  <si>
    <t>Hurley2016_N. maritimus SCM1_T28_pH7.6_intermediateGrowthRate</t>
  </si>
  <si>
    <t>Candidatus Nitrosotenuis uzonensis N4</t>
  </si>
  <si>
    <t>reported_1298</t>
  </si>
  <si>
    <t>Schouten2008_Nitrosopumilus maritimus SCM1_culture_T28_pH7.1</t>
  </si>
  <si>
    <t>Total GDGTs (Base and Acid hydrolysis)</t>
  </si>
  <si>
    <t>GDGT fractions digitized from the figure in the original paper</t>
  </si>
  <si>
    <t>Schouten et al. (2008)</t>
  </si>
  <si>
    <t>Stefan</t>
  </si>
  <si>
    <t>https://journals.asm.org/doi/10.1128/aem.01709-07#F2</t>
  </si>
  <si>
    <t>GDGT fractions digitized from Fig.2 in the original paper (total; acid+base hydrolysis -- different from reported values in Bale et al. 2019) ; pH were assumed based on the culturing approach that followed Konneke et al. (2005) with monitored pH range of 7.0-7.2</t>
  </si>
  <si>
    <t>SFB1</t>
  </si>
  <si>
    <t>SJ</t>
  </si>
  <si>
    <t>JG1</t>
  </si>
  <si>
    <t>reported_ammonium</t>
  </si>
  <si>
    <t>SinningheDamster2002_Ca Cenarchaeum symbiosum A_culture_T10</t>
  </si>
  <si>
    <t>A</t>
  </si>
  <si>
    <t>Cenarchaeum symbiosum A</t>
  </si>
  <si>
    <t>g__Cenarchaeum</t>
  </si>
  <si>
    <t>o__Cenarchaeales</t>
  </si>
  <si>
    <t>f__Cenarchaeaceae</t>
  </si>
  <si>
    <t>RR_culture_096</t>
  </si>
  <si>
    <t>RR_culture_097</t>
  </si>
  <si>
    <t>refluxing with 2 N HCl in methanol for 8 h, followed by liquid/liquid extraction with DCM</t>
  </si>
  <si>
    <r>
      <t xml:space="preserve">Sinninghe Damste et al. (2002) </t>
    </r>
    <r>
      <rPr>
        <i/>
        <sz val="11"/>
        <color theme="1"/>
        <rFont val="Aptos Narrow"/>
        <family val="2"/>
        <scheme val="minor"/>
      </rPr>
      <t>Journal of Lipid Research</t>
    </r>
  </si>
  <si>
    <r>
      <t xml:space="preserve">Schouten et al. (2008) </t>
    </r>
    <r>
      <rPr>
        <i/>
        <sz val="11"/>
        <color theme="1"/>
        <rFont val="Aptos Narrow"/>
        <family val="2"/>
        <scheme val="minor"/>
      </rPr>
      <t>AEM</t>
    </r>
  </si>
  <si>
    <t>Sinninghe Damste et al. (2002)</t>
  </si>
  <si>
    <t>Jaap</t>
  </si>
  <si>
    <t>10.1194/jlr.m200148-jlr200</t>
  </si>
  <si>
    <r>
      <t xml:space="preserve">Data retrieved from Bale et al. (2019) </t>
    </r>
    <r>
      <rPr>
        <i/>
        <sz val="11"/>
        <color theme="1"/>
        <rFont val="Aptos Narrow"/>
        <family val="2"/>
        <scheme val="minor"/>
      </rPr>
      <t>AEM</t>
    </r>
  </si>
  <si>
    <t>Pitcher et al. (2011)</t>
  </si>
  <si>
    <t>https://doi.org/10.1128/AEM.02758-10</t>
  </si>
  <si>
    <r>
      <t xml:space="preserve">Pitcher et al. (2011) </t>
    </r>
    <r>
      <rPr>
        <i/>
        <sz val="11"/>
        <color theme="1"/>
        <rFont val="Aptos Narrow"/>
        <family val="2"/>
        <scheme val="minor"/>
      </rPr>
      <t>AEM</t>
    </r>
  </si>
  <si>
    <t>0.22-0.7</t>
  </si>
  <si>
    <t>g__Nitrosarchaeum</t>
  </si>
  <si>
    <t>o__</t>
  </si>
  <si>
    <t>SinningheDamste2012_Nitrososphaera viennensis EN76_T37_pH7.5</t>
  </si>
  <si>
    <t>EN76</t>
  </si>
  <si>
    <r>
      <t xml:space="preserve">Sinninghe Damste et al. (2012) </t>
    </r>
    <r>
      <rPr>
        <i/>
        <sz val="11"/>
        <color theme="1"/>
        <rFont val="Aptos Narrow"/>
        <family val="2"/>
        <scheme val="minor"/>
      </rPr>
      <t>AEM</t>
    </r>
  </si>
  <si>
    <t>Sinninghe Damste et al. (2012)</t>
  </si>
  <si>
    <t>https://doi.org/10.1128/AEM.01681-12</t>
  </si>
  <si>
    <t>Soil mesophile</t>
  </si>
  <si>
    <t>RR_culture_098</t>
  </si>
  <si>
    <r>
      <t xml:space="preserve">Jung et al. (2011) </t>
    </r>
    <r>
      <rPr>
        <i/>
        <sz val="11"/>
        <color theme="1"/>
        <rFont val="Aptos Narrow"/>
        <family val="2"/>
        <scheme val="minor"/>
      </rPr>
      <t>AEM</t>
    </r>
  </si>
  <si>
    <t>Jung et al. (2011)</t>
  </si>
  <si>
    <t>Man-Young</t>
  </si>
  <si>
    <t>https://doi.org/10.1128/AEM.05787-11</t>
  </si>
  <si>
    <t>Nitrosarchaeum koreense MY1</t>
  </si>
  <si>
    <t>Ca Nitrososphaera JG1</t>
  </si>
  <si>
    <t>Nitrososphaera viennensis EN76</t>
  </si>
  <si>
    <t>Nitrosopumilus sp. SJ</t>
  </si>
  <si>
    <t>MY2</t>
  </si>
  <si>
    <t>Jung2014_Ca Nitrosotenuis chungbukensis MY2_culture_T25</t>
  </si>
  <si>
    <t>Candidatus Nitrosotenuis chungbukensis MY2</t>
  </si>
  <si>
    <t>RR_culture_099</t>
  </si>
  <si>
    <r>
      <t xml:space="preserve">Jung et al. (2014) </t>
    </r>
    <r>
      <rPr>
        <i/>
        <sz val="11"/>
        <color theme="1"/>
        <rFont val="Aptos Narrow"/>
        <family val="2"/>
        <scheme val="minor"/>
      </rPr>
      <t>AEM</t>
    </r>
  </si>
  <si>
    <t>Data retrieved from Bale et al. (2019) AEM; Culturing pH 6.8-7.0</t>
  </si>
  <si>
    <t>Data retrieved from Bale et al. (2019) AEM; pH adjusted to optimum growth pH</t>
  </si>
  <si>
    <t>Jung et al. (2014)</t>
  </si>
  <si>
    <t>https://doi.org/10.1128/AEM.03730-13</t>
  </si>
  <si>
    <t>Ca. Nitrosocosmicus oleophilus MY3</t>
  </si>
  <si>
    <t>MY3</t>
  </si>
  <si>
    <t>Jung2016_Ca. Nitrosocosmicus oleophilus MY3_culture_T30</t>
  </si>
  <si>
    <t>g__Nitrosocosmicus</t>
  </si>
  <si>
    <t>Terrestrial mesophile</t>
  </si>
  <si>
    <t>RR_culture_100</t>
  </si>
  <si>
    <t>Jung et al. (2016)</t>
  </si>
  <si>
    <t>https://doi.org/10.1111/1758-2229.12477</t>
  </si>
  <si>
    <r>
      <t xml:space="preserve">Data retrieved from Bale et al. (2019) </t>
    </r>
    <r>
      <rPr>
        <i/>
        <sz val="11"/>
        <color theme="1"/>
        <rFont val="Aptos Narrow"/>
        <family val="2"/>
        <scheme val="minor"/>
      </rPr>
      <t>AEM</t>
    </r>
    <r>
      <rPr>
        <sz val="11"/>
        <color theme="1"/>
        <rFont val="Aptos Narrow"/>
        <family val="2"/>
        <scheme val="minor"/>
      </rPr>
      <t>; optimum pH 6.5-7.0</t>
    </r>
  </si>
  <si>
    <t>Column Labels</t>
  </si>
  <si>
    <t>Qin2015_001_Nitrosopumilus maritimus SCM1_Culture_T15</t>
  </si>
  <si>
    <t>Qin2015_002_Nitrosopumilus maritimus SCM1_Culture_T20</t>
  </si>
  <si>
    <t>Qin2015_003_Nitrosopumilus maritimus SCM1_Culture_T25</t>
  </si>
  <si>
    <t>Qin2015_004_Nitrosopumilus maritimus SCM1_Culture_T30</t>
  </si>
  <si>
    <t>Qin2015_007_Nitrosopumilus cobalaminigenes HCA1_Culture_T10</t>
  </si>
  <si>
    <t>Qin2015_008_Nitrosopumilus cobalaminigenes HCA1_Culture_T15</t>
  </si>
  <si>
    <t>Qin2015_010_Nitrosopumilus cobalaminigenes HCA1_Culture_T25</t>
  </si>
  <si>
    <t>Qin2015_011_Nitrosopumilus cobalaminigenes HCA1_Culture_T30</t>
  </si>
  <si>
    <t>Qin2015_012_Nitrosopumilus oxyclinae HCE1_Culture_T10</t>
  </si>
  <si>
    <t>Qin2015_013_Nitrosopumilus oxyclinae HCE1_Culture_T15</t>
  </si>
  <si>
    <t>Qin2015_014_Nitrosopumilus oxyclinae HCE1_Culture_T20</t>
  </si>
  <si>
    <t>Qin2015_015_Nitrosopumilus oxyclinae HCE1_Culture_T22</t>
  </si>
  <si>
    <t>Qin2015_016_Nitrosopumilus oxyclinae HCE1_Culture_T25</t>
  </si>
  <si>
    <t>Qin2015_017_Nitrosopumilus ureiphilus PS0_Culture_T25</t>
  </si>
  <si>
    <t>Qin2015_005_Nitrosopumilus maritimus SCM1_Culture_T33</t>
  </si>
  <si>
    <t>Qin2015_006_Nitrosopumilus maritimus SCM1_Culture_T35</t>
  </si>
  <si>
    <t>RR_culture_101</t>
  </si>
  <si>
    <t>RR_culture_102</t>
  </si>
  <si>
    <t>Qin2015_009_Nitrosopumilus cobalaminigenes HCA1_Culture_T20</t>
  </si>
  <si>
    <t>RR_culture_103</t>
  </si>
  <si>
    <t>RR_culture_104</t>
  </si>
  <si>
    <t>RR_culture_105</t>
  </si>
  <si>
    <t>RR_culture_106</t>
  </si>
  <si>
    <t>RR_culture_107</t>
  </si>
  <si>
    <t>RR_culture_108</t>
  </si>
  <si>
    <t>RR_culture_109</t>
  </si>
  <si>
    <t>RR_culture_110</t>
  </si>
  <si>
    <t>RR_culture_111</t>
  </si>
  <si>
    <t>RR_culture_112</t>
  </si>
  <si>
    <t>RR_culture_113</t>
  </si>
  <si>
    <t>RR_culture_114</t>
  </si>
  <si>
    <t>Qin2015_018_Nitrosopumilus maritimus SCM1_T30_oxy01</t>
  </si>
  <si>
    <t>Qin2015_019_Nitrosopumilus maritimus SCM1_T30_oxy1</t>
  </si>
  <si>
    <t>Qin2015_020_Nitrosopumilus maritimus SCM1_T30_oxy5</t>
  </si>
  <si>
    <t>Qin2015_021_Nitrosopumilus maritimus SCM1_T30_oxy10</t>
  </si>
  <si>
    <t>Qin2015_022_Nitrosopumilus maritimus SCM1_T30_oxy21</t>
  </si>
  <si>
    <t>Qin2015_023_Nitrosopumilus ureiphilus PS0_T26_oxy01</t>
  </si>
  <si>
    <t>Qin2015_024_Nitrosopumilus ureiphilus PS0_T26_oxy02</t>
  </si>
  <si>
    <t>Qin2015_025_Nitrosopumilus ureiphilus PS0_T26_oxy05</t>
  </si>
  <si>
    <t>Qin2015_026_Nitrosopumilus ureiphilus PS0_T26_oxy1</t>
  </si>
  <si>
    <t>Qin2015_027_Nitrosopumilus ureiphilus PS0_T26_oxy5</t>
  </si>
  <si>
    <t>Qin2015_028_Nitrosopumilus ureiphilus PS0_T26_oxy10</t>
  </si>
  <si>
    <t>Qin2015_029_Nitrosopumilus ureiphilus PS0_T26_oxy21</t>
  </si>
  <si>
    <t>reported_1290</t>
  </si>
  <si>
    <t>reported_1288</t>
  </si>
  <si>
    <t>reported_1294_iso</t>
  </si>
  <si>
    <t>reported_1288_iso</t>
  </si>
  <si>
    <t>reported_1290_iso</t>
  </si>
  <si>
    <t>Boyd2011_Acidilobus_sulfurireducens_culture_T65_pH3_IonicStrength44.9</t>
  </si>
  <si>
    <t>Acidilobus sulfurireducens</t>
  </si>
  <si>
    <t>Hyperthermophilic</t>
  </si>
  <si>
    <t>RR_culture_115</t>
  </si>
  <si>
    <t>reported_ionicStrength</t>
  </si>
  <si>
    <t>Boyd2011_Acidilobus_sulfurireducens_culture_T70_pH3_IonicStrength44.9</t>
  </si>
  <si>
    <t>Boyd2011_Acidilobus_sulfurireducens_culture_T75_pH3_IonicStrength44.9</t>
  </si>
  <si>
    <t>Boyd2011_Acidilobus_sulfurireducens_culture_T81_pH3_IonicStrength44.9</t>
  </si>
  <si>
    <t>Boyd2011_Acidilobus_sulfurireducens_culture_T81_pH4_IonicStrength43.1</t>
  </si>
  <si>
    <t>Boyd2011_Acidilobus_sulfurireducens_culture_T81_pH3.5_IonicStrength43.3</t>
  </si>
  <si>
    <t>Boyd2011_Acidilobus_sulfurireducens_culture_T81_pH4.5_IonicStrength43.1</t>
  </si>
  <si>
    <t>Boyd2011_Acidilobus_sulfurireducens_culture_T81_pH5.0_IonicStrength43.1</t>
  </si>
  <si>
    <t>Boyd2011_Acidilobus_sulfurireducens_culture_T81_pH3_IonicStrength10.1</t>
  </si>
  <si>
    <t>Boyd2011_Acidilobus_sulfurireducens_culture_T81_pH3_IonicStrength15.0</t>
  </si>
  <si>
    <t>Boyd2011_Acidilobus_sulfurireducens_culture_T81_pH3_IonicStrength22.3</t>
  </si>
  <si>
    <t>Boyd2011_Acidilobus_sulfurireducens_culture_T81_pH3_IonicStrength27.8</t>
  </si>
  <si>
    <t>Boyd2011_Acidilobus_sulfurireducens_culture_T81_pH3_IonicStrength38</t>
  </si>
  <si>
    <t>Boyd2011_Acidilobus_sulfurireducens_culture_T81_pH3_IonicStrength55.7</t>
  </si>
  <si>
    <t>reported_1286</t>
  </si>
  <si>
    <t>reported_1286_iso</t>
  </si>
  <si>
    <t>experiment_setup</t>
  </si>
  <si>
    <t>culture-temperature</t>
  </si>
  <si>
    <t>culture-growth-rate</t>
  </si>
  <si>
    <t>culture-oxygen</t>
  </si>
  <si>
    <t>reported_oxy_micromolar</t>
  </si>
  <si>
    <t>culture-ionic-strength</t>
  </si>
  <si>
    <t>culture-pH</t>
  </si>
  <si>
    <t>RR_culture_116</t>
  </si>
  <si>
    <t>RR_culture_117</t>
  </si>
  <si>
    <t>RR_culture_118</t>
  </si>
  <si>
    <t>RR_culture_119</t>
  </si>
  <si>
    <t>RR_culture_120</t>
  </si>
  <si>
    <t>RR_culture_121</t>
  </si>
  <si>
    <t>RR_culture_122</t>
  </si>
  <si>
    <t>RR_culture_123</t>
  </si>
  <si>
    <t>RR_culture_124</t>
  </si>
  <si>
    <t>RR_culture_125</t>
  </si>
  <si>
    <t>RR_culture_126</t>
  </si>
  <si>
    <t>RR_culture_127</t>
  </si>
  <si>
    <t>RR_culture_128</t>
  </si>
  <si>
    <r>
      <t xml:space="preserve">Jung et al. (2016) </t>
    </r>
    <r>
      <rPr>
        <i/>
        <sz val="11"/>
        <color theme="1"/>
        <rFont val="Aptos Narrow"/>
        <family val="2"/>
        <scheme val="minor"/>
      </rPr>
      <t>Environmental Microbiology Reports</t>
    </r>
  </si>
  <si>
    <t>Picrophilus torridus</t>
  </si>
  <si>
    <t>p__Thermoplasmatota</t>
  </si>
  <si>
    <t>c__Thermoplasmata</t>
  </si>
  <si>
    <t>o__Thermoplasmatales</t>
  </si>
  <si>
    <t>f__Thermoplasmataceae</t>
  </si>
  <si>
    <t>g__Picrophilus</t>
  </si>
  <si>
    <t>f__Picrophilaceae</t>
  </si>
  <si>
    <t>p__Candidatus Thermoplasmatota</t>
  </si>
  <si>
    <t>Thermoacidophile</t>
  </si>
  <si>
    <t>RR_culture_129</t>
  </si>
  <si>
    <t>DSM 9790</t>
  </si>
  <si>
    <t>RR_culture_130</t>
  </si>
  <si>
    <t>RR_culture_131</t>
  </si>
  <si>
    <t>reported_growthPhase_growthRate</t>
  </si>
  <si>
    <t>slow</t>
  </si>
  <si>
    <t>intermediate</t>
  </si>
  <si>
    <t>fast</t>
  </si>
  <si>
    <t>RR_culture_132</t>
  </si>
  <si>
    <t>RR_culture_133</t>
  </si>
  <si>
    <t>RR_culture_134</t>
  </si>
  <si>
    <r>
      <t xml:space="preserve">Feyhl-Buska et al. (2016) </t>
    </r>
    <r>
      <rPr>
        <i/>
        <sz val="11"/>
        <color theme="1"/>
        <rFont val="Aptos Narrow"/>
        <family val="2"/>
        <scheme val="minor"/>
      </rPr>
      <t>Frontiers in Microbiology</t>
    </r>
  </si>
  <si>
    <r>
      <t xml:space="preserve">Boyd et al. (2011) </t>
    </r>
    <r>
      <rPr>
        <i/>
        <sz val="11"/>
        <color theme="1"/>
        <rFont val="Aptos Narrow"/>
        <family val="2"/>
        <scheme val="minor"/>
      </rPr>
      <t>Extremophiles</t>
    </r>
  </si>
  <si>
    <t>Eric</t>
  </si>
  <si>
    <t>Boyd et al. (2011)</t>
  </si>
  <si>
    <t>Feyhl-Buska et al. (2016)</t>
  </si>
  <si>
    <t>10.1007/s00792-010-0339-y</t>
  </si>
  <si>
    <t>Jayme</t>
  </si>
  <si>
    <t>https://doi.org/10.3389/fmicb.2016.01323</t>
  </si>
  <si>
    <t>Feyhl-Buska2016_Picrophilus torridus_culture-C-GDGT_T53_pH0.7_growthLog</t>
  </si>
  <si>
    <t>Feyhl-Buska2016_Picrophilus torridus_culture-C-GDGT_T58_pH0.7_growthLog</t>
  </si>
  <si>
    <t>Feyhl-Buska2016_Picrophilus torridus_culture-C-GDGT_T63_pH0.7_growthLog</t>
  </si>
  <si>
    <t>Feyhl-Buska2016_Picrophilus torridus_culture-IPL-GDGT_T53_pH0.7_growthLog</t>
  </si>
  <si>
    <t>Feyhl-Buska2016_Picrophilus torridus_culture-IPL-GDGT_T58_pH0.7_growthLog</t>
  </si>
  <si>
    <t>Feyhl-Buska2016_Picrophilus torridus_culture-IPL-GDGT_T63_pH0.7_growthLog</t>
  </si>
  <si>
    <t>Feyhl-Buska2016_Picrophilus torridus_culture-C-GDGT_T58_pH0.3_growthLog</t>
  </si>
  <si>
    <t>Feyhl-Buska2016_Picrophilus torridus_culture-C-GDGT_T58_pH0.5_growthLog</t>
  </si>
  <si>
    <t>Feyhl-Buska2016_Picrophilus torridus_culture-C-GDGT_T58_pH0.9_growthLog</t>
  </si>
  <si>
    <t>Feyhl-Buska2016_Picrophilus torridus_culture-C-GDGT_T58_pH1.1_growthLog</t>
  </si>
  <si>
    <t>Feyhl-Buska2016_Picrophilus torridus_culture-IPL-GDGT_T58_pH0.3_growthLog</t>
  </si>
  <si>
    <t>Feyhl-Buska2016_Picrophilus torridus_culture-IPL-GDGT_T58_pH0.5_growthLog</t>
  </si>
  <si>
    <t>Feyhl-Buska2016_Picrophilus torridus_culture-IPL-GDGT_T58_pH0.9_growthLog</t>
  </si>
  <si>
    <t>Feyhl-Buska2016_Picrophilus torridus_culture-IPL-GDGT_T58_pH1.1_growthLog</t>
  </si>
  <si>
    <t>RR_culture_135</t>
  </si>
  <si>
    <t>RR_culture_136</t>
  </si>
  <si>
    <t>RR_culture_137</t>
  </si>
  <si>
    <t>RR_culture_138</t>
  </si>
  <si>
    <t>RR_culture_139</t>
  </si>
  <si>
    <t>RR_culture_140</t>
  </si>
  <si>
    <t>RR_culture_141</t>
  </si>
  <si>
    <t>RR_culture_142</t>
  </si>
  <si>
    <t>RR_culture_143</t>
  </si>
  <si>
    <t>RR_culture_144</t>
  </si>
  <si>
    <t>Feyhl-Buska2016_Picrophilus torridus_culture-IPL-GDGT_T58_pH0.7_Lag</t>
  </si>
  <si>
    <t>Feyhl-Buska2016_Picrophilus torridus_culture-IPL-GDGT_T58_pH0.7_earlyLog</t>
  </si>
  <si>
    <t>Feyhl-Buska2016_Picrophilus torridus_culture-IPL-GDGT_T58_pH0.7_lateLog</t>
  </si>
  <si>
    <t>Feyhl-Buska2016_Picrophilus torridus_culture-IPL-GDGT_T58_pH0.7_growthDeath</t>
  </si>
  <si>
    <t>Feyhl-Buska2016_Picrophilus torridus_culture-C-GDGT_T58_pH0.7_Lag</t>
  </si>
  <si>
    <t>Feyhl-Buska2016_Picrophilus torridus_culture-C-GDGT_T58_pH0.7_earlyLog</t>
  </si>
  <si>
    <t>Feyhl-Buska2016_Picrophilus torridus_culture-C-GDGT_T58_pH0.7_lateLog</t>
  </si>
  <si>
    <t>Feyhl-Buska2016_Picrophilus torridus_culture-C-GDGT_T58_pH0.7_growthDeath</t>
  </si>
  <si>
    <t>RR_culture_145</t>
  </si>
  <si>
    <t>RR_culture_146</t>
  </si>
  <si>
    <t>RR_culture_147</t>
  </si>
  <si>
    <t>RR_culture_148</t>
  </si>
  <si>
    <t>RR_culture_149</t>
  </si>
  <si>
    <t>RR_culture_150</t>
  </si>
  <si>
    <t>RR_culture_151</t>
  </si>
  <si>
    <t>RR_culture_152</t>
  </si>
  <si>
    <t>RR_culture_153</t>
  </si>
  <si>
    <t>RR_culture_154</t>
  </si>
  <si>
    <t>lag_growth_rate</t>
  </si>
  <si>
    <t>earlylog_growth_rate</t>
  </si>
  <si>
    <t>growthlog_growth_rate</t>
  </si>
  <si>
    <t>latelog_growth_rate</t>
  </si>
  <si>
    <t>growthdeath_growth_rate</t>
  </si>
  <si>
    <t>reported_1292_iso2</t>
  </si>
  <si>
    <t>Pearson2008_026_Pure Cultures-Acidilobus aceticus 1904_T82_pH3.5</t>
  </si>
  <si>
    <t>Pearson2008_027_Pure Cultures-Acidilobus saccharovorans 345-15_T82_pH3.5</t>
  </si>
  <si>
    <t>Pearson2008_028_Pure Cultures-Metallosphaera sedula DSM 5348_T75_[H4.5</t>
  </si>
  <si>
    <t>Pearson2008_029_Pure Cultures-Sulfolobus solfataricus P2_T85_pH4.5</t>
  </si>
  <si>
    <t>Pearson2008_030_Pure Cultures-Vulcanisaeta moutnovskia 768-28_T85_pH4.5</t>
  </si>
  <si>
    <t>Pearson2008_034_Pure Cultures-Thermoproteus uzoniensis Z-605_T85_5.5</t>
  </si>
  <si>
    <t>Pearson2008_032_Pure Cultures-Desulfurococcus fermentans Z-1312_T85_pH6.0</t>
  </si>
  <si>
    <t>Pearson2008_033_Pure Cultures-Desulfurococcus amylolyticus Z-533_T85_6.5</t>
  </si>
  <si>
    <t>Thermoproteus uzoniensis Z-605</t>
  </si>
  <si>
    <r>
      <t xml:space="preserve">Bale et al. (2019) </t>
    </r>
    <r>
      <rPr>
        <i/>
        <sz val="11"/>
        <color theme="1"/>
        <rFont val="Aptos Narrow"/>
        <family val="2"/>
        <scheme val="minor"/>
      </rPr>
      <t>AEM</t>
    </r>
  </si>
  <si>
    <t>sum_reported_fractions</t>
  </si>
  <si>
    <t>fGDGT_0</t>
  </si>
  <si>
    <t>fGDGT_1</t>
  </si>
  <si>
    <t>fGDGT_2</t>
  </si>
  <si>
    <t>fGDGT_3</t>
  </si>
  <si>
    <t>fGDGT_cren</t>
  </si>
  <si>
    <t>fGDGT_cren_prime</t>
  </si>
  <si>
    <t>pro</t>
  </si>
  <si>
    <t>Count of sampleName</t>
  </si>
  <si>
    <t>NCBI_species</t>
  </si>
  <si>
    <t>s__Nitrosopumilus maritimus</t>
  </si>
  <si>
    <t>GTDB_species</t>
  </si>
  <si>
    <t>s__Acidolobus aceticus</t>
  </si>
  <si>
    <t>isolate_from</t>
  </si>
  <si>
    <t>acidic hot spring</t>
  </si>
  <si>
    <t>geographic_location</t>
  </si>
  <si>
    <t>Katchatka</t>
  </si>
  <si>
    <t>Washington</t>
  </si>
  <si>
    <t>a tropical marine fish tank at the Seattle Aquarium in Seattle</t>
  </si>
  <si>
    <t>s_Acidilobus saccharovorans</t>
  </si>
  <si>
    <t>mixture of water and mud from an acidic terrestrial hot pool</t>
  </si>
  <si>
    <t>Katchatka, Orange Thermal Field</t>
  </si>
  <si>
    <t>South Atlantic surface water</t>
  </si>
  <si>
    <t>South Atlantic; Benguela upwelling system</t>
  </si>
  <si>
    <t>coastal marine sediments from Svalbard, Norway</t>
  </si>
  <si>
    <t>Svalbard, Norway</t>
  </si>
  <si>
    <t>marine sediments taken from the San Francisco Bay estuary</t>
  </si>
  <si>
    <t>San Francisco Bay estuary</t>
  </si>
  <si>
    <t>coastal marine sediments from South Korea</t>
  </si>
  <si>
    <t>South Korea</t>
  </si>
  <si>
    <t>Varma2024_Nitrosopumilus piranesis D3C_culture_C-GDGT_T25_midExpo</t>
  </si>
  <si>
    <t>s_Nirosopumilus piranensis</t>
  </si>
  <si>
    <t>coastal surface water</t>
  </si>
  <si>
    <t>North Adriatic Sea</t>
  </si>
  <si>
    <t>Elling2017_culture_marineAOA_total_IPLs_Nitrosopumilus piranensis D3C</t>
  </si>
  <si>
    <t>Inferred total GDGTs from IPLs</t>
  </si>
  <si>
    <r>
      <t xml:space="preserve">Verma et al. (2024) </t>
    </r>
    <r>
      <rPr>
        <i/>
        <sz val="11"/>
        <color theme="1"/>
        <rFont val="Aptos Narrow"/>
        <family val="2"/>
        <scheme val="minor"/>
      </rPr>
      <t>Biogeosciences</t>
    </r>
  </si>
  <si>
    <t>Varma et al. (2024)</t>
  </si>
  <si>
    <t>Devika</t>
  </si>
  <si>
    <t>https://doi.org/10.5194/bg-21-4875-2024</t>
  </si>
  <si>
    <t>Varma2024_Nitrosopumilus piranesis D3C_culture_C-GDGT_T30_midExpo</t>
  </si>
  <si>
    <t>Varma2024_Nitrosopumilus piranesis D3C_culture_C-GDGT_T35_midExpo</t>
  </si>
  <si>
    <t>Varma2024_Nitrosopumilus piranesis D3C_culture_C-GDGT_T25_stationaryPhase</t>
  </si>
  <si>
    <t>Varma2024_Nitrosopumilus piranesis D3C_culture_C-GDGT_T30_stationaryPhase</t>
  </si>
  <si>
    <t>Varma2024_Nitrosopumilus piranesis D3C_culture_C-GDGT_T35_stationaryPhase</t>
  </si>
  <si>
    <t>mid-exponential phase</t>
  </si>
  <si>
    <t>Stationary Phase</t>
  </si>
  <si>
    <t>Varma2024_Nitrosopumilus adriaticus NF5_culture_C-GDGT_T25_midExpo</t>
  </si>
  <si>
    <t>Varma2024_Nitrosopumilus adriaticus NF5_culture_C-GDGT_T30_midExpo</t>
  </si>
  <si>
    <t>Varma2024_Nitrosopumilus adriaticus NF5_culture_C-GDGT_T25_stationaryPhase</t>
  </si>
  <si>
    <t>Varma2024_Nitrosopumilus adriaticus NF5_culture_C-GDGT_T30_stationaryPhase</t>
  </si>
  <si>
    <t>Varma2024_Nitrosopumilus adriaticus NF5_culture_C-GDGT_T20_midExpo</t>
  </si>
  <si>
    <t>Varma2024_Nitrosopumilus adriaticus NF5_culture_C-GDGT_T20_stationaryPhase</t>
  </si>
  <si>
    <t>s__Nitrosopumilus adriaticus</t>
  </si>
  <si>
    <t>Data from original source; Retrived from Table S3</t>
  </si>
  <si>
    <t>s__Nitrosopumilus ureiphilus</t>
  </si>
  <si>
    <t>a nearshore marine surface sediment in Seattle</t>
  </si>
  <si>
    <t>GTDB ID</t>
  </si>
  <si>
    <t>NCBI ID</t>
  </si>
  <si>
    <t>GCF_000875775.1</t>
  </si>
  <si>
    <t>Geographic location</t>
  </si>
  <si>
    <t>Isolate from</t>
  </si>
  <si>
    <t>GCF_013407165.1</t>
  </si>
  <si>
    <t>the lower euphotic zone of coastal waters</t>
  </si>
  <si>
    <t>17 m</t>
  </si>
  <si>
    <t>GCF_000018465.1</t>
  </si>
  <si>
    <t>GCF_013407145.1</t>
  </si>
  <si>
    <t>GCF_000956175.1</t>
  </si>
  <si>
    <t>Northern Adriatic Sea</t>
  </si>
  <si>
    <t>GCF_000220175.1</t>
  </si>
  <si>
    <t>fCren_prime vs fCren trend</t>
  </si>
  <si>
    <t>SCM1-like; High cren/low cren'</t>
  </si>
  <si>
    <t>NAOA2-like; Low cren/high cren'</t>
  </si>
  <si>
    <t>GCA_000016605.1</t>
  </si>
  <si>
    <t>hot water pond</t>
  </si>
  <si>
    <t>Naples, Pisciarelli Solfatara, Italy</t>
  </si>
  <si>
    <t>GCF_000231015.2</t>
  </si>
  <si>
    <t>GCF_000513855.1</t>
  </si>
  <si>
    <t>freshwater hot spring</t>
  </si>
  <si>
    <t>Kamchatka Peninsula, Uzon caldera</t>
  </si>
  <si>
    <t>hot spring</t>
  </si>
  <si>
    <t>Kamchatka</t>
  </si>
  <si>
    <t>Z-533 (or DSM 3822)</t>
  </si>
  <si>
    <t>GCA_000200715.1</t>
  </si>
  <si>
    <t>GCF_000723185.1</t>
  </si>
  <si>
    <t>thermal spring</t>
  </si>
  <si>
    <t>GCF_030518575.1</t>
  </si>
  <si>
    <t>a deep oligotrophic soil horizon</t>
  </si>
  <si>
    <t>GCF_000303155.1</t>
  </si>
  <si>
    <t>Russia</t>
  </si>
  <si>
    <t>GCA_000204585.1</t>
  </si>
  <si>
    <t>San Francisco Bay</t>
  </si>
  <si>
    <t>GCF_000802205.1</t>
  </si>
  <si>
    <t>surface sediment rich in decaying forest-leaf litter and contaminated by hydrocarbons characteristic of coal-tar waste</t>
  </si>
  <si>
    <t>7A</t>
  </si>
  <si>
    <t>Acidilobus sulfurireducens 7A</t>
  </si>
  <si>
    <t>s__Acidilobus sp003431325</t>
  </si>
  <si>
    <t xml:space="preserve">s__Acidilobus sp. 7A </t>
  </si>
  <si>
    <t>Yellowstone</t>
  </si>
  <si>
    <t>GCF_000144915.1</t>
  </si>
  <si>
    <t>continental hot vents</t>
  </si>
  <si>
    <t>Candidatus Nitrosarchaeum limnia SFB1</t>
  </si>
  <si>
    <t>GCF_013407185.1</t>
  </si>
  <si>
    <t>GCF_000698785.1</t>
  </si>
  <si>
    <t>Austria</t>
  </si>
  <si>
    <t xml:space="preserve">	solfataric field</t>
  </si>
  <si>
    <t>Hokkaido</t>
  </si>
  <si>
    <t>GCF_900176435.1</t>
  </si>
  <si>
    <t>Small Cren/No Cren'</t>
  </si>
  <si>
    <t>Intermediate between SCM1-like and NAOA2-like</t>
  </si>
  <si>
    <t>No Cren/Cren'</t>
  </si>
  <si>
    <t>volcanic hot spring</t>
  </si>
  <si>
    <t>Campi flegrei, Pisciarelli near Agnano, Italy</t>
  </si>
  <si>
    <t>GCF_000007005.1</t>
  </si>
  <si>
    <t>GCF_000193375.1</t>
  </si>
  <si>
    <t>GCF_000190315.1</t>
  </si>
  <si>
    <t>High Cren/No Cren'</t>
  </si>
  <si>
    <t>Hot spring-like/High Cren'</t>
  </si>
  <si>
    <t>Picrophilus torridus (Picrophulus oshimae)</t>
  </si>
  <si>
    <t>Santa Barbara Bay, CA</t>
  </si>
  <si>
    <t>Sponges were collected at depths of 10-20 m by SCUBA divingat two different sites located just offshore of Santa Barbara,CA. (Preston, Molinski, and DeLong (1996) PNAS)</t>
  </si>
  <si>
    <t>average sampling water depth (m)</t>
  </si>
  <si>
    <t>reported sampling depth range</t>
  </si>
  <si>
    <t>10 to 20 m</t>
  </si>
  <si>
    <t>isolated from garden soil in Vienna (Tourna M et al. 2011. PNAS)</t>
  </si>
  <si>
    <t>Soil of an experimental agricultural station at the Chungbuk Natinonal University (Jung MY et al. 2011 AEM)</t>
  </si>
  <si>
    <t>Strain JG1 was also enriched from a soil sample from a Capsicum annuum cultivation field from the same agricultural station of the Chungbuk National University (Kim JG et al. 2012 AEM)</t>
  </si>
  <si>
    <t>microbial mat sample from the Garga hot spring in the Buryat Republic (Hatzenpichler et al., 2008)</t>
  </si>
  <si>
    <t>Elling2017_culture_ThAOA_1G_P-GDGT_Nitrososphaera gargensis Ga9.2_46degC_pH7.8_stationaryPhase</t>
  </si>
  <si>
    <t>Elling2017_culture_ThAOA_2G_P-GDGT_Nitrososphaera gargensis  Ga9.2_46degC_pH7.8_stationaryPhase</t>
  </si>
  <si>
    <t>Elling2017_culture_ThAOA_total_IPLs_Nitrososphaera gargensis Ga9.2_46degC_pH7.8_stationaryPhase</t>
  </si>
  <si>
    <t>Elling2017_culture_ThAOA_totalGDGTs_Nitrososphaera gargensis Ga9.2_35degC_pH7.8_stationaryPhase</t>
  </si>
  <si>
    <t>Elling2017_culture_ThAOA_totalGDGTs_Nitrososphaera gargensis Ga9.2_46degC_pH7.8_stationaryPhase</t>
  </si>
  <si>
    <t>Northern Adriatic Sea surface water (Bayer et al., 2016 ISME) - December 2011</t>
  </si>
  <si>
    <t>temperature optimum</t>
  </si>
  <si>
    <t>Northern Adriatic coastal surface water sampled off Piran (Bayer et al., 2016 ISME)  - November 2011</t>
  </si>
  <si>
    <t>0.5 m</t>
  </si>
  <si>
    <t>seawater temperature at sampling depth (°C)</t>
  </si>
  <si>
    <t>sediments (0-5 cm) collected in northern part of the San Francisco Bay estuary (site SU001S; 38°5′55.75″N, 122° 2′47.40″W) in 2006 (Mosier and Francis 2008 Envi. Microbio.)</t>
  </si>
  <si>
    <t>5 m (read from https://www.ncei.noaa.gov/maps/bathymetry/)</t>
  </si>
  <si>
    <t>hotspring, Yellowstone National Park, USA (de la Torre et al.,2008)</t>
  </si>
  <si>
    <t>USA</t>
  </si>
  <si>
    <t>Svalbard</t>
  </si>
  <si>
    <t>Marine sediments (ca. 100 g of sediment from a depth of 0 to 1 cm) collected from Donghae (128°35′E, 38°20′N; depth, 650 m)</t>
  </si>
  <si>
    <t>Marine sediments (ca. 100 g of sediment from a depth of 0 to 1 cm) collected from  Svalbard (Arctic region, 016°28′E, 78°21′N; depth, 78 m)</t>
  </si>
  <si>
    <t>650 m</t>
  </si>
  <si>
    <t>78 m</t>
  </si>
  <si>
    <t>5 m</t>
  </si>
  <si>
    <t>isolated from surface water samples from the Benguela upwelling system at station GeoB 12802 (NAOA2; 5 m water depth; in situ temperature 14.9 °C; 25°30′ S, 13°27′E) taken during R/V Meteor cruise M76/1 in 2008 (Zabel et al., 2008)</t>
  </si>
  <si>
    <t>isolated from surface water samples from the Benguela upwelling system at station GeoB 12806 (NAOA6; 5 m; 13.6 °C; 25°S, 14°23′E) taken during R/V Meteor cruise M76/1 in 2008 (Zabel et al., 2008)</t>
  </si>
  <si>
    <t xml:space="preserve"> geothermal spring in Yellowstone National Park</t>
  </si>
  <si>
    <t>Wyoming, USA</t>
  </si>
  <si>
    <t>50 m</t>
  </si>
  <si>
    <t>Seawater samples for enrichment of ammonia oxidizing archaea (AOA) were collected from Puget Sound surface sediment on a beach in August 2006 (Puget Sound main basin - oligotrophic AOA)</t>
  </si>
  <si>
    <t>Seawater samples for enrichment were collected from 50-m water depth at the Puget Sound Regional Synthesis Model (PRISM) Station P10 (47.91 N, 122.62 W) in Hood Canal, Washington, in October 2008. (Hood Canal station P10 - Oligotrophic AOA)</t>
  </si>
  <si>
    <t>0 m (on a beach)</t>
  </si>
  <si>
    <t>phyloT_leaf_order</t>
  </si>
  <si>
    <t>phyloT_order</t>
  </si>
  <si>
    <t>organism_broadClass2</t>
  </si>
  <si>
    <t>Group 1.1a</t>
  </si>
  <si>
    <t>organism_broadClass3</t>
  </si>
  <si>
    <t>Group 1.1a-Nitrosopumilus</t>
  </si>
  <si>
    <t>Nitrosopumilus koreensis AR1</t>
  </si>
  <si>
    <t>AR1</t>
  </si>
  <si>
    <t>Group 1.1b</t>
  </si>
  <si>
    <t>Group 1.1b-Nitrososphaera</t>
  </si>
  <si>
    <t>HWCG-III</t>
  </si>
  <si>
    <t>HWCG-III-Nitrosocaldus</t>
  </si>
  <si>
    <t>Thermoproteaceae</t>
  </si>
  <si>
    <t>Acidilobaceae</t>
  </si>
  <si>
    <t>Sulfolobaceae</t>
  </si>
  <si>
    <t>Desulfurococcaceae</t>
  </si>
  <si>
    <t>Picrophilaceae</t>
  </si>
  <si>
    <t>Pitcher2011_AR1_T25_pH8.2</t>
  </si>
  <si>
    <t>Elling_etal_unpubl_Nitrososphaera viennensis EN76_Soil_T32</t>
  </si>
  <si>
    <t>Elling_etal_unpubl_Nitrososphaera viennensis EN76_Soil_T37</t>
  </si>
  <si>
    <t>Elling_etal_unpubl_Nitrososphaera viennensis EN76_Soil_T42</t>
  </si>
  <si>
    <t>Elling_etal_unpubl_Nitrososphaera viennensis EN76_Soil_T47</t>
  </si>
  <si>
    <t>Elling_etal_unpubl_Nitrosarchaeum koreense MY1T_Soil_T20</t>
  </si>
  <si>
    <t>Elling_etal_unpubl_Nitrosarchaeum koreense MY1T_Soil_T23</t>
  </si>
  <si>
    <t>Elling_etal_unpubl_Nitrosarchaeum koreense MY1T_Soil_T25</t>
  </si>
  <si>
    <t>Elling_etal_unpubl_Nitrosarchaeum koreense MY1T_Soil_T29</t>
  </si>
  <si>
    <t>Elling_etal_unpubl_Nitrosarchaeum koreense MY1T_Soil_T32</t>
  </si>
  <si>
    <t>Elling_etal_unpubl_Nitrosopumilus piranensis D3C_Marine_T18</t>
  </si>
  <si>
    <t>Elling_etal_unpubl_Nitrosopumilus piranensis D3C_Marine_T23</t>
  </si>
  <si>
    <t>Elling_etal_unpubl_Nitrosopumilus piranensis D3C_Marine_T28</t>
  </si>
  <si>
    <t>Elling_etal_unpubl_Nitrosopumilus piranensis D3C_Marine_T32</t>
  </si>
  <si>
    <t>Elling_etal_unpubl_Nitropelagicus brevis CN25_Marine_T20</t>
  </si>
  <si>
    <t>Elling_etal_unpubl_Nitrosopumilus adriaticus CCS1_Marine_T15</t>
  </si>
  <si>
    <t>Elling_etal_unpubl_Nitrosopumilus adriaticus CCS1_Marine_T20</t>
  </si>
  <si>
    <t>Elling_etal_unpubl_Nitrosopumilus adriaticus CCS1_Marine_T25</t>
  </si>
  <si>
    <t>Elling_etal_unpubl_Nitrosopumilus adriaticus CCS1_Marine_T30</t>
  </si>
  <si>
    <t>Elling_etal_unpubl_Cand. Nitrosomarinus catalina SPOT1_Marine_T15</t>
  </si>
  <si>
    <t>Elling_etal_unpubl_Cand. Nitrosomarinus catalina SPOT1_Marine_T17</t>
  </si>
  <si>
    <t>Elling_etal_unpubl_Cand. Nitrosomarinus catalina SPOT1_Marine_T20</t>
  </si>
  <si>
    <t>Elling_etal_unpubl_Cand. Nitrosomarinus catalina SPOT1_Marine_T23</t>
  </si>
  <si>
    <t>MY1T</t>
  </si>
  <si>
    <t>CN25</t>
  </si>
  <si>
    <t>CCS1</t>
  </si>
  <si>
    <t>SPOT1</t>
  </si>
  <si>
    <t>Nitrosarchaeum koreense MY1T</t>
  </si>
  <si>
    <t>Nitropelagicus brevis CN25</t>
  </si>
  <si>
    <t>Nitrosopumilus adriaticus CCS1</t>
  </si>
  <si>
    <t>Cand. Nitrosomarinus catalina SPOT1</t>
  </si>
  <si>
    <t>s__Nitrososphaera viennensis</t>
  </si>
  <si>
    <t>Elling2017_culture_marineAOA_totalGDGTs_Nitrosopumilus piranensis D3C</t>
  </si>
  <si>
    <t>Elling et al. Unpublished</t>
  </si>
  <si>
    <t>Data provided by Dr. Felix Elling</t>
  </si>
  <si>
    <t>Elling et al. (unpublished)</t>
  </si>
  <si>
    <t>Unpublished dataset</t>
  </si>
  <si>
    <t>Jung2011_Ca Nitrosoarchaeum koreense MY1T_culture_T25</t>
  </si>
  <si>
    <t>SinningheDamste2012_Ca Nitrosoarchaeum koreensis MY1T_T25_pH6.9</t>
  </si>
  <si>
    <t>s__Nitrosoarchaeum koreensis</t>
  </si>
  <si>
    <t>RR_culture_155</t>
  </si>
  <si>
    <t>RR_culture_156</t>
  </si>
  <si>
    <t>RR_culture_157</t>
  </si>
  <si>
    <t>RR_culture_158</t>
  </si>
  <si>
    <t>RR_culture_159</t>
  </si>
  <si>
    <t>RR_culture_160</t>
  </si>
  <si>
    <t>RR_culture_161</t>
  </si>
  <si>
    <t>RR_culture_162</t>
  </si>
  <si>
    <t>RR_culture_163</t>
  </si>
  <si>
    <t>RR_culture_164</t>
  </si>
  <si>
    <t>RR_culture_165</t>
  </si>
  <si>
    <t>RR_culture_166</t>
  </si>
  <si>
    <t>RR_culture_167</t>
  </si>
  <si>
    <t>RR_culture_168</t>
  </si>
  <si>
    <t>RR_culture_169</t>
  </si>
  <si>
    <t>RR_culture_170</t>
  </si>
  <si>
    <t>RR_culture_171</t>
  </si>
  <si>
    <t>RR_culture_172</t>
  </si>
  <si>
    <t>RR_culture_173</t>
  </si>
  <si>
    <t>RR_culture_174</t>
  </si>
  <si>
    <t>RR_culture_175</t>
  </si>
  <si>
    <t>RR_culture_176</t>
  </si>
  <si>
    <t>RR_culture_177</t>
  </si>
  <si>
    <t>RR_culture_178</t>
  </si>
  <si>
    <t>RR_culture_179</t>
  </si>
  <si>
    <t>RR_culture_180</t>
  </si>
  <si>
    <t>RR_culture_181</t>
  </si>
  <si>
    <t>RR_culture_182</t>
  </si>
  <si>
    <t>RR_culture_183</t>
  </si>
  <si>
    <t>RR_culture_184</t>
  </si>
  <si>
    <t>RR_culture_185</t>
  </si>
  <si>
    <t>RR_culture_186</t>
  </si>
  <si>
    <t>RR_culture_187</t>
  </si>
  <si>
    <t>RR_culture_188</t>
  </si>
  <si>
    <t> p__Thermoproteota</t>
  </si>
  <si>
    <t> c__Nitrososphaeria</t>
  </si>
  <si>
    <t> o__Nitrososphaerales</t>
  </si>
  <si>
    <t> f__Nitrosopumilaceae</t>
  </si>
  <si>
    <t> g__Nitrosopelagicus</t>
  </si>
  <si>
    <t> s__Nitrosopelagicus brevis</t>
  </si>
  <si>
    <t> x__Nitrososphaerota incertae sedis</t>
  </si>
  <si>
    <t> g__Candidatus Nitrosopelagicus</t>
  </si>
  <si>
    <t> s__Candidatus Nitrosopelagicus brevis </t>
  </si>
  <si>
    <t>GCF_002156965.1</t>
  </si>
  <si>
    <t> g__Nitrosopumilus</t>
  </si>
  <si>
    <t> s__Nitrosopumilus catalinensis</t>
  </si>
  <si>
    <t> o__Nitrosopumilales</t>
  </si>
  <si>
    <t> g__Candidatus Nitrosomarinus</t>
  </si>
  <si>
    <t> s__Candidatus Nitrosomarinus catalina </t>
  </si>
  <si>
    <t>coastal seawater from California</t>
  </si>
  <si>
    <t>California</t>
  </si>
  <si>
    <t>GTDB_phyloT_leaf_order</t>
  </si>
  <si>
    <t>GCF_000299365.1</t>
  </si>
  <si>
    <t>reported_AOR_umol_NO2_l_d</t>
  </si>
  <si>
    <t>GCF_000812185.1</t>
  </si>
  <si>
    <t>16S rRNA sequence</t>
  </si>
  <si>
    <t>GB_GCA_000016605.1</t>
  </si>
  <si>
    <t>GB_GCA_000200715.1</t>
  </si>
  <si>
    <t>GB_GCA_000204585.1</t>
  </si>
  <si>
    <t>RS_GCF_013407145.1</t>
  </si>
  <si>
    <t>PhyloT_ID</t>
  </si>
  <si>
    <t>RS_GCF_013407165.1</t>
  </si>
  <si>
    <t>RS_GCF_002156965.1</t>
  </si>
  <si>
    <t>RS_GCF_000956175.1</t>
  </si>
  <si>
    <t>RS_GCF_013407185.1</t>
  </si>
  <si>
    <t>RS_GCF_000299365.1</t>
  </si>
  <si>
    <t>RS_GCF_000018465.1</t>
  </si>
  <si>
    <t>RS_GCF_000875775.1</t>
  </si>
  <si>
    <t>RS_GCF_000220175.1</t>
  </si>
  <si>
    <t>RS_GCF_000812185.1</t>
  </si>
  <si>
    <t>RS_GCF_000723185.1</t>
  </si>
  <si>
    <t>RS_GCF_030518575.1</t>
  </si>
  <si>
    <t>RS_GCF_000303155.1</t>
  </si>
  <si>
    <t>RS_GCF_000698785.1</t>
  </si>
  <si>
    <t>RS_GCF_000802205.1</t>
  </si>
  <si>
    <t>RS_GCF_000231015.2</t>
  </si>
  <si>
    <t>RS_GCF_000513855.1</t>
  </si>
  <si>
    <t>RS_GCF_000144915.1</t>
  </si>
  <si>
    <t>RS_GCF_000007005.1</t>
  </si>
  <si>
    <t>RS_GCF_000193375.1</t>
  </si>
  <si>
    <t>RS_GCF_000190315.1</t>
  </si>
  <si>
    <t>RS_GCF_900176435.1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</si>
</sst>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vertical="top" textRotation="90"/>
    </xf>
    <xf numFmtId="0" fontId="0" fillId="2" borderId="0" xfId="0" applyFill="1" applyAlignment="1">
      <alignment vertical="top" textRotation="90"/>
    </xf>
    <xf numFmtId="0" fontId="0" fillId="0" borderId="0" xfId="0" applyAlignment="1">
      <alignment vertical="top" textRotation="90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quotePrefix="1" applyAlignment="1">
      <alignment vertical="top"/>
    </xf>
    <xf numFmtId="164" fontId="0" fillId="0" borderId="0" xfId="0" applyNumberFormat="1" applyAlignment="1">
      <alignment vertical="top" textRotation="90"/>
    </xf>
    <xf numFmtId="164" fontId="0" fillId="0" borderId="0" xfId="0" applyNumberFormat="1" applyAlignment="1">
      <alignment vertical="top"/>
    </xf>
    <xf numFmtId="164" fontId="0" fillId="0" borderId="0" xfId="0" applyNumberFormat="1"/>
    <xf numFmtId="164" fontId="0" fillId="3" borderId="0" xfId="0" applyNumberFormat="1" applyFill="1" applyAlignment="1">
      <alignment vertical="top" textRotation="90"/>
    </xf>
    <xf numFmtId="0" fontId="0" fillId="0" borderId="0" xfId="0" quotePrefix="1"/>
    <xf numFmtId="0" fontId="0" fillId="4" borderId="0" xfId="0" applyFill="1" applyAlignment="1">
      <alignment vertical="top"/>
    </xf>
    <xf numFmtId="164" fontId="0" fillId="4" borderId="0" xfId="0" applyNumberFormat="1" applyFill="1" applyAlignment="1">
      <alignment vertical="top"/>
    </xf>
    <xf numFmtId="0" fontId="0" fillId="4" borderId="0" xfId="0" applyFill="1" applyAlignment="1">
      <alignment vertical="top" wrapText="1"/>
    </xf>
    <xf numFmtId="0" fontId="0" fillId="4" borderId="0" xfId="0" quotePrefix="1" applyFill="1" applyAlignment="1">
      <alignment vertical="top"/>
    </xf>
    <xf numFmtId="0" fontId="0" fillId="4" borderId="0" xfId="0" applyFill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5" fillId="0" borderId="0" xfId="0" applyFont="1" applyAlignment="1">
      <alignment vertical="top"/>
    </xf>
    <xf numFmtId="0" fontId="0" fillId="5" borderId="0" xfId="0" applyFill="1" applyAlignment="1">
      <alignment vertical="top"/>
    </xf>
    <xf numFmtId="2" fontId="0" fillId="0" borderId="0" xfId="0" applyNumberFormat="1" applyAlignment="1">
      <alignment vertical="top" wrapText="1"/>
    </xf>
    <xf numFmtId="2" fontId="0" fillId="0" borderId="0" xfId="0" applyNumberFormat="1" applyAlignment="1">
      <alignment vertical="top"/>
    </xf>
    <xf numFmtId="0" fontId="7" fillId="0" borderId="0" xfId="0" applyFont="1" applyAlignment="1">
      <alignment vertical="top" wrapText="1"/>
    </xf>
    <xf numFmtId="0" fontId="6" fillId="0" borderId="0" xfId="1" applyAlignment="1">
      <alignment vertical="top"/>
    </xf>
    <xf numFmtId="0" fontId="0" fillId="8" borderId="0" xfId="0" applyFill="1" applyAlignment="1">
      <alignment vertical="top"/>
    </xf>
    <xf numFmtId="0" fontId="0" fillId="6" borderId="0" xfId="0" applyFill="1" applyAlignment="1">
      <alignment vertical="top"/>
    </xf>
    <xf numFmtId="0" fontId="0" fillId="7" borderId="0" xfId="0" applyFill="1" applyAlignment="1">
      <alignment vertical="top"/>
    </xf>
    <xf numFmtId="0" fontId="0" fillId="0" borderId="1" xfId="0" applyBorder="1" applyAlignment="1">
      <alignment vertical="top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top"/>
    </xf>
  </cellXfs>
  <cellStyles count="2">
    <cellStyle name="Hyperlink" xfId="1" builtinId="8"/>
    <cellStyle name="Normal" xfId="0" builtinId="0"/>
  </cellStyles>
  <dxfs count="77">
    <dxf>
      <font>
        <color theme="5"/>
      </font>
      <fill>
        <patternFill>
          <bgColor theme="5" tint="0.79998168889431442"/>
        </patternFill>
      </fill>
    </dxf>
    <dxf>
      <alignment horizontal="general" vertical="top" indent="0" justifyLastLine="0" shrinkToFit="0" readingOrder="0"/>
    </dxf>
    <dxf>
      <alignment horizontal="general" vertical="top" indent="0" justifyLastLine="0" shrinkToFit="0" readingOrder="0"/>
    </dxf>
    <dxf>
      <alignment horizontal="general" vertical="top" indent="0" justifyLastLine="0" shrinkToFit="0" readingOrder="0"/>
    </dxf>
    <dxf>
      <alignment horizontal="general" vertical="top" indent="0" justifyLastLine="0" shrinkToFit="0" readingOrder="0"/>
    </dxf>
    <dxf>
      <alignment horizontal="general" vertical="top" indent="0" justifyLastLine="0" shrinkToFit="0" readingOrder="0"/>
    </dxf>
    <dxf>
      <alignment horizontal="general" vertical="top" indent="0" justifyLastLine="0" shrinkToFit="0" readingOrder="0"/>
    </dxf>
    <dxf>
      <alignment horizontal="general" vertical="top" indent="0" justifyLastLine="0" shrinkToFit="0" readingOrder="0"/>
    </dxf>
    <dxf>
      <alignment horizontal="general" vertical="top" indent="0" justifyLastLine="0" shrinkToFit="0" readingOrder="0"/>
    </dxf>
    <dxf>
      <alignment horizontal="general" vertical="top" indent="0" justifyLastLine="0" shrinkToFit="0" readingOrder="0"/>
    </dxf>
    <dxf>
      <alignment horizontal="general" vertical="top" indent="0" justifyLastLine="0" shrinkToFit="0" readingOrder="0"/>
    </dxf>
    <dxf>
      <alignment horizontal="general" vertical="top" indent="0" justifyLastLine="0" shrinkToFit="0" readingOrder="0"/>
    </dxf>
    <dxf>
      <alignment horizontal="general" vertical="top" wrapText="0" indent="0" justifyLastLine="0" shrinkToFit="0" readingOrder="0"/>
    </dxf>
    <dxf>
      <alignment horizontal="general" vertical="top" wrapText="1" indent="0" justifyLastLine="0" shrinkToFit="0" readingOrder="0"/>
    </dxf>
    <dxf>
      <alignment horizontal="general" vertical="top" indent="0" justifyLastLine="0" shrinkToFit="0" readingOrder="0"/>
    </dxf>
    <dxf>
      <alignment horizontal="general" vertical="top" indent="0" justifyLastLine="0" shrinkToFit="0" readingOrder="0"/>
    </dxf>
    <dxf>
      <alignment horizontal="general" vertical="top" indent="0" justifyLastLine="0" shrinkToFit="0" readingOrder="0"/>
    </dxf>
    <dxf>
      <alignment horizontal="general" vertical="top" indent="0" justifyLastLine="0" shrinkToFit="0" readingOrder="0"/>
    </dxf>
    <dxf>
      <numFmt numFmtId="164" formatCode="0.0000"/>
      <alignment horizontal="general" vertical="top" indent="0" justifyLastLine="0" shrinkToFit="0" readingOrder="0"/>
    </dxf>
    <dxf>
      <numFmt numFmtId="164" formatCode="0.0000"/>
      <alignment horizontal="general" vertical="top" indent="0" justifyLastLine="0" shrinkToFit="0" readingOrder="0"/>
    </dxf>
    <dxf>
      <numFmt numFmtId="164" formatCode="0.0000"/>
      <alignment horizontal="general" vertical="top" indent="0" justifyLastLine="0" shrinkToFit="0" readingOrder="0"/>
    </dxf>
    <dxf>
      <numFmt numFmtId="164" formatCode="0.0000"/>
      <alignment horizontal="general" vertical="top" indent="0" justifyLastLine="0" shrinkToFit="0" readingOrder="0"/>
    </dxf>
    <dxf>
      <numFmt numFmtId="164" formatCode="0.0000"/>
      <alignment horizontal="general" vertical="top" indent="0" justifyLastLine="0" shrinkToFit="0" readingOrder="0"/>
    </dxf>
    <dxf>
      <numFmt numFmtId="164" formatCode="0.0000"/>
      <alignment horizontal="general" vertical="top" indent="0" justifyLastLine="0" shrinkToFit="0" readingOrder="0"/>
    </dxf>
    <dxf>
      <numFmt numFmtId="164" formatCode="0.0000"/>
      <alignment horizontal="general" vertical="top" textRotation="0" wrapText="0" indent="0" justifyLastLine="0" shrinkToFit="0" readingOrder="0"/>
    </dxf>
    <dxf>
      <numFmt numFmtId="164" formatCode="0.0000"/>
      <alignment horizontal="general" vertical="top" textRotation="0" wrapText="0" indent="0" justifyLastLine="0" shrinkToFit="0" readingOrder="0"/>
    </dxf>
    <dxf>
      <numFmt numFmtId="164" formatCode="0.0000"/>
      <alignment horizontal="general" vertical="top" textRotation="0" wrapText="0" indent="0" justifyLastLine="0" shrinkToFit="0" readingOrder="0"/>
    </dxf>
    <dxf>
      <numFmt numFmtId="164" formatCode="0.0000"/>
      <alignment horizontal="general" vertical="top" textRotation="0" wrapText="0" indent="0" justifyLastLine="0" shrinkToFit="0" readingOrder="0"/>
    </dxf>
    <dxf>
      <numFmt numFmtId="164" formatCode="0.0000"/>
      <alignment horizontal="general" vertical="top" textRotation="0" wrapText="0" indent="0" justifyLastLine="0" shrinkToFit="0" readingOrder="0"/>
    </dxf>
    <dxf>
      <numFmt numFmtId="164" formatCode="0.0000"/>
      <alignment horizontal="general" vertical="top" textRotation="0" wrapText="0" indent="0" justifyLastLine="0" shrinkToFit="0" readingOrder="0"/>
    </dxf>
    <dxf>
      <numFmt numFmtId="164" formatCode="0.0000"/>
      <alignment horizontal="general" vertical="top" textRotation="0" wrapText="0" indent="0" justifyLastLine="0" shrinkToFit="0" readingOrder="0"/>
    </dxf>
    <dxf>
      <numFmt numFmtId="164" formatCode="0.0000"/>
      <alignment horizontal="general" vertical="top" textRotation="0" wrapText="0" indent="0" justifyLastLine="0" shrinkToFit="0" readingOrder="0"/>
    </dxf>
    <dxf>
      <numFmt numFmtId="164" formatCode="0.0000"/>
      <alignment horizontal="general" vertical="top" indent="0" justifyLastLine="0" shrinkToFit="0" readingOrder="0"/>
    </dxf>
    <dxf>
      <numFmt numFmtId="164" formatCode="0.0000"/>
      <alignment horizontal="general" vertical="top" indent="0" justifyLastLine="0" shrinkToFit="0" readingOrder="0"/>
    </dxf>
    <dxf>
      <numFmt numFmtId="164" formatCode="0.0000"/>
      <alignment horizontal="general" vertical="top" indent="0" justifyLastLine="0" shrinkToFit="0" readingOrder="0"/>
    </dxf>
    <dxf>
      <numFmt numFmtId="164" formatCode="0.0000"/>
      <alignment horizontal="general" vertical="top" indent="0" justifyLastLine="0" shrinkToFit="0" readingOrder="0"/>
    </dxf>
    <dxf>
      <numFmt numFmtId="164" formatCode="0.0000"/>
      <alignment horizontal="general" vertical="top" indent="0" justifyLastLine="0" shrinkToFit="0" readingOrder="0"/>
    </dxf>
    <dxf>
      <numFmt numFmtId="164" formatCode="0.0000"/>
      <alignment horizontal="general" vertical="top" indent="0" justifyLastLine="0" shrinkToFit="0" readingOrder="0"/>
    </dxf>
    <dxf>
      <numFmt numFmtId="164" formatCode="0.0000"/>
      <alignment horizontal="general" vertical="top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alignment horizontal="general" vertical="top" indent="0" justifyLastLine="0" shrinkToFit="0" readingOrder="0"/>
    </dxf>
    <dxf>
      <alignment horizontal="general" vertical="top" indent="0" justifyLastLine="0" shrinkToFit="0" readingOrder="0"/>
    </dxf>
    <dxf>
      <alignment horizontal="general" vertical="top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indent="0" justifyLastLine="0" shrinkToFit="0" readingOrder="0"/>
    </dxf>
    <dxf>
      <alignment horizontal="general" vertical="top" indent="0" justifyLastLine="0" shrinkToFit="0" readingOrder="0"/>
    </dxf>
    <dxf>
      <alignment horizontal="general" vertical="top" indent="0" justifyLastLine="0" shrinkToFit="0" readingOrder="0"/>
    </dxf>
    <dxf>
      <alignment horizontal="general" vertical="top" indent="0" justifyLastLine="0" shrinkToFit="0" readingOrder="0"/>
    </dxf>
    <dxf>
      <alignment horizontal="general" vertical="top" indent="0" justifyLastLine="0" shrinkToFit="0" readingOrder="0"/>
    </dxf>
    <dxf>
      <alignment horizontal="general" vertical="top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indent="0" justifyLastLine="0" shrinkToFit="0" readingOrder="0"/>
    </dxf>
    <dxf>
      <alignment horizontal="general" vertical="top" indent="0" justifyLastLine="0" shrinkToFit="0" readingOrder="0"/>
    </dxf>
    <dxf>
      <alignment horizontal="general" vertical="top" indent="0" justifyLastLine="0" shrinkToFit="0" readingOrder="0"/>
    </dxf>
    <dxf>
      <alignment horizontal="general" vertical="top" indent="0" justifyLastLine="0" shrinkToFit="0" readingOrder="0"/>
    </dxf>
    <dxf>
      <alignment horizontal="general" vertical="top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indent="0" justifyLastLine="0" shrinkToFit="0" readingOrder="0"/>
    </dxf>
    <dxf>
      <alignment horizontal="general" vertical="top" indent="0" justifyLastLine="0" shrinkToFit="0" readingOrder="0"/>
    </dxf>
    <dxf>
      <alignment horizontal="general" vertical="top" indent="0" justifyLastLine="0" shrinkToFit="0" readingOrder="0"/>
    </dxf>
    <dxf>
      <alignment horizontal="general" vertical="top" indent="0" justifyLastLine="0" shrinkToFit="0" readingOrder="0"/>
    </dxf>
    <dxf>
      <alignment horizontal="general" vertical="top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alignment horizontal="general" vertical="top" indent="0" justifyLastLine="0" shrinkToFit="0" readingOrder="0"/>
    </dxf>
    <dxf>
      <alignment horizontal="general" vertical="top" indent="0" justifyLastLine="0" shrinkToFit="0" readingOrder="0"/>
    </dxf>
    <dxf>
      <alignment horizontal="general" vertical="top" indent="0" justifyLastLine="0" shrinkToFit="0" readingOrder="0"/>
    </dxf>
    <dxf>
      <alignment horizontal="general" vertical="top" indent="0" justifyLastLine="0" shrinkToFit="0" readingOrder="0"/>
    </dxf>
    <dxf>
      <alignment horizontal="general" vertical="top" textRotation="9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microsoft.com/office/2017/10/relationships/person" Target="persons/person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tyles" Target="styles.xml"/><Relationship Id="rId5" Type="http://schemas.openxmlformats.org/officeDocument/2006/relationships/worksheet" Target="worksheets/sheet4.xml"/><Relationship Id="rId1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Fractional</a:t>
            </a:r>
            <a:r>
              <a:rPr lang="en-US" baseline="0"/>
              <a:t> Abundances of isoGDGTs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master_cultures!$AK$1</c:f>
              <c:strCache>
                <c:ptCount val="1"/>
                <c:pt idx="0">
                  <c:v>reported_1302</c:v>
                </c:pt>
              </c:strCache>
            </c:strRef>
          </c:tx>
          <c:spPr>
            <a:solidFill>
              <a:schemeClr val="accent1">
                <a:tint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master_cultures!$AK$2:$AK$189</c:f>
              <c:numCache>
                <c:formatCode>0.0000</c:formatCode>
                <c:ptCount val="1"/>
                <c:pt idx="0">
                  <c:v>0.24249057371385518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ED-428F-A09F-D5757798E6E1}"/>
            </c:ext>
          </c:extLst>
        </c:ser>
        <c:ser>
          <c:idx val="1"/>
          <c:order val="1"/>
          <c:tx>
            <c:strRef>
              <c:f>master_cultures!$AL$1</c:f>
              <c:strCache>
                <c:ptCount val="1"/>
                <c:pt idx="0">
                  <c:v>reported_1300</c:v>
                </c:pt>
              </c:strCache>
            </c:strRef>
          </c:tx>
          <c:spPr>
            <a:solidFill>
              <a:schemeClr val="accent1">
                <a:tint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master_cultures!$AL$2:$AL$189</c:f>
              <c:numCache>
                <c:formatCode>0.0000</c:formatCode>
                <c:ptCount val="1"/>
                <c:pt idx="0">
                  <c:v>0.19968608968705506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ED-428F-A09F-D5757798E6E1}"/>
            </c:ext>
          </c:extLst>
        </c:ser>
        <c:ser>
          <c:idx val="2"/>
          <c:order val="2"/>
          <c:tx>
            <c:strRef>
              <c:f>master_cultures!$AM$1</c:f>
              <c:strCache>
                <c:ptCount val="1"/>
                <c:pt idx="0">
                  <c:v>reported_1298</c:v>
                </c:pt>
              </c:strCache>
            </c:strRef>
          </c:tx>
          <c:spPr>
            <a:solidFill>
              <a:schemeClr val="accent1">
                <a:tint val="90000"/>
              </a:schemeClr>
            </a:solidFill>
            <a:ln>
              <a:noFill/>
            </a:ln>
            <a:effectLst/>
          </c:spPr>
          <c:invertIfNegative val="0"/>
          <c:val>
            <c:numRef>
              <c:f>master_cultures!$AM$2:$AM$189</c:f>
              <c:numCache>
                <c:formatCode>0.0000</c:formatCode>
                <c:ptCount val="1"/>
                <c:pt idx="0">
                  <c:v>0.15448679067034271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ED-428F-A09F-D5757798E6E1}"/>
            </c:ext>
          </c:extLst>
        </c:ser>
        <c:ser>
          <c:idx val="3"/>
          <c:order val="3"/>
          <c:tx>
            <c:strRef>
              <c:f>master_cultures!$AN$1</c:f>
              <c:strCache>
                <c:ptCount val="1"/>
                <c:pt idx="0">
                  <c:v>reported_1296</c:v>
                </c:pt>
              </c:strCache>
            </c:strRef>
          </c:tx>
          <c:spPr>
            <a:solidFill>
              <a:schemeClr val="accent1">
                <a:shade val="90000"/>
              </a:schemeClr>
            </a:solidFill>
            <a:ln>
              <a:noFill/>
            </a:ln>
            <a:effectLst/>
          </c:spPr>
          <c:invertIfNegative val="0"/>
          <c:val>
            <c:numRef>
              <c:f>master_cultures!$AN$2:$AN$189</c:f>
              <c:numCache>
                <c:formatCode>0.0000</c:formatCode>
                <c:ptCount val="1"/>
                <c:pt idx="0">
                  <c:v>8.8643101528497623E-2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ED-428F-A09F-D5757798E6E1}"/>
            </c:ext>
          </c:extLst>
        </c:ser>
        <c:ser>
          <c:idx val="4"/>
          <c:order val="4"/>
          <c:tx>
            <c:strRef>
              <c:f>master_cultures!$AO$1</c:f>
              <c:strCache>
                <c:ptCount val="1"/>
                <c:pt idx="0">
                  <c:v>reported_1292</c:v>
                </c:pt>
              </c:strCache>
            </c:strRef>
          </c:tx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master_cultures!$AO$2:$AO$189</c:f>
              <c:numCache>
                <c:formatCode>0.0000</c:formatCode>
                <c:ptCount val="1"/>
                <c:pt idx="0">
                  <c:v>0.15344636855712385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ED-428F-A09F-D5757798E6E1}"/>
            </c:ext>
          </c:extLst>
        </c:ser>
        <c:ser>
          <c:idx val="5"/>
          <c:order val="5"/>
          <c:tx>
            <c:strRef>
              <c:f>master_cultures!$AP$1</c:f>
              <c:strCache>
                <c:ptCount val="1"/>
                <c:pt idx="0">
                  <c:v>reported_1292_iso</c:v>
                </c:pt>
              </c:strCache>
            </c:strRef>
          </c:tx>
          <c:spPr>
            <a:solidFill>
              <a:schemeClr val="accent1">
                <a:shade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master_cultures!$AP$2:$AP$189</c:f>
              <c:numCache>
                <c:formatCode>0.0000</c:formatCode>
                <c:ptCount val="1"/>
                <c:pt idx="0">
                  <c:v>0.1612470758431255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ED-428F-A09F-D5757798E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36172384"/>
        <c:axId val="336195904"/>
      </c:barChart>
      <c:catAx>
        <c:axId val="336172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95904"/>
        <c:crosses val="autoZero"/>
        <c:auto val="1"/>
        <c:lblAlgn val="ctr"/>
        <c:lblOffset val="100"/>
        <c:noMultiLvlLbl val="0"/>
      </c:catAx>
      <c:valAx>
        <c:axId val="33619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7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master_cultures!$X$2:$X$189</c:f>
              <c:numCache>
                <c:formatCode>General</c:formatCode>
                <c:ptCount val="1"/>
                <c:pt idx="0">
                  <c:v>20</c:v>
                </c:pt>
              </c:numCache>
            </c:numRef>
          </c:xVal>
          <c:yVal>
            <c:numRef>
              <c:f>master_cultures!#REF!</c:f>
              <c:numCache>
                <c:formatCode>0.0000</c:formatCode>
                <c:ptCount val="66"/>
                <c:pt idx="0">
                  <c:v>2.437575757575758</c:v>
                </c:pt>
                <c:pt idx="1">
                  <c:v>2.2354285714285722</c:v>
                </c:pt>
                <c:pt idx="2">
                  <c:v>2.5175141242937848</c:v>
                </c:pt>
                <c:pt idx="3">
                  <c:v>2.9156769596199519</c:v>
                </c:pt>
                <c:pt idx="4">
                  <c:v>1.8390688259109313</c:v>
                </c:pt>
                <c:pt idx="5">
                  <c:v>2.4196428571428572</c:v>
                </c:pt>
                <c:pt idx="6">
                  <c:v>2.7953091684434965</c:v>
                </c:pt>
                <c:pt idx="7">
                  <c:v>1.9704081632653061</c:v>
                </c:pt>
                <c:pt idx="8">
                  <c:v>2.4285714285714288</c:v>
                </c:pt>
                <c:pt idx="9">
                  <c:v>2.5116033755274261</c:v>
                </c:pt>
                <c:pt idx="10">
                  <c:v>3.3673367336733673</c:v>
                </c:pt>
                <c:pt idx="11">
                  <c:v>2.4086988941932468</c:v>
                </c:pt>
                <c:pt idx="12">
                  <c:v>2.2952200899701207</c:v>
                </c:pt>
                <c:pt idx="13">
                  <c:v>2.3425108200379632</c:v>
                </c:pt>
                <c:pt idx="14">
                  <c:v>2.769187427007898</c:v>
                </c:pt>
                <c:pt idx="15">
                  <c:v>2.1561990821490058</c:v>
                </c:pt>
                <c:pt idx="16">
                  <c:v>2.3215886634626393</c:v>
                </c:pt>
                <c:pt idx="17">
                  <c:v>3.9999999999999996</c:v>
                </c:pt>
                <c:pt idx="18">
                  <c:v>3.9999999999999996</c:v>
                </c:pt>
                <c:pt idx="19">
                  <c:v>2.3237241733523866</c:v>
                </c:pt>
                <c:pt idx="20">
                  <c:v>2.4600573557528125</c:v>
                </c:pt>
                <c:pt idx="21">
                  <c:v>1.9481429417374763</c:v>
                </c:pt>
                <c:pt idx="22">
                  <c:v>2.0599218993888613</c:v>
                </c:pt>
                <c:pt idx="23">
                  <c:v>2.1403111959938275</c:v>
                </c:pt>
                <c:pt idx="24">
                  <c:v>2.2041555499135495</c:v>
                </c:pt>
                <c:pt idx="25">
                  <c:v>1.8028555024246231</c:v>
                </c:pt>
                <c:pt idx="26">
                  <c:v>2.5105070988505855</c:v>
                </c:pt>
                <c:pt idx="27">
                  <c:v>2.5936102150146425</c:v>
                </c:pt>
                <c:pt idx="28">
                  <c:v>2.4585910084299489</c:v>
                </c:pt>
                <c:pt idx="29">
                  <c:v>2.5153981312852953</c:v>
                </c:pt>
                <c:pt idx="30">
                  <c:v>2.3799810020697669</c:v>
                </c:pt>
                <c:pt idx="31">
                  <c:v>2.2073</c:v>
                </c:pt>
                <c:pt idx="32">
                  <c:v>2.4128999999999996</c:v>
                </c:pt>
                <c:pt idx="33">
                  <c:v>2.5805999999999996</c:v>
                </c:pt>
                <c:pt idx="34">
                  <c:v>2.9412000000000003</c:v>
                </c:pt>
                <c:pt idx="35">
                  <c:v>3.2992000000000004</c:v>
                </c:pt>
                <c:pt idx="36">
                  <c:v>3.3673367336733673</c:v>
                </c:pt>
                <c:pt idx="37">
                  <c:v>1.4462999999999999</c:v>
                </c:pt>
                <c:pt idx="38">
                  <c:v>1.5411000000000001</c:v>
                </c:pt>
                <c:pt idx="39">
                  <c:v>1.8104</c:v>
                </c:pt>
                <c:pt idx="40">
                  <c:v>2.2612000000000005</c:v>
                </c:pt>
                <c:pt idx="41">
                  <c:v>2.7383999999999999</c:v>
                </c:pt>
                <c:pt idx="42">
                  <c:v>1.5945</c:v>
                </c:pt>
                <c:pt idx="43">
                  <c:v>1.7148999999999996</c:v>
                </c:pt>
                <c:pt idx="44">
                  <c:v>1.9331933193319335</c:v>
                </c:pt>
                <c:pt idx="45">
                  <c:v>2.0994000000000002</c:v>
                </c:pt>
                <c:pt idx="46">
                  <c:v>2.2953999999999999</c:v>
                </c:pt>
                <c:pt idx="47">
                  <c:v>2.4801999999999995</c:v>
                </c:pt>
                <c:pt idx="48">
                  <c:v>3.3674982466686703</c:v>
                </c:pt>
                <c:pt idx="49">
                  <c:v>3.3841384138413835</c:v>
                </c:pt>
                <c:pt idx="50">
                  <c:v>3.1422569027611047</c:v>
                </c:pt>
                <c:pt idx="51">
                  <c:v>3.1198959167333866</c:v>
                </c:pt>
                <c:pt idx="52">
                  <c:v>3.0566018833901021</c:v>
                </c:pt>
                <c:pt idx="53">
                  <c:v>2.8534560368110435</c:v>
                </c:pt>
                <c:pt idx="54">
                  <c:v>2.8561280640320161</c:v>
                </c:pt>
                <c:pt idx="55">
                  <c:v>2.9845938375350141</c:v>
                </c:pt>
                <c:pt idx="56">
                  <c:v>2.9234693877551021</c:v>
                </c:pt>
                <c:pt idx="57">
                  <c:v>2.8171903141885135</c:v>
                </c:pt>
                <c:pt idx="58">
                  <c:v>2.7618856971274144</c:v>
                </c:pt>
                <c:pt idx="59">
                  <c:v>2.6858486789431546</c:v>
                </c:pt>
                <c:pt idx="60">
                  <c:v>2.9052631570947374</c:v>
                </c:pt>
                <c:pt idx="61">
                  <c:v>2.6210526319999996</c:v>
                </c:pt>
                <c:pt idx="62">
                  <c:v>2.5638297874361702</c:v>
                </c:pt>
                <c:pt idx="63">
                  <c:v>1.9743589743589742</c:v>
                </c:pt>
                <c:pt idx="64">
                  <c:v>2.0357142857142856</c:v>
                </c:pt>
                <c:pt idx="65">
                  <c:v>2.8841059602649013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master_cultures!#REF!</c15:sqref>
                        </c15:formulaRef>
                      </c:ext>
                    </c:extLst>
                    <c:strCache>
                      <c:ptCount val="1"/>
                      <c:pt idx="0">
                        <c:v>ringIndex_sample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4EA-434B-A370-2F2E61857666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master_cultures!$X$2:$X$189</c:f>
              <c:numCache>
                <c:formatCode>General</c:formatCode>
                <c:ptCount val="1"/>
                <c:pt idx="0">
                  <c:v>20</c:v>
                </c:pt>
              </c:numCache>
            </c:numRef>
          </c:xVal>
          <c:yVal>
            <c:numRef>
              <c:f>master_cultures!#REF!</c:f>
              <c:numCache>
                <c:formatCode>0.0000</c:formatCode>
                <c:ptCount val="66"/>
                <c:pt idx="0">
                  <c:v>2.855855855855856</c:v>
                </c:pt>
                <c:pt idx="1">
                  <c:v>2.6453546453546459</c:v>
                </c:pt>
                <c:pt idx="2">
                  <c:v>2.9489999999999994</c:v>
                </c:pt>
                <c:pt idx="3">
                  <c:v>3.5234765234765226</c:v>
                </c:pt>
                <c:pt idx="4">
                  <c:v>2.1709999999999998</c:v>
                </c:pt>
                <c:pt idx="5">
                  <c:v>2.8418418418418421</c:v>
                </c:pt>
                <c:pt idx="6">
                  <c:v>3.2902902902902906</c:v>
                </c:pt>
                <c:pt idx="7">
                  <c:v>2.308383233532934</c:v>
                </c:pt>
                <c:pt idx="8">
                  <c:v>2.867132867132868</c:v>
                </c:pt>
                <c:pt idx="9">
                  <c:v>2.9560439560439562</c:v>
                </c:pt>
                <c:pt idx="10">
                  <c:v>4.1149114911491145</c:v>
                </c:pt>
                <c:pt idx="11">
                  <c:v>3.0096973574957908</c:v>
                </c:pt>
                <c:pt idx="12">
                  <c:v>2.7495944572537381</c:v>
                </c:pt>
                <c:pt idx="13">
                  <c:v>2.8562955851770044</c:v>
                </c:pt>
                <c:pt idx="14">
                  <c:v>3.2451801342316595</c:v>
                </c:pt>
                <c:pt idx="15">
                  <c:v>2.5542430954876436</c:v>
                </c:pt>
                <c:pt idx="16">
                  <c:v>2.8890589032696998</c:v>
                </c:pt>
                <c:pt idx="17">
                  <c:v>4.9999999999999991</c:v>
                </c:pt>
                <c:pt idx="18">
                  <c:v>4.6085247207227074</c:v>
                </c:pt>
                <c:pt idx="19">
                  <c:v>2.8202841521513613</c:v>
                </c:pt>
                <c:pt idx="20">
                  <c:v>2.902795077313757</c:v>
                </c:pt>
                <c:pt idx="21">
                  <c:v>2.3290974148063661</c:v>
                </c:pt>
                <c:pt idx="22">
                  <c:v>2.4372024190643358</c:v>
                </c:pt>
                <c:pt idx="23">
                  <c:v>2.5902829975011508</c:v>
                </c:pt>
                <c:pt idx="24">
                  <c:v>2.5684586903440039</c:v>
                </c:pt>
                <c:pt idx="25">
                  <c:v>2.0935817089993876</c:v>
                </c:pt>
                <c:pt idx="26">
                  <c:v>3.0734005591646811</c:v>
                </c:pt>
                <c:pt idx="27">
                  <c:v>3.0405897728990308</c:v>
                </c:pt>
                <c:pt idx="28">
                  <c:v>3.0612474959642579</c:v>
                </c:pt>
                <c:pt idx="29">
                  <c:v>2.9512310220615072</c:v>
                </c:pt>
                <c:pt idx="30">
                  <c:v>2.776038321058711</c:v>
                </c:pt>
                <c:pt idx="31">
                  <c:v>2.6454999999999997</c:v>
                </c:pt>
                <c:pt idx="32">
                  <c:v>2.8951999999999996</c:v>
                </c:pt>
                <c:pt idx="33">
                  <c:v>3.1233999999999997</c:v>
                </c:pt>
                <c:pt idx="34">
                  <c:v>3.5728</c:v>
                </c:pt>
                <c:pt idx="35">
                  <c:v>4.0221</c:v>
                </c:pt>
                <c:pt idx="36">
                  <c:v>4.1149114911491145</c:v>
                </c:pt>
                <c:pt idx="37">
                  <c:v>1.7745</c:v>
                </c:pt>
                <c:pt idx="38">
                  <c:v>1.8958000000000002</c:v>
                </c:pt>
                <c:pt idx="39">
                  <c:v>2.2256999999999998</c:v>
                </c:pt>
                <c:pt idx="40">
                  <c:v>2.7826000000000004</c:v>
                </c:pt>
                <c:pt idx="41">
                  <c:v>3.3923999999999999</c:v>
                </c:pt>
                <c:pt idx="42">
                  <c:v>1.9696</c:v>
                </c:pt>
                <c:pt idx="43">
                  <c:v>2.1182999999999996</c:v>
                </c:pt>
                <c:pt idx="44">
                  <c:v>2.3897389738973902</c:v>
                </c:pt>
                <c:pt idx="45">
                  <c:v>2.5989</c:v>
                </c:pt>
                <c:pt idx="46">
                  <c:v>2.8452999999999999</c:v>
                </c:pt>
                <c:pt idx="47">
                  <c:v>3.0273999999999992</c:v>
                </c:pt>
                <c:pt idx="48">
                  <c:v>4.0819557158601336</c:v>
                </c:pt>
                <c:pt idx="49">
                  <c:v>4.1095109510951087</c:v>
                </c:pt>
                <c:pt idx="50">
                  <c:v>3.8042216886754705</c:v>
                </c:pt>
                <c:pt idx="51">
                  <c:v>3.7838270616493195</c:v>
                </c:pt>
                <c:pt idx="52">
                  <c:v>3.7066720096173107</c:v>
                </c:pt>
                <c:pt idx="53">
                  <c:v>3.392617785335601</c:v>
                </c:pt>
                <c:pt idx="54">
                  <c:v>3.3977988994497248</c:v>
                </c:pt>
                <c:pt idx="55">
                  <c:v>3.5961384553821532</c:v>
                </c:pt>
                <c:pt idx="56">
                  <c:v>3.5325130052020808</c:v>
                </c:pt>
                <c:pt idx="57">
                  <c:v>3.4152491494896942</c:v>
                </c:pt>
                <c:pt idx="58">
                  <c:v>3.3533179861875686</c:v>
                </c:pt>
                <c:pt idx="59">
                  <c:v>3.2745196156925545</c:v>
                </c:pt>
                <c:pt idx="60">
                  <c:v>3.4526315775473688</c:v>
                </c:pt>
                <c:pt idx="61">
                  <c:v>3.0947368429999997</c:v>
                </c:pt>
                <c:pt idx="62">
                  <c:v>3.0319148939680858</c:v>
                </c:pt>
                <c:pt idx="63">
                  <c:v>2.5222222222222221</c:v>
                </c:pt>
                <c:pt idx="64">
                  <c:v>2.4999999999999996</c:v>
                </c:pt>
                <c:pt idx="65">
                  <c:v>3.4768211920529808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master_cultures!#REF!</c15:sqref>
                        </c15:formulaRef>
                      </c:ext>
                    </c:extLst>
                    <c:strCache>
                      <c:ptCount val="1"/>
                      <c:pt idx="0">
                        <c:v>ringIndex_0to8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4EA-434B-A370-2F2E61857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248080"/>
        <c:axId val="275268255"/>
      </c:scatterChart>
      <c:valAx>
        <c:axId val="115724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Culture Temperature</a:t>
                </a:r>
                <a:r>
                  <a:rPr lang="en-US" baseline="0"/>
                  <a:t> (degC)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268255"/>
        <c:crosses val="autoZero"/>
        <c:crossBetween val="midCat"/>
      </c:valAx>
      <c:valAx>
        <c:axId val="27526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Ring</a:t>
                </a:r>
                <a:r>
                  <a:rPr lang="en-US" baseline="0"/>
                  <a:t> Index (0-8)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24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38100">
              <a:noFill/>
            </a:ln>
          </c:spPr>
          <c:marker>
            <c:symbol val="circle"/>
            <c:size val="5"/>
            <c:spPr>
              <a:ln>
                <a:noFill/>
              </a:ln>
            </c:spPr>
          </c:marker>
          <c:xVal>
            <c:numRef>
              <c:f>master_cultures!$Z$2:$Z$189</c:f>
              <c:numCache>
                <c:formatCode>General</c:formatCode>
                <c:ptCount val="1"/>
              </c:numCache>
            </c:numRef>
          </c:xVal>
          <c:yVal>
            <c:numRef>
              <c:f>master_cultures!#REF!</c:f>
              <c:numCache>
                <c:formatCode>0.0000</c:formatCode>
                <c:ptCount val="66"/>
                <c:pt idx="0">
                  <c:v>2.855855855855856</c:v>
                </c:pt>
                <c:pt idx="1">
                  <c:v>2.6453546453546459</c:v>
                </c:pt>
                <c:pt idx="2">
                  <c:v>2.9489999999999994</c:v>
                </c:pt>
                <c:pt idx="3">
                  <c:v>3.5234765234765226</c:v>
                </c:pt>
                <c:pt idx="4">
                  <c:v>2.1709999999999998</c:v>
                </c:pt>
                <c:pt idx="5">
                  <c:v>2.8418418418418421</c:v>
                </c:pt>
                <c:pt idx="6">
                  <c:v>3.2902902902902906</c:v>
                </c:pt>
                <c:pt idx="7">
                  <c:v>2.308383233532934</c:v>
                </c:pt>
                <c:pt idx="8">
                  <c:v>2.867132867132868</c:v>
                </c:pt>
                <c:pt idx="9">
                  <c:v>2.9560439560439562</c:v>
                </c:pt>
                <c:pt idx="10">
                  <c:v>4.1149114911491145</c:v>
                </c:pt>
                <c:pt idx="11">
                  <c:v>3.0096973574957908</c:v>
                </c:pt>
                <c:pt idx="12">
                  <c:v>2.7495944572537381</c:v>
                </c:pt>
                <c:pt idx="13">
                  <c:v>2.8562955851770044</c:v>
                </c:pt>
                <c:pt idx="14">
                  <c:v>3.2451801342316595</c:v>
                </c:pt>
                <c:pt idx="15">
                  <c:v>2.5542430954876436</c:v>
                </c:pt>
                <c:pt idx="16">
                  <c:v>2.8890589032696998</c:v>
                </c:pt>
                <c:pt idx="17">
                  <c:v>4.9999999999999991</c:v>
                </c:pt>
                <c:pt idx="18">
                  <c:v>4.6085247207227074</c:v>
                </c:pt>
                <c:pt idx="19">
                  <c:v>2.8202841521513613</c:v>
                </c:pt>
                <c:pt idx="20">
                  <c:v>2.902795077313757</c:v>
                </c:pt>
                <c:pt idx="21">
                  <c:v>2.3290974148063661</c:v>
                </c:pt>
                <c:pt idx="22">
                  <c:v>2.4372024190643358</c:v>
                </c:pt>
                <c:pt idx="23">
                  <c:v>2.5902829975011508</c:v>
                </c:pt>
                <c:pt idx="24">
                  <c:v>2.5684586903440039</c:v>
                </c:pt>
                <c:pt idx="25">
                  <c:v>2.0935817089993876</c:v>
                </c:pt>
                <c:pt idx="26">
                  <c:v>3.0734005591646811</c:v>
                </c:pt>
                <c:pt idx="27">
                  <c:v>3.0405897728990308</c:v>
                </c:pt>
                <c:pt idx="28">
                  <c:v>3.0612474959642579</c:v>
                </c:pt>
                <c:pt idx="29">
                  <c:v>2.9512310220615072</c:v>
                </c:pt>
                <c:pt idx="30">
                  <c:v>2.776038321058711</c:v>
                </c:pt>
                <c:pt idx="31">
                  <c:v>2.6454999999999997</c:v>
                </c:pt>
                <c:pt idx="32">
                  <c:v>2.8951999999999996</c:v>
                </c:pt>
                <c:pt idx="33">
                  <c:v>3.1233999999999997</c:v>
                </c:pt>
                <c:pt idx="34">
                  <c:v>3.5728</c:v>
                </c:pt>
                <c:pt idx="35">
                  <c:v>4.0221</c:v>
                </c:pt>
                <c:pt idx="36">
                  <c:v>4.1149114911491145</c:v>
                </c:pt>
                <c:pt idx="37">
                  <c:v>1.7745</c:v>
                </c:pt>
                <c:pt idx="38">
                  <c:v>1.8958000000000002</c:v>
                </c:pt>
                <c:pt idx="39">
                  <c:v>2.2256999999999998</c:v>
                </c:pt>
                <c:pt idx="40">
                  <c:v>2.7826000000000004</c:v>
                </c:pt>
                <c:pt idx="41">
                  <c:v>3.3923999999999999</c:v>
                </c:pt>
                <c:pt idx="42">
                  <c:v>1.9696</c:v>
                </c:pt>
                <c:pt idx="43">
                  <c:v>2.1182999999999996</c:v>
                </c:pt>
                <c:pt idx="44">
                  <c:v>2.3897389738973902</c:v>
                </c:pt>
                <c:pt idx="45">
                  <c:v>2.5989</c:v>
                </c:pt>
                <c:pt idx="46">
                  <c:v>2.8452999999999999</c:v>
                </c:pt>
                <c:pt idx="47">
                  <c:v>3.0273999999999992</c:v>
                </c:pt>
                <c:pt idx="48">
                  <c:v>4.0819557158601336</c:v>
                </c:pt>
                <c:pt idx="49">
                  <c:v>4.1095109510951087</c:v>
                </c:pt>
                <c:pt idx="50">
                  <c:v>3.8042216886754705</c:v>
                </c:pt>
                <c:pt idx="51">
                  <c:v>3.7838270616493195</c:v>
                </c:pt>
                <c:pt idx="52">
                  <c:v>3.7066720096173107</c:v>
                </c:pt>
                <c:pt idx="53">
                  <c:v>3.392617785335601</c:v>
                </c:pt>
                <c:pt idx="54">
                  <c:v>3.3977988994497248</c:v>
                </c:pt>
                <c:pt idx="55">
                  <c:v>3.5961384553821532</c:v>
                </c:pt>
                <c:pt idx="56">
                  <c:v>3.5325130052020808</c:v>
                </c:pt>
                <c:pt idx="57">
                  <c:v>3.4152491494896942</c:v>
                </c:pt>
                <c:pt idx="58">
                  <c:v>3.3533179861875686</c:v>
                </c:pt>
                <c:pt idx="59">
                  <c:v>3.2745196156925545</c:v>
                </c:pt>
                <c:pt idx="60">
                  <c:v>3.4526315775473688</c:v>
                </c:pt>
                <c:pt idx="61">
                  <c:v>3.0947368429999997</c:v>
                </c:pt>
                <c:pt idx="62">
                  <c:v>3.0319148939680858</c:v>
                </c:pt>
                <c:pt idx="63">
                  <c:v>2.5222222222222221</c:v>
                </c:pt>
                <c:pt idx="64">
                  <c:v>2.4999999999999996</c:v>
                </c:pt>
                <c:pt idx="65">
                  <c:v>3.4768211920529808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master_cultures!#REF!</c15:sqref>
                        </c15:formulaRef>
                      </c:ext>
                    </c:extLst>
                    <c:strCache>
                      <c:ptCount val="1"/>
                      <c:pt idx="0">
                        <c:v>ringIndex_0to8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7B2D-44F3-8C1C-EECC557D2914}"/>
            </c:ext>
          </c:extLst>
        </c:ser>
        <c:ser>
          <c:idx val="0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master_cultures!$Z$2:$Z$189</c:f>
              <c:numCache>
                <c:formatCode>General</c:formatCode>
                <c:ptCount val="1"/>
              </c:numCache>
            </c:numRef>
          </c:xVal>
          <c:yVal>
            <c:numRef>
              <c:f>master_cultures!#REF!</c:f>
              <c:numCache>
                <c:formatCode>0.0000</c:formatCode>
                <c:ptCount val="66"/>
                <c:pt idx="0">
                  <c:v>2.437575757575758</c:v>
                </c:pt>
                <c:pt idx="1">
                  <c:v>2.2354285714285722</c:v>
                </c:pt>
                <c:pt idx="2">
                  <c:v>2.5175141242937848</c:v>
                </c:pt>
                <c:pt idx="3">
                  <c:v>2.9156769596199519</c:v>
                </c:pt>
                <c:pt idx="4">
                  <c:v>1.8390688259109313</c:v>
                </c:pt>
                <c:pt idx="5">
                  <c:v>2.4196428571428572</c:v>
                </c:pt>
                <c:pt idx="6">
                  <c:v>2.7953091684434965</c:v>
                </c:pt>
                <c:pt idx="7">
                  <c:v>1.9704081632653061</c:v>
                </c:pt>
                <c:pt idx="8">
                  <c:v>2.4285714285714288</c:v>
                </c:pt>
                <c:pt idx="9">
                  <c:v>2.5116033755274261</c:v>
                </c:pt>
                <c:pt idx="10">
                  <c:v>3.3673367336733673</c:v>
                </c:pt>
                <c:pt idx="11">
                  <c:v>2.4086988941932468</c:v>
                </c:pt>
                <c:pt idx="12">
                  <c:v>2.2952200899701207</c:v>
                </c:pt>
                <c:pt idx="13">
                  <c:v>2.3425108200379632</c:v>
                </c:pt>
                <c:pt idx="14">
                  <c:v>2.769187427007898</c:v>
                </c:pt>
                <c:pt idx="15">
                  <c:v>2.1561990821490058</c:v>
                </c:pt>
                <c:pt idx="16">
                  <c:v>2.3215886634626393</c:v>
                </c:pt>
                <c:pt idx="17">
                  <c:v>3.9999999999999996</c:v>
                </c:pt>
                <c:pt idx="18">
                  <c:v>3.9999999999999996</c:v>
                </c:pt>
                <c:pt idx="19">
                  <c:v>2.3237241733523866</c:v>
                </c:pt>
                <c:pt idx="20">
                  <c:v>2.4600573557528125</c:v>
                </c:pt>
                <c:pt idx="21">
                  <c:v>1.9481429417374763</c:v>
                </c:pt>
                <c:pt idx="22">
                  <c:v>2.0599218993888613</c:v>
                </c:pt>
                <c:pt idx="23">
                  <c:v>2.1403111959938275</c:v>
                </c:pt>
                <c:pt idx="24">
                  <c:v>2.2041555499135495</c:v>
                </c:pt>
                <c:pt idx="25">
                  <c:v>1.8028555024246231</c:v>
                </c:pt>
                <c:pt idx="26">
                  <c:v>2.5105070988505855</c:v>
                </c:pt>
                <c:pt idx="27">
                  <c:v>2.5936102150146425</c:v>
                </c:pt>
                <c:pt idx="28">
                  <c:v>2.4585910084299489</c:v>
                </c:pt>
                <c:pt idx="29">
                  <c:v>2.5153981312852953</c:v>
                </c:pt>
                <c:pt idx="30">
                  <c:v>2.3799810020697669</c:v>
                </c:pt>
                <c:pt idx="31">
                  <c:v>2.2073</c:v>
                </c:pt>
                <c:pt idx="32">
                  <c:v>2.4128999999999996</c:v>
                </c:pt>
                <c:pt idx="33">
                  <c:v>2.5805999999999996</c:v>
                </c:pt>
                <c:pt idx="34">
                  <c:v>2.9412000000000003</c:v>
                </c:pt>
                <c:pt idx="35">
                  <c:v>3.2992000000000004</c:v>
                </c:pt>
                <c:pt idx="36">
                  <c:v>3.3673367336733673</c:v>
                </c:pt>
                <c:pt idx="37">
                  <c:v>1.4462999999999999</c:v>
                </c:pt>
                <c:pt idx="38">
                  <c:v>1.5411000000000001</c:v>
                </c:pt>
                <c:pt idx="39">
                  <c:v>1.8104</c:v>
                </c:pt>
                <c:pt idx="40">
                  <c:v>2.2612000000000005</c:v>
                </c:pt>
                <c:pt idx="41">
                  <c:v>2.7383999999999999</c:v>
                </c:pt>
                <c:pt idx="42">
                  <c:v>1.5945</c:v>
                </c:pt>
                <c:pt idx="43">
                  <c:v>1.7148999999999996</c:v>
                </c:pt>
                <c:pt idx="44">
                  <c:v>1.9331933193319335</c:v>
                </c:pt>
                <c:pt idx="45">
                  <c:v>2.0994000000000002</c:v>
                </c:pt>
                <c:pt idx="46">
                  <c:v>2.2953999999999999</c:v>
                </c:pt>
                <c:pt idx="47">
                  <c:v>2.4801999999999995</c:v>
                </c:pt>
                <c:pt idx="48">
                  <c:v>3.3674982466686703</c:v>
                </c:pt>
                <c:pt idx="49">
                  <c:v>3.3841384138413835</c:v>
                </c:pt>
                <c:pt idx="50">
                  <c:v>3.1422569027611047</c:v>
                </c:pt>
                <c:pt idx="51">
                  <c:v>3.1198959167333866</c:v>
                </c:pt>
                <c:pt idx="52">
                  <c:v>3.0566018833901021</c:v>
                </c:pt>
                <c:pt idx="53">
                  <c:v>2.8534560368110435</c:v>
                </c:pt>
                <c:pt idx="54">
                  <c:v>2.8561280640320161</c:v>
                </c:pt>
                <c:pt idx="55">
                  <c:v>2.9845938375350141</c:v>
                </c:pt>
                <c:pt idx="56">
                  <c:v>2.9234693877551021</c:v>
                </c:pt>
                <c:pt idx="57">
                  <c:v>2.8171903141885135</c:v>
                </c:pt>
                <c:pt idx="58">
                  <c:v>2.7618856971274144</c:v>
                </c:pt>
                <c:pt idx="59">
                  <c:v>2.6858486789431546</c:v>
                </c:pt>
                <c:pt idx="60">
                  <c:v>2.9052631570947374</c:v>
                </c:pt>
                <c:pt idx="61">
                  <c:v>2.6210526319999996</c:v>
                </c:pt>
                <c:pt idx="62">
                  <c:v>2.5638297874361702</c:v>
                </c:pt>
                <c:pt idx="63">
                  <c:v>1.9743589743589742</c:v>
                </c:pt>
                <c:pt idx="64">
                  <c:v>2.0357142857142856</c:v>
                </c:pt>
                <c:pt idx="65">
                  <c:v>2.8841059602649013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master_cultures!#REF!</c15:sqref>
                        </c15:formulaRef>
                      </c:ext>
                    </c:extLst>
                    <c:strCache>
                      <c:ptCount val="1"/>
                      <c:pt idx="0">
                        <c:v>ringIndex_sample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7B2D-44F3-8C1C-EECC557D2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248080"/>
        <c:axId val="275265279"/>
      </c:scatterChart>
      <c:valAx>
        <c:axId val="115724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265279"/>
        <c:crosses val="autoZero"/>
        <c:crossBetween val="midCat"/>
      </c:valAx>
      <c:valAx>
        <c:axId val="27526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Ring Index (0-8</a:t>
                </a:r>
                <a:r>
                  <a:rPr lang="en-US" baseline="0"/>
                  <a:t> rings)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24808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996714B-5D04-470A-A53F-5A2FFAECDBC8}">
  <sheetPr/>
  <sheetViews>
    <sheetView zoomScale="10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19305B1-8ECE-49BB-9D41-CE089505C6DD}">
  <sheetPr/>
  <sheetViews>
    <sheetView zoomScale="11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FAF7D9E-9D5E-4FC1-8DEF-916C10DBA640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674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7FABE2-FDC2-449B-D5AE-49FA4EB1D42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32568" cy="625560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31EBFC-0B30-F3A8-728C-247E075919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38190" cy="62651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96C4C2-BC88-04E1-02CC-228EF378D79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attanasriampaipong, Ronnie - (ronnakritr)" id="{550E2014-6FAC-419A-9308-4E887D75C6E7}" userId="S::ronnakritr@arizona.edu::323ea269-8d19-4999-a4fd-b1b4a934d2c4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nnakrit Rattanasriampaipong" refreshedDate="45496.451018055559" createdVersion="8" refreshedVersion="8" minRefreshableVersion="3" recordCount="154" xr:uid="{3C7B8694-1663-4177-8556-830DFBE38519}">
  <cacheSource type="worksheet">
    <worksheetSource name="Table1"/>
  </cacheSource>
  <cacheFields count="66">
    <cacheField name="sampleName" numFmtId="0">
      <sharedItems/>
    </cacheField>
    <cacheField name="Strains" numFmtId="0">
      <sharedItems containsMixedTypes="1" containsNumber="1" containsInteger="1" minValue="1904" maxValue="1904" count="30">
        <s v="N4"/>
        <s v="NAOA2"/>
        <s v="NAOA6"/>
        <s v="SCM1"/>
        <s v="NF5"/>
        <s v="D3C"/>
        <s v="HL72"/>
        <s v="Ga9.2"/>
        <n v="1904"/>
        <s v="345-15"/>
        <s v="DSM 5348"/>
        <s v="P2"/>
        <s v="768-28"/>
        <s v="DSM 5263; Z-605 (768-20)"/>
        <s v="DSM 16532"/>
        <s v="Z-533"/>
        <s v="HCA1"/>
        <s v="HCE1"/>
        <s v="PS0"/>
        <s v="SFB1"/>
        <s v="SJ"/>
        <s v="AR"/>
        <s v="MY1"/>
        <s v="JG1"/>
        <s v="EN76"/>
        <s v="A"/>
        <s v="MY2"/>
        <s v="MY3"/>
        <s v="Acidilobus sulfurireducens"/>
        <s v="DSM 9790"/>
      </sharedItems>
    </cacheField>
    <cacheField name="organism_reported_names" numFmtId="0">
      <sharedItems count="30">
        <s v="Candidatus Nitrosotenuis uzonensis N4"/>
        <s v="Candidatus Nitrosopumilus sp. NAOA2"/>
        <s v="Candidatus Nitrosopumilus sp. NAOA6"/>
        <s v="Nitrosopumilus maritimus SCM1"/>
        <s v="Nitrosopumilus adriaticus NF5"/>
        <s v="Nitrosopumilus piranensis D3C"/>
        <s v="Candidatus Nitrosocaldus yellowstonensis HL72"/>
        <s v="Candidatus Nitrososphaera gargensis Ga9.2"/>
        <s v="Acidilobus aceticus 1904"/>
        <s v="Acidilobus saccharovorans 345-15"/>
        <s v="Metallosphaera sedula DSM 5348"/>
        <s v="Sulfolobus solfataricus P2"/>
        <s v="Vulcanisaeta moutnovskia 768-28"/>
        <s v="Thermoproteus uzoniensis Z-605"/>
        <s v="Desulfurococcus amylolyticus DSM 16532"/>
        <s v="Desulfurococcus amylolyticus Z-533"/>
        <s v="Nitrosopumilus cobalaminigenes HCA1"/>
        <s v="Nitrosopumilus oxyclinae HCE1"/>
        <s v="Nitrosopumilus ureiphilus PS0"/>
        <s v="Candidatus Nitrosarchaeum limnium SFB1"/>
        <s v="Nitrosopumilus sp. SJ"/>
        <s v="Nitrosopumilus sp. AR"/>
        <s v="Nitrosarchaeum koreense MY1"/>
        <s v="Ca Nitrososphaera JG1"/>
        <s v="Nitrososphaera viennensis EN76"/>
        <s v="Cenarchaeum symbiosum A"/>
        <s v="Candidatus Nitrosotenuis chungbukensis MY2"/>
        <s v="Ca. Nitrosocosmicus oleophilus MY3"/>
        <s v="Acidilobus sulfurireducens"/>
        <s v="Picrophilus torridus"/>
      </sharedItems>
    </cacheField>
    <cacheField name="GTDB_phylum" numFmtId="0">
      <sharedItems/>
    </cacheField>
    <cacheField name="GTDB_class" numFmtId="0">
      <sharedItems/>
    </cacheField>
    <cacheField name="GTDB_order" numFmtId="0">
      <sharedItems count="5">
        <s v="o__Nitrososphaerales"/>
        <s v="o__Sulfolobales"/>
        <s v="o__Thermoproteales"/>
        <s v="o__Thermoplasmatales"/>
        <s v="o__" u="1"/>
      </sharedItems>
    </cacheField>
    <cacheField name="GTDB_family" numFmtId="0">
      <sharedItems count="10">
        <s v="f__Nitrosopumilaceae"/>
        <s v="f__Nitrosocaldaceae"/>
        <s v="f__Nitrososphaeraceae"/>
        <s v="f__Acidilobaceae"/>
        <s v="f__Sulfolobaceae"/>
        <s v="f__Thermocladiaceae"/>
        <s v="f__Thermoproteaceae"/>
        <s v="f__Desulfurococcaceae"/>
        <s v="f__Thermoplasmataceae"/>
        <s v="f__" u="1"/>
      </sharedItems>
    </cacheField>
    <cacheField name="GTDB_genus" numFmtId="0">
      <sharedItems/>
    </cacheField>
    <cacheField name="NCBI_phylum" numFmtId="0">
      <sharedItems/>
    </cacheField>
    <cacheField name="NCBI_class" numFmtId="0">
      <sharedItems/>
    </cacheField>
    <cacheField name="NCBI_order" numFmtId="0">
      <sharedItems/>
    </cacheField>
    <cacheField name="NCBI_family" numFmtId="0">
      <sharedItems/>
    </cacheField>
    <cacheField name="NCBI_genus" numFmtId="0">
      <sharedItems/>
    </cacheField>
    <cacheField name="organism_broadClass" numFmtId="0">
      <sharedItems count="8">
        <s v="Terrestrial thermophile"/>
        <s v="Marine mesophile"/>
        <s v="Terrestrial thermoacidophile"/>
        <s v="Terrestrial hyperthermophilic"/>
        <s v="Soil mesophile"/>
        <s v="Terrestrial mesophile"/>
        <s v="Hyperthermophilic"/>
        <s v="Thermoacidophile"/>
      </sharedItems>
    </cacheField>
    <cacheField name="organism_genomes_combined_WGS_PGS" numFmtId="0">
      <sharedItems/>
    </cacheField>
    <cacheField name="sampleID_new" numFmtId="0">
      <sharedItems/>
    </cacheField>
    <cacheField name="reported_Temp" numFmtId="0">
      <sharedItems containsSemiMixedTypes="0" containsString="0" containsNumber="1" containsInteger="1" minValue="10" maxValue="85"/>
    </cacheField>
    <cacheField name="reported_Salinity" numFmtId="0">
      <sharedItems containsNonDate="0" containsString="0" containsBlank="1"/>
    </cacheField>
    <cacheField name="reported_pH" numFmtId="0">
      <sharedItems containsString="0" containsBlank="1" containsNumber="1" minValue="0.3" maxValue="8.1999999999999993"/>
    </cacheField>
    <cacheField name="reported_oxy_micromolar" numFmtId="0">
      <sharedItems containsString="0" containsBlank="1" containsNumber="1" containsInteger="1" minValue="1" maxValue="213"/>
    </cacheField>
    <cacheField name="reported_ammonium" numFmtId="0">
      <sharedItems containsString="0" containsBlank="1" containsNumber="1" containsInteger="1" minValue="100" maxValue="500"/>
    </cacheField>
    <cacheField name="reported_ionicStrength" numFmtId="0">
      <sharedItems containsString="0" containsBlank="1" containsNumber="1" minValue="10.1" maxValue="55.7"/>
    </cacheField>
    <cacheField name="reported_growthPhase_growthRate" numFmtId="0">
      <sharedItems containsBlank="1"/>
    </cacheField>
    <cacheField name="experiment_setup" numFmtId="0">
      <sharedItems count="5">
        <s v="culture-temperature"/>
        <s v="culture-oxygen"/>
        <s v="culture-growth-rate"/>
        <s v="culture-pH"/>
        <s v="culture-ionic-strength"/>
      </sharedItems>
    </cacheField>
    <cacheField name="Broad Filtration Class" numFmtId="0">
      <sharedItems count="3">
        <s v="IPL-GDGTs"/>
        <s v="Total GDGTs"/>
        <s v="IPL-GDGT_fractions" u="1"/>
      </sharedItems>
    </cacheField>
    <cacheField name="Lipid Extractions" numFmtId="0">
      <sharedItems containsBlank="1" count="12">
        <s v="IPL-GDGT (reported); 2G (Dihexose)"/>
        <s v="IPL-GDGT (reported); HPH"/>
        <s v="IPL-GDGT (reported); 1G (Hexose)"/>
        <s v="IPL-GDGT (reported); TH1"/>
        <s v="IPL-GDGT (reported); TH2"/>
        <s v="Total IPLs (calculated)"/>
        <s v="Total GDGTs (Hydrolyzed B-D extracts; CLs + cleaved IPLs)"/>
        <s v="Total GDGTs; Acid hydrolyzed TLEs (CLs + cleaved IPLs)"/>
        <s v="Total GDGTs (Hydrolysed TLEs)"/>
        <s v="Total GDGTs (Base and Acid hydrolysis)"/>
        <s v="refluxing with 2 N HCl in methanol for 8 h, followed by liquid/liquid extraction with DCM"/>
        <m/>
      </sharedItems>
    </cacheField>
    <cacheField name="Filter pore size" numFmtId="0">
      <sharedItems containsBlank="1" containsMixedTypes="1" containsNumber="1" minValue="0.1" maxValue="0.22"/>
    </cacheField>
    <cacheField name="sum_reported_fractions" numFmtId="0">
      <sharedItems containsSemiMixedTypes="0" containsString="0" containsNumber="1" minValue="0.9" maxValue="172"/>
    </cacheField>
    <cacheField name="reported_1302" numFmtId="0">
      <sharedItems containsString="0" containsBlank="1" containsNumber="1" minValue="0" maxValue="65.83"/>
    </cacheField>
    <cacheField name="reported_1300" numFmtId="0">
      <sharedItems containsString="0" containsBlank="1" containsNumber="1" minValue="0" maxValue="28"/>
    </cacheField>
    <cacheField name="reported_1298" numFmtId="0">
      <sharedItems containsString="0" containsBlank="1" containsNumber="1" minValue="0" maxValue="42.865977077549623"/>
    </cacheField>
    <cacheField name="reported_1296" numFmtId="0">
      <sharedItems containsString="0" containsBlank="1" containsNumber="1" minValue="0" maxValue="35.299999999999997"/>
    </cacheField>
    <cacheField name="reported_1292" numFmtId="0">
      <sharedItems containsSemiMixedTypes="0" containsString="0" containsNumber="1" minValue="0" maxValue="80.2"/>
    </cacheField>
    <cacheField name="reported_1292_iso" numFmtId="164">
      <sharedItems containsString="0" containsBlank="1" containsNumber="1" minValue="0" maxValue="28.962129373726874"/>
    </cacheField>
    <cacheField name="reported_1294" numFmtId="0">
      <sharedItems containsString="0" containsBlank="1" containsNumber="1" minValue="0" maxValue="39.39"/>
    </cacheField>
    <cacheField name="reported_1290" numFmtId="0">
      <sharedItems containsString="0" containsBlank="1" containsNumber="1" minValue="0" maxValue="90.5"/>
    </cacheField>
    <cacheField name="reported_1288" numFmtId="0">
      <sharedItems containsString="0" containsBlank="1" containsNumber="1" minValue="0.01" maxValue="6.6"/>
    </cacheField>
    <cacheField name="reported_1286" numFmtId="0">
      <sharedItems containsString="0" containsBlank="1" containsNumber="1" minValue="0.01" maxValue="0.04"/>
    </cacheField>
    <cacheField name="reported_1292_iso2" numFmtId="0">
      <sharedItems containsString="0" containsBlank="1" containsNumber="1" minValue="0" maxValue="0.46"/>
    </cacheField>
    <cacheField name="reported_1294_iso" numFmtId="164">
      <sharedItems containsString="0" containsBlank="1" containsNumber="1" minValue="0" maxValue="6.2"/>
    </cacheField>
    <cacheField name="reported_1290_iso" numFmtId="164">
      <sharedItems containsString="0" containsBlank="1" containsNumber="1" minValue="0" maxValue="0.02"/>
    </cacheField>
    <cacheField name="reported_1288_iso" numFmtId="164">
      <sharedItems containsNonDate="0" containsString="0" containsBlank="1"/>
    </cacheField>
    <cacheField name="reported_1286_iso" numFmtId="164">
      <sharedItems containsNonDate="0" containsString="0" containsBlank="1"/>
    </cacheField>
    <cacheField name="fGDGT_0" numFmtId="164">
      <sharedItems containsSemiMixedTypes="0" containsString="0" containsNumber="1" minValue="0" maxValue="1"/>
    </cacheField>
    <cacheField name="fGDGT_1" numFmtId="164">
      <sharedItems containsSemiMixedTypes="0" containsString="0" containsNumber="1" minValue="0" maxValue="0.28225806451612906"/>
    </cacheField>
    <cacheField name="fGDGT_2" numFmtId="164">
      <sharedItems containsSemiMixedTypes="0" containsString="0" containsNumber="1" minValue="0" maxValue="0.65379519760569782"/>
    </cacheField>
    <cacheField name="fGDGT_3" numFmtId="164">
      <sharedItems containsSemiMixedTypes="0" containsString="0" containsNumber="1" minValue="0" maxValue="1"/>
    </cacheField>
    <cacheField name="fGDGT_cren" numFmtId="164">
      <sharedItems containsSemiMixedTypes="0" containsString="0" containsNumber="1" minValue="0" maxValue="1"/>
    </cacheField>
    <cacheField name="fGDGT_cren_prime" numFmtId="164">
      <sharedItems containsSemiMixedTypes="0" containsString="0" containsNumber="1" minValue="0" maxValue="0.40878380251879476"/>
    </cacheField>
    <cacheField name="BITindex" numFmtId="0">
      <sharedItems/>
    </cacheField>
    <cacheField name="dataType_level0" numFmtId="0">
      <sharedItems/>
    </cacheField>
    <cacheField name="dataType_level1" numFmtId="0">
      <sharedItems/>
    </cacheField>
    <cacheField name="Source" numFmtId="0">
      <sharedItems/>
    </cacheField>
    <cacheField name="short_remark" numFmtId="0">
      <sharedItems/>
    </cacheField>
    <cacheField name="full_remark" numFmtId="0">
      <sharedItems longText="1"/>
    </cacheField>
    <cacheField name="duplicate_Datasets" numFmtId="0">
      <sharedItems/>
    </cacheField>
    <cacheField name="incomplete_GDGT_fractions" numFmtId="0">
      <sharedItems/>
    </cacheField>
    <cacheField name="BIT_QC_above05" numFmtId="0">
      <sharedItems/>
    </cacheField>
    <cacheField name="gdgt0Cren_QC_above07" numFmtId="0">
      <sharedItems/>
    </cacheField>
    <cacheField name="MI_QC_above05" numFmtId="0">
      <sharedItems/>
    </cacheField>
    <cacheField name="QC_Indices_check" numFmtId="0">
      <sharedItems containsBlank="1"/>
    </cacheField>
    <cacheField name="detectionLimit_check" numFmtId="0">
      <sharedItems containsBlank="1"/>
    </cacheField>
    <cacheField name="Source2" numFmtId="0">
      <sharedItems count="16">
        <s v="Bale et al. (2019)"/>
        <s v="Elling et al. (2015)"/>
        <s v="Elling et al. (2017)"/>
        <s v="Pearson et al. (2008)"/>
        <s v="Pitcher et al. (2010)"/>
        <s v="Qin et al. (2015)"/>
        <s v="Hurley et al. (2016)"/>
        <s v="Pitcher et al. (2011)"/>
        <s v="Sinninghe Damste et al. (2012)"/>
        <s v="Schouten et al. (2008)"/>
        <s v="Sinninghe Damste et al. (2002)"/>
        <s v="Jung et al. (2011)"/>
        <s v="Jung et al. (2014)"/>
        <s v="Jung et al. (2016)"/>
        <s v="Boyd et al. (2011)"/>
        <s v="Feyhl-Buska et al. (2016)"/>
      </sharedItems>
    </cacheField>
    <cacheField name="firstAuthor_firstName" numFmtId="0">
      <sharedItems/>
    </cacheField>
    <cacheField name="DOI" numFmtId="0">
      <sharedItems count="16">
        <s v="https://doi.org/10.1128/AEM.01332-19"/>
        <s v="https://doi.org/10.1016/j.gca.2015.09.004"/>
        <s v="https://doi.org/10.1111/1462-2920.13759"/>
        <s v="https://doi.org/10.1128/AEM.02450-07"/>
        <s v="https://doi.org/10.1038/ismej.2009.138"/>
        <s v="https://doi.org/10.1073/pnas.1501568112"/>
        <s v="https://doi.org/10.1073/pnas.1518534113"/>
        <s v="https://doi.org/10.1128/AEM.02758-10"/>
        <s v="https://doi.org/10.1128/AEM.01681-12"/>
        <s v="https://journals.asm.org/doi/10.1128/aem.01709-07#F2"/>
        <s v="10.1194/jlr.m200148-jlr200"/>
        <s v="https://doi.org/10.1128/AEM.05787-11"/>
        <s v="https://doi.org/10.1128/AEM.03730-13"/>
        <s v="https://doi.org/10.1111/1758-2229.12477"/>
        <s v="10.1007/s00792-010-0339-y"/>
        <s v="https://doi.org/10.3389/fmicb.2016.01323"/>
      </sharedItems>
    </cacheField>
    <cacheField name="Taxonomy data updat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4">
  <r>
    <s v="Bale2019_001_Cultures_ThAOA_Ca Nitrosotenuis uzonesis_P-GDGT_DH_37"/>
    <x v="0"/>
    <x v="0"/>
    <s v="p__Thermoproteota"/>
    <s v="c__Nitrososphaeria"/>
    <x v="0"/>
    <x v="0"/>
    <s v="g__Nitrosotenuis"/>
    <s v="p__Nitrososphaerota"/>
    <s v="c__Nitrososphaeria"/>
    <s v="o__Nitrosopumilales"/>
    <s v="f__"/>
    <s v="g__Nitrosotenuis"/>
    <x v="0"/>
    <s v="sequenced"/>
    <s v="RR_culture_001"/>
    <n v="37"/>
    <m/>
    <m/>
    <m/>
    <m/>
    <m/>
    <m/>
    <x v="0"/>
    <x v="0"/>
    <x v="0"/>
    <m/>
    <n v="25.4"/>
    <n v="0"/>
    <n v="0.6"/>
    <n v="2.8"/>
    <n v="5"/>
    <n v="4"/>
    <n v="0"/>
    <n v="13"/>
    <m/>
    <m/>
    <m/>
    <m/>
    <m/>
    <m/>
    <m/>
    <m/>
    <n v="0"/>
    <n v="4.8387096774193547E-2"/>
    <n v="0.22580645161290319"/>
    <n v="0.40322580645161288"/>
    <n v="0.32258064516129031"/>
    <n v="0"/>
    <e v="#N/A"/>
    <s v="Culture"/>
    <s v="Culture - ThAOA"/>
    <s v="Bale et al. (2019) AEM"/>
    <s v="Data from original source"/>
    <s v="Data from original source; average abundance from 4 replicates"/>
    <s v="No"/>
    <s v="No"/>
    <s v="Not reported; Assumed no brGDGTs (cultures)"/>
    <s v="No"/>
    <s v="Yes"/>
    <s v="Fail"/>
    <s v="Fail"/>
    <x v="0"/>
    <s v="Nicole"/>
    <x v="0"/>
    <s v="GTDB Release 214.1; NCBI (retrieved from February 21, 2024)"/>
  </r>
  <r>
    <s v="Bale2019_002_Cultures_ThAOA_Ca Nitrosotenuis uzonesis_P-GDGT_DH_46"/>
    <x v="0"/>
    <x v="0"/>
    <s v="p__Thermoproteota"/>
    <s v="c__Nitrososphaeria"/>
    <x v="0"/>
    <x v="0"/>
    <s v="g__Nitrosotenuis"/>
    <s v="p__Nitrososphaerota"/>
    <s v="c__Nitrososphaeria"/>
    <s v="o__Nitrosopumilales"/>
    <s v="f__"/>
    <s v="g__Nitrosotenuis"/>
    <x v="0"/>
    <s v="sequenced"/>
    <s v="RR_culture_002"/>
    <n v="46"/>
    <m/>
    <m/>
    <m/>
    <m/>
    <m/>
    <m/>
    <x v="0"/>
    <x v="0"/>
    <x v="0"/>
    <m/>
    <n v="28.7"/>
    <n v="0"/>
    <n v="0.3"/>
    <n v="1.9"/>
    <n v="4.5"/>
    <n v="11"/>
    <n v="0"/>
    <n v="11"/>
    <m/>
    <m/>
    <m/>
    <m/>
    <m/>
    <m/>
    <m/>
    <m/>
    <n v="0"/>
    <n v="1.6949152542372881E-2"/>
    <n v="0.10734463276836158"/>
    <n v="0.25423728813559321"/>
    <n v="0.62146892655367236"/>
    <n v="0"/>
    <e v="#N/A"/>
    <s v="Culture"/>
    <s v="Culture - ThAOA"/>
    <s v="Bale et al. (2019) AEM"/>
    <s v="Data from original source"/>
    <s v="Data from original source; average abundance from 4 replicates"/>
    <s v="No"/>
    <s v="No"/>
    <s v="Not reported; Assumed no brGDGTs (cultures)"/>
    <s v="No"/>
    <s v="No"/>
    <s v="Pass"/>
    <s v="Fail"/>
    <x v="0"/>
    <s v="Nicole"/>
    <x v="0"/>
    <s v="GTDB Release 214.1; NCBI (retrieved from February 21, 2024)"/>
  </r>
  <r>
    <s v="Bale2019_003_Cultures_ThAOA_Ca Nitrosotenuis uzonesis_P-GDGT_DH_50"/>
    <x v="0"/>
    <x v="0"/>
    <s v="p__Thermoproteota"/>
    <s v="c__Nitrososphaeria"/>
    <x v="0"/>
    <x v="0"/>
    <s v="g__Nitrosotenuis"/>
    <s v="p__Nitrososphaerota"/>
    <s v="c__Nitrososphaeria"/>
    <s v="o__Nitrosopumilales"/>
    <s v="f__"/>
    <s v="g__Nitrosotenuis"/>
    <x v="0"/>
    <s v="sequenced"/>
    <s v="RR_culture_003"/>
    <n v="50"/>
    <m/>
    <m/>
    <m/>
    <m/>
    <m/>
    <m/>
    <x v="0"/>
    <x v="0"/>
    <x v="0"/>
    <m/>
    <n v="35.6"/>
    <n v="0"/>
    <n v="0.1"/>
    <n v="2.8"/>
    <n v="5.7"/>
    <n v="14"/>
    <n v="0"/>
    <n v="13"/>
    <m/>
    <m/>
    <m/>
    <m/>
    <m/>
    <m/>
    <m/>
    <m/>
    <n v="0"/>
    <n v="4.4247787610619468E-3"/>
    <n v="0.1238938053097345"/>
    <n v="0.25221238938053098"/>
    <n v="0.61946902654867253"/>
    <n v="0"/>
    <e v="#N/A"/>
    <s v="Culture"/>
    <s v="Culture - ThAOA"/>
    <s v="Bale et al. (2019) AEM"/>
    <s v="Data from original source"/>
    <s v="Data from original source; average abundance from 4 replicates"/>
    <s v="No"/>
    <s v="No"/>
    <s v="Not reported; Assumed no brGDGTs (cultures)"/>
    <s v="No"/>
    <s v="No"/>
    <s v="Pass"/>
    <s v="Fail"/>
    <x v="0"/>
    <s v="Nicole"/>
    <x v="0"/>
    <s v="GTDB Release 214.1; NCBI (retrieved from February 21, 2024)"/>
  </r>
  <r>
    <s v="Bale2019_004_Cultures_ThAOA_Ca Nitrosotenuis uzonesis_P-GDGT_HPH_37"/>
    <x v="0"/>
    <x v="0"/>
    <s v="p__Thermoproteota"/>
    <s v="c__Nitrososphaeria"/>
    <x v="0"/>
    <x v="0"/>
    <s v="g__Nitrosotenuis"/>
    <s v="p__Nitrososphaerota"/>
    <s v="c__Nitrososphaeria"/>
    <s v="o__Nitrosopumilales"/>
    <s v="f__"/>
    <s v="g__Nitrosotenuis"/>
    <x v="0"/>
    <s v="sequenced"/>
    <s v="RR_culture_004"/>
    <n v="37"/>
    <m/>
    <m/>
    <m/>
    <m/>
    <m/>
    <m/>
    <x v="0"/>
    <x v="0"/>
    <x v="1"/>
    <m/>
    <n v="36"/>
    <n v="7"/>
    <n v="9.1999999999999993"/>
    <n v="3.8"/>
    <n v="1.8"/>
    <n v="14"/>
    <n v="0"/>
    <n v="0.2"/>
    <m/>
    <m/>
    <m/>
    <m/>
    <m/>
    <m/>
    <m/>
    <m/>
    <n v="0.19553072625698326"/>
    <n v="0.25698324022346369"/>
    <n v="0.10614525139664804"/>
    <n v="5.027932960893855E-2"/>
    <n v="0.39106145251396651"/>
    <n v="0"/>
    <e v="#N/A"/>
    <s v="Culture"/>
    <s v="Culture - ThAOA"/>
    <s v="Bale et al. (2019) AEM"/>
    <s v="Data from original source"/>
    <s v="Data from original source; average abundance from 4 replicates"/>
    <s v="No"/>
    <s v="No"/>
    <s v="Not reported; Assumed no brGDGTs (cultures)"/>
    <s v="No"/>
    <s v="Yes"/>
    <s v="Fail"/>
    <s v="Fail"/>
    <x v="0"/>
    <s v="Nicole"/>
    <x v="0"/>
    <s v="GTDB Release 214.1; NCBI (retrieved from February 21, 2024)"/>
  </r>
  <r>
    <s v="Bale2019_005_Cultures_ThAOA_Ca Nitrosotenuis uzonesis_P-GDGT_HPH_46"/>
    <x v="0"/>
    <x v="0"/>
    <s v="p__Thermoproteota"/>
    <s v="c__Nitrososphaeria"/>
    <x v="0"/>
    <x v="0"/>
    <s v="g__Nitrosotenuis"/>
    <s v="p__Nitrososphaerota"/>
    <s v="c__Nitrososphaeria"/>
    <s v="o__Nitrosopumilales"/>
    <s v="f__"/>
    <s v="g__Nitrosotenuis"/>
    <x v="0"/>
    <s v="sequenced"/>
    <s v="RR_culture_005"/>
    <n v="46"/>
    <m/>
    <m/>
    <m/>
    <m/>
    <m/>
    <m/>
    <x v="0"/>
    <x v="0"/>
    <x v="1"/>
    <m/>
    <n v="33.200000000000003"/>
    <n v="0.7"/>
    <n v="1.4"/>
    <n v="1.3"/>
    <n v="0.8"/>
    <n v="29"/>
    <n v="0"/>
    <n v="0"/>
    <m/>
    <m/>
    <m/>
    <m/>
    <m/>
    <m/>
    <m/>
    <m/>
    <n v="2.1084337349397589E-2"/>
    <n v="4.2168674698795178E-2"/>
    <n v="3.9156626506024098E-2"/>
    <n v="2.4096385542168672E-2"/>
    <n v="0.87349397590361433"/>
    <n v="0"/>
    <e v="#N/A"/>
    <s v="Culture"/>
    <s v="Culture - ThAOA"/>
    <s v="Bale et al. (2019) AEM"/>
    <s v="Data from original source"/>
    <s v="Data from original source; average abundance from 4 replicates"/>
    <s v="No"/>
    <s v="No"/>
    <s v="Not reported; Assumed no brGDGTs (cultures)"/>
    <s v="No"/>
    <s v="No"/>
    <s v="Pass"/>
    <s v="Fail"/>
    <x v="0"/>
    <s v="Nicole"/>
    <x v="0"/>
    <s v="GTDB Release 214.1; NCBI (retrieved from February 21, 2024)"/>
  </r>
  <r>
    <s v="Bale2019_006_Cultures_ThAOA_Ca Nitrosotenuis uzonesis_P-GDGT_HPH_50"/>
    <x v="0"/>
    <x v="0"/>
    <s v="p__Thermoproteota"/>
    <s v="c__Nitrososphaeria"/>
    <x v="0"/>
    <x v="0"/>
    <s v="g__Nitrosotenuis"/>
    <s v="p__Nitrososphaerota"/>
    <s v="c__Nitrososphaeria"/>
    <s v="o__Nitrosopumilales"/>
    <s v="f__"/>
    <s v="g__Nitrosotenuis"/>
    <x v="0"/>
    <s v="sequenced"/>
    <s v="RR_culture_006"/>
    <n v="50"/>
    <m/>
    <m/>
    <m/>
    <m/>
    <m/>
    <m/>
    <x v="0"/>
    <x v="0"/>
    <x v="1"/>
    <m/>
    <n v="21.900000000000002"/>
    <n v="0.6"/>
    <n v="1"/>
    <n v="0.8"/>
    <n v="0.4"/>
    <n v="19"/>
    <n v="0"/>
    <n v="0.1"/>
    <m/>
    <m/>
    <m/>
    <m/>
    <m/>
    <m/>
    <m/>
    <m/>
    <n v="2.7522935779816512E-2"/>
    <n v="4.5871559633027519E-2"/>
    <n v="3.669724770642202E-2"/>
    <n v="1.834862385321101E-2"/>
    <n v="0.87155963302752293"/>
    <n v="0"/>
    <e v="#N/A"/>
    <s v="Culture"/>
    <s v="Culture - ThAOA"/>
    <s v="Bale et al. (2019) AEM"/>
    <s v="Data from original source"/>
    <s v="Data from original source; average abundance from 4 replicates"/>
    <s v="No"/>
    <s v="No"/>
    <s v="Not reported; Assumed no brGDGTs (cultures)"/>
    <s v="No"/>
    <s v="No"/>
    <s v="Pass"/>
    <s v="Fail"/>
    <x v="0"/>
    <s v="Nicole"/>
    <x v="0"/>
    <s v="GTDB Release 214.1; NCBI (retrieved from February 21, 2024)"/>
  </r>
  <r>
    <s v="Bale2019_007_Cultures_ThAOA_Ca Nitrosotenuis uzonesis_P-GDGT_MH_37"/>
    <x v="0"/>
    <x v="0"/>
    <s v="p__Thermoproteota"/>
    <s v="c__Nitrososphaeria"/>
    <x v="0"/>
    <x v="0"/>
    <s v="g__Nitrosotenuis"/>
    <s v="p__Nitrososphaerota"/>
    <s v="c__Nitrososphaeria"/>
    <s v="o__Nitrosopumilales"/>
    <s v="f__"/>
    <s v="g__Nitrosotenuis"/>
    <x v="0"/>
    <s v="sequenced"/>
    <s v="RR_culture_007"/>
    <n v="37"/>
    <m/>
    <m/>
    <m/>
    <m/>
    <m/>
    <m/>
    <x v="0"/>
    <x v="0"/>
    <x v="2"/>
    <m/>
    <n v="4.3000000000000007"/>
    <n v="0.5"/>
    <n v="0.6"/>
    <n v="0.5"/>
    <n v="0.6"/>
    <n v="1.6"/>
    <n v="0"/>
    <n v="0.5"/>
    <m/>
    <m/>
    <m/>
    <m/>
    <m/>
    <m/>
    <m/>
    <m/>
    <n v="0.13157894736842105"/>
    <n v="0.15789473684210525"/>
    <n v="0.13157894736842105"/>
    <n v="0.15789473684210525"/>
    <n v="0.42105263157894735"/>
    <n v="0"/>
    <e v="#N/A"/>
    <s v="Culture"/>
    <s v="Culture - ThAOA"/>
    <s v="Bale et al. (2019) AEM"/>
    <s v="Data from original source"/>
    <s v="Data from original source; average abundance from 4 replicates"/>
    <s v="No"/>
    <s v="No"/>
    <s v="Not reported; Assumed no brGDGTs (cultures)"/>
    <s v="No"/>
    <s v="Yes"/>
    <s v="Fail"/>
    <s v="Fail"/>
    <x v="0"/>
    <s v="Nicole"/>
    <x v="0"/>
    <s v="GTDB Release 214.1; NCBI (retrieved from February 21, 2024)"/>
  </r>
  <r>
    <s v="Bale2019_008_Cultures_ThAOA_Ca Nitrosotenuis uzonesis_P-GDGT_MH_46"/>
    <x v="0"/>
    <x v="0"/>
    <s v="p__Thermoproteota"/>
    <s v="c__Nitrososphaeria"/>
    <x v="0"/>
    <x v="0"/>
    <s v="g__Nitrosotenuis"/>
    <s v="p__Nitrososphaerota"/>
    <s v="c__Nitrososphaeria"/>
    <s v="o__Nitrosopumilales"/>
    <s v="f__"/>
    <s v="g__Nitrosotenuis"/>
    <x v="0"/>
    <s v="sequenced"/>
    <s v="RR_culture_008"/>
    <n v="46"/>
    <m/>
    <m/>
    <m/>
    <m/>
    <m/>
    <m/>
    <x v="0"/>
    <x v="0"/>
    <x v="2"/>
    <m/>
    <n v="5.3999999999999995"/>
    <n v="0.2"/>
    <n v="0.7"/>
    <n v="0.7"/>
    <n v="0.9"/>
    <n v="2.1"/>
    <n v="0"/>
    <n v="0.8"/>
    <m/>
    <m/>
    <m/>
    <m/>
    <m/>
    <m/>
    <m/>
    <m/>
    <n v="4.3478260869565223E-2"/>
    <n v="0.15217391304347827"/>
    <n v="0.15217391304347827"/>
    <n v="0.19565217391304349"/>
    <n v="0.45652173913043481"/>
    <n v="0"/>
    <e v="#N/A"/>
    <s v="Culture"/>
    <s v="Culture - ThAOA"/>
    <s v="Bale et al. (2019) AEM"/>
    <s v="Data from original source"/>
    <s v="Data from original source; average abundance from 4 replicates"/>
    <s v="No"/>
    <s v="No"/>
    <s v="Not reported; Assumed no brGDGTs (cultures)"/>
    <s v="No"/>
    <s v="Yes"/>
    <s v="Fail"/>
    <s v="Fail"/>
    <x v="0"/>
    <s v="Nicole"/>
    <x v="0"/>
    <s v="GTDB Release 214.1; NCBI (retrieved from February 21, 2024)"/>
  </r>
  <r>
    <s v="Bale2019_009_Cultures_ThAOA_Ca Nitrosotenuis uzonesis_P-GDGT_MH_50"/>
    <x v="0"/>
    <x v="0"/>
    <s v="p__Thermoproteota"/>
    <s v="c__Nitrososphaeria"/>
    <x v="0"/>
    <x v="0"/>
    <s v="g__Nitrosotenuis"/>
    <s v="p__Nitrososphaerota"/>
    <s v="c__Nitrososphaeria"/>
    <s v="o__Nitrosopumilales"/>
    <s v="f__"/>
    <s v="g__Nitrosotenuis"/>
    <x v="0"/>
    <s v="sequenced"/>
    <s v="RR_culture_009"/>
    <n v="50"/>
    <m/>
    <m/>
    <m/>
    <m/>
    <m/>
    <m/>
    <x v="0"/>
    <x v="0"/>
    <x v="2"/>
    <m/>
    <n v="10.200000000000001"/>
    <n v="0.5"/>
    <n v="0.9"/>
    <n v="1"/>
    <n v="0.8"/>
    <n v="5.7"/>
    <n v="0"/>
    <n v="1.3"/>
    <m/>
    <m/>
    <m/>
    <m/>
    <m/>
    <m/>
    <m/>
    <m/>
    <n v="5.6179775280898875E-2"/>
    <n v="0.10112359550561797"/>
    <n v="0.11235955056179775"/>
    <n v="8.98876404494382E-2"/>
    <n v="0.6404494382022472"/>
    <n v="0"/>
    <e v="#N/A"/>
    <s v="Culture"/>
    <s v="Culture - ThAOA"/>
    <s v="Bale et al. (2019) AEM"/>
    <s v="Data from original source"/>
    <s v="Data from original source; average abundance from 4 replicates"/>
    <s v="No"/>
    <s v="No"/>
    <s v="Not reported; Assumed no brGDGTs (cultures)"/>
    <s v="No"/>
    <s v="No"/>
    <s v="Pass"/>
    <s v="Fail"/>
    <x v="0"/>
    <s v="Nicole"/>
    <x v="0"/>
    <s v="GTDB Release 214.1; NCBI (retrieved from February 21, 2024)"/>
  </r>
  <r>
    <s v="Bale2019_010_Cultures_ThAOA_Ca Nitrosotenuis uzonesis_P-GDGT_TH1_37"/>
    <x v="0"/>
    <x v="0"/>
    <s v="p__Thermoproteota"/>
    <s v="c__Nitrososphaeria"/>
    <x v="0"/>
    <x v="0"/>
    <s v="g__Nitrosotenuis"/>
    <s v="p__Nitrososphaerota"/>
    <s v="c__Nitrososphaeria"/>
    <s v="o__Nitrosopumilales"/>
    <s v="f__"/>
    <s v="g__Nitrosotenuis"/>
    <x v="0"/>
    <s v="sequenced"/>
    <s v="RR_culture_010"/>
    <n v="37"/>
    <m/>
    <m/>
    <m/>
    <m/>
    <m/>
    <m/>
    <x v="0"/>
    <x v="0"/>
    <x v="3"/>
    <m/>
    <n v="22.3"/>
    <n v="0"/>
    <n v="0.8"/>
    <n v="3.4"/>
    <n v="7.1"/>
    <n v="1.1000000000000001"/>
    <n v="0"/>
    <n v="9.9"/>
    <m/>
    <m/>
    <m/>
    <m/>
    <m/>
    <m/>
    <m/>
    <m/>
    <n v="0"/>
    <n v="6.4516129032258063E-2"/>
    <n v="0.27419354838709675"/>
    <n v="0.57258064516129026"/>
    <n v="8.8709677419354843E-2"/>
    <n v="0"/>
    <e v="#N/A"/>
    <s v="Culture"/>
    <s v="Culture - ThAOA"/>
    <s v="Bale et al. (2019) AEM"/>
    <s v="Data from original source"/>
    <s v="Data from original source; average abundance from 4 replicates"/>
    <s v="No"/>
    <s v="No"/>
    <s v="Not reported; Assumed no brGDGTs (cultures)"/>
    <s v="No"/>
    <s v="Yes"/>
    <s v="Fail"/>
    <s v="Fail"/>
    <x v="0"/>
    <s v="Nicole"/>
    <x v="0"/>
    <s v="GTDB Release 214.1; NCBI (retrieved from February 21, 2024)"/>
  </r>
  <r>
    <s v="Bale2019_011_Cultures_ThAOA_Ca Nitrosotenuis uzonesis_P-GDGT_TH1_46"/>
    <x v="0"/>
    <x v="0"/>
    <s v="p__Thermoproteota"/>
    <s v="c__Nitrososphaeria"/>
    <x v="0"/>
    <x v="0"/>
    <s v="g__Nitrosotenuis"/>
    <s v="p__Nitrososphaerota"/>
    <s v="c__Nitrososphaeria"/>
    <s v="o__Nitrosopumilales"/>
    <s v="f__"/>
    <s v="g__Nitrosotenuis"/>
    <x v="0"/>
    <s v="sequenced"/>
    <s v="RR_culture_011"/>
    <n v="46"/>
    <m/>
    <m/>
    <m/>
    <m/>
    <m/>
    <m/>
    <x v="0"/>
    <x v="0"/>
    <x v="3"/>
    <m/>
    <n v="22.6"/>
    <n v="0"/>
    <n v="0.1"/>
    <n v="2.6"/>
    <n v="6.1"/>
    <n v="2.8"/>
    <n v="0"/>
    <n v="11"/>
    <m/>
    <m/>
    <m/>
    <m/>
    <m/>
    <m/>
    <m/>
    <m/>
    <n v="0"/>
    <n v="8.6206896551724137E-3"/>
    <n v="0.22413793103448273"/>
    <n v="0.52586206896551713"/>
    <n v="0.24137931034482754"/>
    <n v="0"/>
    <e v="#N/A"/>
    <s v="Culture"/>
    <s v="Culture - ThAOA"/>
    <s v="Bale et al. (2019) AEM"/>
    <s v="Data from original source"/>
    <s v="Data from original source; average abundance from 4 replicates"/>
    <s v="No"/>
    <s v="No"/>
    <s v="Not reported; Assumed no brGDGTs (cultures)"/>
    <s v="No"/>
    <s v="Yes"/>
    <s v="Fail"/>
    <s v="Fail"/>
    <x v="0"/>
    <s v="Nicole"/>
    <x v="0"/>
    <s v="GTDB Release 214.1; NCBI (retrieved from February 21, 2024)"/>
  </r>
  <r>
    <s v="Bale2019_012_Cultures_ThAOA_Ca Nitrosotenuis uzonesis_P-GDGT_TH1_50"/>
    <x v="0"/>
    <x v="0"/>
    <s v="p__Thermoproteota"/>
    <s v="c__Nitrososphaeria"/>
    <x v="0"/>
    <x v="0"/>
    <s v="g__Nitrosotenuis"/>
    <s v="p__Nitrososphaerota"/>
    <s v="c__Nitrososphaeria"/>
    <s v="o__Nitrosopumilales"/>
    <s v="f__"/>
    <s v="g__Nitrosotenuis"/>
    <x v="0"/>
    <s v="sequenced"/>
    <s v="RR_culture_012"/>
    <n v="50"/>
    <m/>
    <m/>
    <m/>
    <m/>
    <m/>
    <m/>
    <x v="0"/>
    <x v="0"/>
    <x v="3"/>
    <m/>
    <n v="23.9"/>
    <n v="0"/>
    <n v="0"/>
    <n v="1.8"/>
    <n v="5.2"/>
    <n v="4.9000000000000004"/>
    <n v="0"/>
    <n v="12"/>
    <m/>
    <m/>
    <m/>
    <m/>
    <m/>
    <m/>
    <m/>
    <m/>
    <n v="0"/>
    <n v="0"/>
    <n v="0.15126050420168066"/>
    <n v="0.43697478991596639"/>
    <n v="0.41176470588235298"/>
    <n v="0"/>
    <e v="#N/A"/>
    <s v="Culture"/>
    <s v="Culture - ThAOA"/>
    <s v="Bale et al. (2019) AEM"/>
    <s v="Data from original source"/>
    <s v="Data from original source; average abundance from 4 replicates"/>
    <s v="No"/>
    <s v="No"/>
    <s v="Not reported; Assumed no brGDGTs (cultures)"/>
    <s v="No"/>
    <s v="Yes"/>
    <s v="Fail"/>
    <s v="Fail"/>
    <x v="0"/>
    <s v="Nicole"/>
    <x v="0"/>
    <s v="GTDB Release 214.1; NCBI (retrieved from February 21, 2024)"/>
  </r>
  <r>
    <s v="Bale2019_013_Cultures_ThAOA_Ca Nitrosotenuis uzonesis_P-GDGT_TH2_37"/>
    <x v="0"/>
    <x v="0"/>
    <s v="p__Thermoproteota"/>
    <s v="c__Nitrososphaeria"/>
    <x v="0"/>
    <x v="0"/>
    <s v="g__Nitrosotenuis"/>
    <s v="p__Nitrososphaerota"/>
    <s v="c__Nitrososphaeria"/>
    <s v="o__Nitrosopumilales"/>
    <s v="f__"/>
    <s v="g__Nitrosotenuis"/>
    <x v="0"/>
    <s v="sequenced"/>
    <s v="RR_culture_013"/>
    <n v="37"/>
    <m/>
    <m/>
    <m/>
    <m/>
    <m/>
    <m/>
    <x v="0"/>
    <x v="0"/>
    <x v="4"/>
    <m/>
    <n v="12.2"/>
    <n v="0"/>
    <n v="0"/>
    <n v="0"/>
    <n v="2.7"/>
    <n v="1.3"/>
    <n v="0"/>
    <n v="8.1999999999999993"/>
    <m/>
    <m/>
    <m/>
    <m/>
    <m/>
    <m/>
    <m/>
    <m/>
    <n v="0"/>
    <n v="0"/>
    <n v="0"/>
    <n v="0.67500000000000004"/>
    <n v="0.32500000000000001"/>
    <n v="0"/>
    <e v="#N/A"/>
    <s v="Culture"/>
    <s v="Culture - ThAOA"/>
    <s v="Bale et al. (2019) AEM"/>
    <s v="Data from original source"/>
    <s v="Data from original source; average abundance from 4 replicates"/>
    <s v="No"/>
    <s v="No"/>
    <s v="Not reported; Assumed no brGDGTs (cultures)"/>
    <s v="No"/>
    <s v="Yes"/>
    <s v="Fail"/>
    <s v="Fail"/>
    <x v="0"/>
    <s v="Nicole"/>
    <x v="0"/>
    <s v="GTDB Release 214.1; NCBI (retrieved from February 21, 2024)"/>
  </r>
  <r>
    <s v="Bale2019_014_Cultures_ThAOA_Ca Nitrosotenuis uzonesis_P-GDGT_TH2_46"/>
    <x v="0"/>
    <x v="0"/>
    <s v="p__Thermoproteota"/>
    <s v="c__Nitrososphaeria"/>
    <x v="0"/>
    <x v="0"/>
    <s v="g__Nitrosotenuis"/>
    <s v="p__Nitrososphaerota"/>
    <s v="c__Nitrososphaeria"/>
    <s v="o__Nitrosopumilales"/>
    <s v="f__"/>
    <s v="g__Nitrosotenuis"/>
    <x v="0"/>
    <s v="sequenced"/>
    <s v="RR_culture_014"/>
    <n v="46"/>
    <m/>
    <m/>
    <m/>
    <m/>
    <m/>
    <m/>
    <x v="0"/>
    <x v="0"/>
    <x v="4"/>
    <m/>
    <n v="9.6999999999999993"/>
    <n v="0"/>
    <n v="0"/>
    <n v="0"/>
    <n v="0.2"/>
    <n v="4.2"/>
    <n v="0"/>
    <n v="5.3"/>
    <m/>
    <m/>
    <m/>
    <m/>
    <m/>
    <m/>
    <m/>
    <m/>
    <n v="0"/>
    <n v="0"/>
    <n v="0"/>
    <n v="4.5454545454545456E-2"/>
    <n v="0.95454545454545447"/>
    <n v="0"/>
    <e v="#N/A"/>
    <s v="Culture"/>
    <s v="Culture - ThAOA"/>
    <s v="Bale et al. (2019) AEM"/>
    <s v="Data from original source"/>
    <s v="Data from original source; average abundance from 4 replicates"/>
    <s v="No"/>
    <s v="No"/>
    <s v="Not reported; Assumed no brGDGTs (cultures)"/>
    <s v="No"/>
    <s v="No"/>
    <s v="Pass"/>
    <s v="Fail"/>
    <x v="0"/>
    <s v="Nicole"/>
    <x v="0"/>
    <s v="GTDB Release 214.1; NCBI (retrieved from February 21, 2024)"/>
  </r>
  <r>
    <s v="Bale2019_015_Cultures_ThAOA_Ca Nitrosotenuis uzonesis_P-GDGT_TH2_50"/>
    <x v="0"/>
    <x v="0"/>
    <s v="p__Thermoproteota"/>
    <s v="c__Nitrososphaeria"/>
    <x v="0"/>
    <x v="0"/>
    <s v="g__Nitrosotenuis"/>
    <s v="p__Nitrososphaerota"/>
    <s v="c__Nitrososphaeria"/>
    <s v="o__Nitrosopumilales"/>
    <s v="f__"/>
    <s v="g__Nitrosotenuis"/>
    <x v="0"/>
    <s v="sequenced"/>
    <s v="RR_culture_015"/>
    <n v="50"/>
    <m/>
    <m/>
    <m/>
    <m/>
    <m/>
    <m/>
    <x v="0"/>
    <x v="0"/>
    <x v="4"/>
    <m/>
    <n v="7.8"/>
    <n v="0"/>
    <n v="0"/>
    <n v="0"/>
    <n v="0"/>
    <n v="3.5"/>
    <n v="0"/>
    <n v="4.3"/>
    <m/>
    <m/>
    <m/>
    <m/>
    <m/>
    <m/>
    <m/>
    <m/>
    <n v="0"/>
    <n v="0"/>
    <n v="0"/>
    <n v="0"/>
    <n v="1"/>
    <n v="0"/>
    <e v="#N/A"/>
    <s v="Culture"/>
    <s v="Culture - ThAOA"/>
    <s v="Bale et al. (2019) AEM"/>
    <s v="Data from original source"/>
    <s v="Data from original source; average abundance from 4 replicates"/>
    <s v="No"/>
    <s v="No"/>
    <s v="Not reported; Assumed no brGDGTs (cultures)"/>
    <s v="No"/>
    <s v="No"/>
    <s v="Pass"/>
    <s v="Fail"/>
    <x v="0"/>
    <s v="Nicole"/>
    <x v="0"/>
    <s v="GTDB Release 214.1; NCBI (retrieved from February 21, 2024)"/>
  </r>
  <r>
    <s v="Bale2019_016_Cultures_ThAOA_Ca Nitrosotenuis uzonesis_P-GDGT_HPH_37"/>
    <x v="0"/>
    <x v="0"/>
    <s v="p__Thermoproteota"/>
    <s v="c__Nitrososphaeria"/>
    <x v="0"/>
    <x v="0"/>
    <s v="g__Nitrosotenuis"/>
    <s v="p__Nitrososphaerota"/>
    <s v="c__Nitrososphaeria"/>
    <s v="o__Nitrosopumilales"/>
    <s v="f__"/>
    <s v="g__Nitrosotenuis"/>
    <x v="0"/>
    <s v="sequenced"/>
    <s v="RR_culture_016"/>
    <n v="37"/>
    <m/>
    <m/>
    <m/>
    <m/>
    <m/>
    <m/>
    <x v="0"/>
    <x v="0"/>
    <x v="5"/>
    <m/>
    <n v="68.600000000000009"/>
    <n v="7.5"/>
    <n v="11.2"/>
    <n v="10.5"/>
    <n v="17.200000000000003"/>
    <n v="22.000000000000004"/>
    <n v="0"/>
    <n v="0.2"/>
    <m/>
    <m/>
    <m/>
    <m/>
    <m/>
    <m/>
    <m/>
    <m/>
    <n v="0.10964912280701754"/>
    <n v="0.1637426900584795"/>
    <n v="0.15350877192982454"/>
    <n v="0.25146198830409361"/>
    <n v="0.32163742690058483"/>
    <n v="0"/>
    <e v="#N/A"/>
    <s v="Culture"/>
    <s v="Culture - ThAOA"/>
    <s v="Bale et al. (2019) AEM"/>
    <s v="Data from original source"/>
    <s v="Data from original source; calculated from IPL fractions - assume ND as 0"/>
    <s v="No"/>
    <s v="No"/>
    <s v="Not reported; Assumed no brGDGTs (cultures)"/>
    <s v="No"/>
    <s v="Yes"/>
    <s v="Fail"/>
    <s v="Fail"/>
    <x v="0"/>
    <s v="Nicole"/>
    <x v="0"/>
    <s v="GTDB Release 214.1; NCBI (retrieved from February 21, 2024)"/>
  </r>
  <r>
    <s v="Bale2019_017_Cultures_ThAOA_Ca Nitrosotenuis uzonesis_P-GDGT_HPH_46"/>
    <x v="0"/>
    <x v="0"/>
    <s v="p__Thermoproteota"/>
    <s v="c__Nitrososphaeria"/>
    <x v="0"/>
    <x v="0"/>
    <s v="g__Nitrosotenuis"/>
    <s v="p__Nitrososphaerota"/>
    <s v="c__Nitrososphaeria"/>
    <s v="o__Nitrosopumilales"/>
    <s v="f__"/>
    <s v="g__Nitrosotenuis"/>
    <x v="0"/>
    <s v="sequenced"/>
    <s v="RR_culture_017"/>
    <n v="46"/>
    <m/>
    <m/>
    <m/>
    <m/>
    <m/>
    <m/>
    <x v="0"/>
    <x v="0"/>
    <x v="5"/>
    <m/>
    <n v="71.5"/>
    <n v="0.89999999999999991"/>
    <n v="2.5"/>
    <n v="6.5000000000000009"/>
    <n v="12.5"/>
    <n v="49.1"/>
    <n v="0"/>
    <n v="0"/>
    <m/>
    <m/>
    <m/>
    <m/>
    <m/>
    <m/>
    <m/>
    <m/>
    <n v="1.2587412587412587E-2"/>
    <n v="3.4965034965034968E-2"/>
    <n v="9.0909090909090925E-2"/>
    <n v="0.17482517482517482"/>
    <n v="0.68671328671328669"/>
    <n v="0"/>
    <e v="#N/A"/>
    <s v="Culture"/>
    <s v="Culture - ThAOA"/>
    <s v="Bale et al. (2019) AEM"/>
    <s v="Data from original source"/>
    <s v="Data from original source; calculated from IPL fractions - assume ND as 0"/>
    <s v="No"/>
    <s v="No"/>
    <s v="Not reported; Assumed no brGDGTs (cultures)"/>
    <s v="No"/>
    <s v="No"/>
    <s v="Pass"/>
    <s v="Fail"/>
    <x v="0"/>
    <s v="Nicole"/>
    <x v="0"/>
    <s v="GTDB Release 214.1; NCBI (retrieved from February 21, 2024)"/>
  </r>
  <r>
    <s v="Bale2019_018_Cultures_ThAOA_Ca Nitrosotenuis uzonesis_P-GDGT_HPH_50"/>
    <x v="0"/>
    <x v="0"/>
    <s v="p__Thermoproteota"/>
    <s v="c__Nitrososphaeria"/>
    <x v="0"/>
    <x v="0"/>
    <s v="g__Nitrosotenuis"/>
    <s v="p__Nitrososphaerota"/>
    <s v="c__Nitrososphaeria"/>
    <s v="o__Nitrosopumilales"/>
    <s v="f__"/>
    <s v="g__Nitrosotenuis"/>
    <x v="0"/>
    <s v="sequenced"/>
    <s v="RR_culture_018"/>
    <n v="50"/>
    <m/>
    <m/>
    <m/>
    <m/>
    <m/>
    <m/>
    <x v="0"/>
    <x v="0"/>
    <x v="5"/>
    <m/>
    <n v="68.8"/>
    <n v="1.1000000000000001"/>
    <n v="2"/>
    <n v="6.4"/>
    <n v="12.100000000000001"/>
    <n v="47.1"/>
    <n v="0"/>
    <n v="0.1"/>
    <m/>
    <m/>
    <m/>
    <m/>
    <m/>
    <m/>
    <m/>
    <m/>
    <n v="1.6011644832605532E-2"/>
    <n v="2.9112081513828238E-2"/>
    <n v="9.3158660844250368E-2"/>
    <n v="0.17612809315866085"/>
    <n v="0.68558951965065507"/>
    <n v="0"/>
    <e v="#N/A"/>
    <s v="Culture"/>
    <s v="Culture - ThAOA"/>
    <s v="Bale et al. (2019) AEM"/>
    <s v="Data from original source"/>
    <s v="Data from original source; calculated from IPL fractions - assume ND as 0"/>
    <s v="No"/>
    <s v="No"/>
    <s v="Not reported; Assumed no brGDGTs (cultures)"/>
    <s v="No"/>
    <s v="No"/>
    <s v="Pass"/>
    <s v="Fail"/>
    <x v="0"/>
    <s v="Nicole"/>
    <x v="0"/>
    <s v="GTDB Release 214.1; NCBI (retrieved from February 21, 2024)"/>
  </r>
  <r>
    <s v="Bale2019_019_Cultures_ThAOA_Ca Nitrosotenuis uzonesis_C-GDGT_37"/>
    <x v="0"/>
    <x v="0"/>
    <s v="p__Thermoproteota"/>
    <s v="c__Nitrososphaeria"/>
    <x v="0"/>
    <x v="0"/>
    <s v="g__Nitrosotenuis"/>
    <s v="p__Nitrososphaerota"/>
    <s v="c__Nitrososphaeria"/>
    <s v="o__Nitrosopumilales"/>
    <s v="f__"/>
    <s v="g__Nitrosotenuis"/>
    <x v="0"/>
    <s v="sequenced"/>
    <s v="RR_culture_019"/>
    <n v="37"/>
    <m/>
    <m/>
    <m/>
    <m/>
    <m/>
    <m/>
    <x v="0"/>
    <x v="1"/>
    <x v="6"/>
    <m/>
    <n v="89.7"/>
    <n v="5.3"/>
    <n v="11"/>
    <n v="3.4"/>
    <n v="7.1"/>
    <n v="25"/>
    <n v="4.5999999999999996"/>
    <n v="28"/>
    <m/>
    <m/>
    <m/>
    <m/>
    <n v="5.3"/>
    <m/>
    <m/>
    <m/>
    <n v="9.3971631205673756E-2"/>
    <n v="0.19503546099290781"/>
    <n v="6.0283687943262408E-2"/>
    <n v="0.12588652482269502"/>
    <n v="0.44326241134751776"/>
    <n v="8.1560283687943255E-2"/>
    <e v="#N/A"/>
    <s v="Culture"/>
    <s v="Culture - ThAOA"/>
    <s v="Bale et al. (2019) AEM"/>
    <s v="Data from original source"/>
    <s v="Data from original source; average abundance from 4 replicates"/>
    <s v="No"/>
    <s v="No"/>
    <s v="Not reported; Assumed no brGDGTs (cultures)"/>
    <s v="No"/>
    <s v="No"/>
    <s v="Pass"/>
    <s v="Pass"/>
    <x v="0"/>
    <s v="Nicole"/>
    <x v="0"/>
    <s v="GTDB Release 214.1; NCBI (retrieved from February 21, 2024)"/>
  </r>
  <r>
    <s v="Bale2019_020_Cultures_ThAOA_Ca Nitrosotenuis uzonesis_C-GDGT_46"/>
    <x v="0"/>
    <x v="0"/>
    <s v="p__Thermoproteota"/>
    <s v="c__Nitrososphaeria"/>
    <x v="0"/>
    <x v="0"/>
    <s v="g__Nitrosotenuis"/>
    <s v="p__Nitrososphaerota"/>
    <s v="c__Nitrososphaeria"/>
    <s v="o__Nitrosopumilales"/>
    <s v="f__"/>
    <s v="g__Nitrosotenuis"/>
    <x v="0"/>
    <s v="sequenced"/>
    <s v="RR_culture_020"/>
    <n v="46"/>
    <m/>
    <m/>
    <m/>
    <m/>
    <m/>
    <m/>
    <x v="0"/>
    <x v="1"/>
    <x v="6"/>
    <m/>
    <n v="93.8"/>
    <n v="0.4"/>
    <n v="3.9"/>
    <n v="1.4"/>
    <n v="2.9"/>
    <n v="51"/>
    <n v="12"/>
    <n v="16"/>
    <m/>
    <m/>
    <m/>
    <m/>
    <n v="6.2"/>
    <m/>
    <m/>
    <m/>
    <n v="5.5865921787709508E-3"/>
    <n v="5.4469273743016765E-2"/>
    <n v="1.9553072625698324E-2"/>
    <n v="4.0502793296089384E-2"/>
    <n v="0.7122905027932962"/>
    <n v="0.16759776536312851"/>
    <e v="#N/A"/>
    <s v="Culture"/>
    <s v="Culture - ThAOA"/>
    <s v="Bale et al. (2019) AEM"/>
    <s v="Data from original source"/>
    <s v="Data from original source; average abundance from 4 replicates"/>
    <s v="No"/>
    <s v="No"/>
    <s v="Not reported; Assumed no brGDGTs (cultures)"/>
    <s v="No"/>
    <s v="No"/>
    <s v="Pass"/>
    <s v="Pass"/>
    <x v="0"/>
    <s v="Nicole"/>
    <x v="0"/>
    <s v="GTDB Release 214.1; NCBI (retrieved from February 21, 2024)"/>
  </r>
  <r>
    <s v="Bale2019_021_Cultures_ThAOA_Ca Nitrosotenuis uzonesis_C-GDGT_50"/>
    <x v="0"/>
    <x v="0"/>
    <s v="p__Thermoproteota"/>
    <s v="c__Nitrososphaeria"/>
    <x v="0"/>
    <x v="0"/>
    <s v="g__Nitrosotenuis"/>
    <s v="p__Nitrososphaerota"/>
    <s v="c__Nitrososphaeria"/>
    <s v="o__Nitrosopumilales"/>
    <s v="f__"/>
    <s v="g__Nitrosotenuis"/>
    <x v="0"/>
    <s v="sequenced"/>
    <s v="RR_culture_021"/>
    <n v="50"/>
    <m/>
    <m/>
    <m/>
    <m/>
    <m/>
    <m/>
    <x v="0"/>
    <x v="1"/>
    <x v="6"/>
    <m/>
    <n v="94.899999999999991"/>
    <n v="0.5"/>
    <n v="4.8"/>
    <n v="1.5"/>
    <n v="2.2999999999999998"/>
    <n v="59"/>
    <n v="11"/>
    <n v="11"/>
    <m/>
    <m/>
    <m/>
    <m/>
    <n v="4.8"/>
    <m/>
    <m/>
    <m/>
    <n v="6.3211125158027818E-3"/>
    <n v="6.0682680151706705E-2"/>
    <n v="1.8963337547408345E-2"/>
    <n v="2.9077117572692796E-2"/>
    <n v="0.74589127686472823"/>
    <n v="0.1390644753476612"/>
    <e v="#N/A"/>
    <s v="Culture"/>
    <s v="Culture - ThAOA"/>
    <s v="Bale et al. (2019) AEM"/>
    <s v="Data from original source"/>
    <s v="Data from original source; average abundance from 4 replicates"/>
    <s v="No"/>
    <s v="No"/>
    <s v="Not reported; Assumed no brGDGTs (cultures)"/>
    <s v="No"/>
    <s v="No"/>
    <s v="Pass"/>
    <s v="Pass"/>
    <x v="0"/>
    <s v="Nicole"/>
    <x v="0"/>
    <s v="GTDB Release 214.1; NCBI (retrieved from February 21, 2024)"/>
  </r>
  <r>
    <s v="Elling2015_Culture_NA0A2_18"/>
    <x v="1"/>
    <x v="1"/>
    <s v="p__Thermoproteota"/>
    <s v="c__Nitrososphaeria"/>
    <x v="0"/>
    <x v="0"/>
    <s v="g__Nitrosopumilus"/>
    <s v="p__Nitrososphaerota"/>
    <s v="c__Nitrososphaeria"/>
    <s v="o__Nitrosopumilales"/>
    <s v="f__Nitrosopumilaceae"/>
    <s v="g__Nitrosopumilus"/>
    <x v="1"/>
    <s v="not_sequenced"/>
    <s v="RR_culture_022"/>
    <n v="18"/>
    <m/>
    <n v="7.5"/>
    <m/>
    <m/>
    <m/>
    <m/>
    <x v="0"/>
    <x v="1"/>
    <x v="7"/>
    <m/>
    <n v="99.899999999999977"/>
    <n v="10"/>
    <n v="8.4"/>
    <n v="14.2"/>
    <n v="35.299999999999997"/>
    <n v="13.3"/>
    <n v="1.3"/>
    <n v="17.399999999999999"/>
    <m/>
    <m/>
    <m/>
    <m/>
    <m/>
    <m/>
    <m/>
    <m/>
    <n v="0.12121212121212123"/>
    <n v="0.10181818181818184"/>
    <n v="0.17212121212121215"/>
    <n v="0.42787878787878791"/>
    <n v="0.16121212121212125"/>
    <n v="1.5757575757575762E-2"/>
    <e v="#N/A"/>
    <s v="Culture"/>
    <s v="Culture - AOA"/>
    <s v="Elling et al. (2015) GCA"/>
    <s v="Data from original source"/>
    <s v="Data from original source"/>
    <s v="No"/>
    <s v="No"/>
    <s v="Not reported; Assumed no brGDGTs (cultures)"/>
    <s v="No"/>
    <s v="Yes"/>
    <s v="Fail"/>
    <s v="Pass"/>
    <x v="1"/>
    <s v="Felix"/>
    <x v="1"/>
    <s v="GTDB Release 214.1; NCBI (retrieved from February 21, 2024)"/>
  </r>
  <r>
    <s v="Elling2015_Culture_NA0A2_22"/>
    <x v="1"/>
    <x v="1"/>
    <s v="p__Thermoproteota"/>
    <s v="c__Nitrososphaeria"/>
    <x v="0"/>
    <x v="0"/>
    <s v="g__Nitrosopumilus"/>
    <s v="p__Nitrososphaerota"/>
    <s v="c__Nitrososphaeria"/>
    <s v="o__Nitrosopumilales"/>
    <s v="f__Nitrosopumilaceae"/>
    <s v="g__Nitrosopumilus"/>
    <x v="1"/>
    <s v="not_sequenced"/>
    <s v="RR_culture_023"/>
    <n v="22"/>
    <m/>
    <n v="7.5"/>
    <m/>
    <m/>
    <m/>
    <m/>
    <x v="0"/>
    <x v="1"/>
    <x v="7"/>
    <m/>
    <n v="100.09999999999998"/>
    <n v="14.4"/>
    <n v="9.6"/>
    <n v="23.3"/>
    <n v="21.4"/>
    <n v="17.5"/>
    <n v="1.3"/>
    <n v="12.6"/>
    <m/>
    <m/>
    <m/>
    <m/>
    <m/>
    <m/>
    <m/>
    <m/>
    <n v="0.16457142857142859"/>
    <n v="0.10971428571428572"/>
    <n v="0.26628571428571435"/>
    <n v="0.24457142857142861"/>
    <n v="0.20000000000000004"/>
    <n v="1.485714285714286E-2"/>
    <e v="#N/A"/>
    <s v="Culture"/>
    <s v="Culture - AOA"/>
    <s v="Elling et al. (2015) GCA"/>
    <s v="Data from original source"/>
    <s v="Data from original source"/>
    <s v="No"/>
    <s v="No"/>
    <s v="Not reported; Assumed no brGDGTs (cultures)"/>
    <s v="No"/>
    <s v="Yes"/>
    <s v="Fail"/>
    <s v="Pass"/>
    <x v="1"/>
    <s v="Felix"/>
    <x v="1"/>
    <s v="GTDB Release 214.1; NCBI (retrieved from February 21, 2024)"/>
  </r>
  <r>
    <s v="Elling2015_Culture_NA0A2_28"/>
    <x v="1"/>
    <x v="1"/>
    <s v="p__Thermoproteota"/>
    <s v="c__Nitrososphaeria"/>
    <x v="0"/>
    <x v="0"/>
    <s v="g__Nitrosopumilus"/>
    <s v="p__Nitrososphaerota"/>
    <s v="c__Nitrososphaeria"/>
    <s v="o__Nitrosopumilales"/>
    <s v="f__Nitrosopumilaceae"/>
    <s v="g__Nitrosopumilus"/>
    <x v="1"/>
    <s v="not_sequenced"/>
    <s v="RR_culture_024"/>
    <n v="28"/>
    <m/>
    <n v="7.5"/>
    <m/>
    <m/>
    <m/>
    <m/>
    <x v="0"/>
    <x v="1"/>
    <x v="7"/>
    <m/>
    <n v="100.00000000000001"/>
    <n v="10.5"/>
    <n v="7.1"/>
    <n v="23.1"/>
    <n v="21.7"/>
    <n v="23.9"/>
    <n v="2.2000000000000002"/>
    <n v="11.5"/>
    <m/>
    <m/>
    <m/>
    <m/>
    <m/>
    <m/>
    <m/>
    <m/>
    <n v="0.11864406779661014"/>
    <n v="8.0225988700564951E-2"/>
    <n v="0.26101694915254237"/>
    <n v="0.24519774011299431"/>
    <n v="0.27005649717514119"/>
    <n v="2.485875706214689E-2"/>
    <e v="#N/A"/>
    <s v="Culture"/>
    <s v="Culture - AOA"/>
    <s v="Elling et al. (2015) GCA"/>
    <s v="Data from original source"/>
    <s v="Data from original source"/>
    <s v="No"/>
    <s v="No"/>
    <s v="Not reported; Assumed no brGDGTs (cultures)"/>
    <s v="No"/>
    <s v="Yes"/>
    <s v="Fail"/>
    <s v="Pass"/>
    <x v="1"/>
    <s v="Felix"/>
    <x v="1"/>
    <s v="GTDB Release 214.1; NCBI (retrieved from February 21, 2024)"/>
  </r>
  <r>
    <s v="Elling2015_Culture_NA0A2_35"/>
    <x v="1"/>
    <x v="1"/>
    <s v="p__Thermoproteota"/>
    <s v="c__Nitrososphaeria"/>
    <x v="0"/>
    <x v="0"/>
    <s v="g__Nitrosopumilus"/>
    <s v="p__Nitrososphaerota"/>
    <s v="c__Nitrososphaeria"/>
    <s v="o__Nitrosopumilales"/>
    <s v="f__Nitrosopumilaceae"/>
    <s v="g__Nitrosopumilus"/>
    <x v="1"/>
    <s v="not_sequenced"/>
    <s v="RR_culture_025"/>
    <n v="35"/>
    <m/>
    <n v="7.5"/>
    <m/>
    <m/>
    <m/>
    <m/>
    <x v="0"/>
    <x v="1"/>
    <x v="7"/>
    <m/>
    <n v="100.10000000000002"/>
    <n v="8.8000000000000007"/>
    <n v="7"/>
    <n v="10.3"/>
    <n v="14.5"/>
    <n v="38.700000000000003"/>
    <n v="4.9000000000000004"/>
    <n v="15.9"/>
    <m/>
    <m/>
    <m/>
    <m/>
    <m/>
    <m/>
    <m/>
    <m/>
    <n v="0.10451306413301661"/>
    <n v="8.3135391923990484E-2"/>
    <n v="0.12232779097387171"/>
    <n v="0.172209026128266"/>
    <n v="0.45961995249406168"/>
    <n v="5.8194774346793342E-2"/>
    <e v="#N/A"/>
    <s v="Culture"/>
    <s v="Culture - AOA"/>
    <s v="Elling et al. (2015) GCA"/>
    <s v="Data from original source"/>
    <s v="Data from original source"/>
    <s v="No"/>
    <s v="No"/>
    <s v="Not reported; Assumed no brGDGTs (cultures)"/>
    <s v="No"/>
    <s v="No"/>
    <s v="Pass"/>
    <s v="Pass"/>
    <x v="1"/>
    <s v="Felix"/>
    <x v="1"/>
    <s v="GTDB Release 214.1; NCBI (retrieved from February 21, 2024)"/>
  </r>
  <r>
    <s v="Elling2015_Culture_NA0A6_18"/>
    <x v="2"/>
    <x v="2"/>
    <s v="p__Thermoproteota"/>
    <s v="c__Nitrososphaeria"/>
    <x v="0"/>
    <x v="0"/>
    <s v="g__Nitrosopumilus"/>
    <s v="p__Nitrososphaerota"/>
    <s v="c__Nitrososphaeria"/>
    <s v="o__Nitrosopumilales"/>
    <s v="f__Nitrosopumilaceae"/>
    <s v="g__Nitrosopumilus"/>
    <x v="1"/>
    <s v="not_sequenced"/>
    <s v="RR_culture_026"/>
    <n v="18"/>
    <m/>
    <n v="7.5"/>
    <m/>
    <m/>
    <m/>
    <m/>
    <x v="0"/>
    <x v="1"/>
    <x v="7"/>
    <m/>
    <n v="100"/>
    <n v="31.2"/>
    <n v="18.399999999999999"/>
    <n v="14.9"/>
    <n v="3.7"/>
    <n v="30.4"/>
    <n v="0.2"/>
    <n v="1.2"/>
    <m/>
    <m/>
    <m/>
    <m/>
    <m/>
    <m/>
    <m/>
    <m/>
    <n v="0.31578947368421051"/>
    <n v="0.18623481781376516"/>
    <n v="0.15080971659919029"/>
    <n v="3.7449392712550607E-2"/>
    <n v="0.30769230769230771"/>
    <n v="2.0242914979757085E-3"/>
    <e v="#N/A"/>
    <s v="Culture"/>
    <s v="Culture - AOA"/>
    <s v="Elling et al. (2015) GCA"/>
    <s v="Data from original source"/>
    <s v="Data from original source"/>
    <s v="No"/>
    <s v="No"/>
    <s v="Not reported; Assumed no brGDGTs (cultures)"/>
    <s v="No"/>
    <s v="Yes"/>
    <s v="Fail"/>
    <s v="Pass"/>
    <x v="1"/>
    <s v="Felix"/>
    <x v="1"/>
    <s v="GTDB Release 214.1; NCBI (retrieved from February 21, 2024)"/>
  </r>
  <r>
    <s v="Elling2015_Culture_NA0A6_22"/>
    <x v="2"/>
    <x v="2"/>
    <s v="p__Thermoproteota"/>
    <s v="c__Nitrososphaeria"/>
    <x v="0"/>
    <x v="0"/>
    <s v="g__Nitrosopumilus"/>
    <s v="p__Nitrososphaerota"/>
    <s v="c__Nitrososphaeria"/>
    <s v="o__Nitrosopumilales"/>
    <s v="f__Nitrosopumilaceae"/>
    <s v="g__Nitrosopumilus"/>
    <x v="1"/>
    <s v="not_sequenced"/>
    <s v="RR_culture_027"/>
    <n v="22"/>
    <m/>
    <n v="7.5"/>
    <m/>
    <m/>
    <m/>
    <m/>
    <x v="0"/>
    <x v="1"/>
    <x v="7"/>
    <m/>
    <n v="99.899999999999991"/>
    <n v="12.2"/>
    <n v="9.6"/>
    <n v="22.1"/>
    <n v="19.8"/>
    <n v="24.3"/>
    <n v="1.6"/>
    <n v="10.3"/>
    <m/>
    <m/>
    <m/>
    <m/>
    <m/>
    <m/>
    <m/>
    <m/>
    <n v="0.13616071428571427"/>
    <n v="0.10714285714285715"/>
    <n v="0.24665178571428575"/>
    <n v="0.22098214285714288"/>
    <n v="0.27120535714285715"/>
    <n v="1.785714285714286E-2"/>
    <e v="#N/A"/>
    <s v="Culture"/>
    <s v="Culture - AOA"/>
    <s v="Elling et al. (2015) GCA"/>
    <s v="Data from original source"/>
    <s v="Data from original source"/>
    <s v="No"/>
    <s v="No"/>
    <s v="Not reported; Assumed no brGDGTs (cultures)"/>
    <s v="No"/>
    <s v="Yes"/>
    <s v="Fail"/>
    <s v="Pass"/>
    <x v="1"/>
    <s v="Felix"/>
    <x v="1"/>
    <s v="GTDB Release 214.1; NCBI (retrieved from February 21, 2024)"/>
  </r>
  <r>
    <s v="Elling2015_Culture_NA0A6_28"/>
    <x v="2"/>
    <x v="2"/>
    <s v="p__Thermoproteota"/>
    <s v="c__Nitrososphaeria"/>
    <x v="0"/>
    <x v="0"/>
    <s v="g__Nitrosopumilus"/>
    <s v="p__Nitrososphaerota"/>
    <s v="c__Nitrososphaeria"/>
    <s v="o__Nitrosopumilales"/>
    <s v="f__Nitrosopumilaceae"/>
    <s v="g__Nitrosopumilus"/>
    <x v="1"/>
    <s v="not_sequenced"/>
    <s v="RR_culture_028"/>
    <n v="28"/>
    <m/>
    <n v="7.5"/>
    <m/>
    <m/>
    <m/>
    <m/>
    <x v="0"/>
    <x v="1"/>
    <x v="7"/>
    <m/>
    <n v="99.899999999999991"/>
    <n v="7.5"/>
    <n v="5.9"/>
    <n v="27"/>
    <n v="11.3"/>
    <n v="40.9"/>
    <n v="1.2"/>
    <n v="6.1"/>
    <m/>
    <m/>
    <m/>
    <m/>
    <m/>
    <m/>
    <m/>
    <m/>
    <n v="7.9957356076759065E-2"/>
    <n v="6.2899786780383798E-2"/>
    <n v="0.2878464818763326"/>
    <n v="0.12046908315565033"/>
    <n v="0.43603411513859275"/>
    <n v="1.279317697228145E-2"/>
    <e v="#N/A"/>
    <s v="Culture"/>
    <s v="Culture - AOA"/>
    <s v="Elling et al. (2015) GCA"/>
    <s v="Data from original source"/>
    <s v="Data from original source"/>
    <s v="No"/>
    <s v="No"/>
    <s v="Not reported; Assumed no brGDGTs (cultures)"/>
    <s v="No"/>
    <s v="Yes"/>
    <s v="Fail"/>
    <s v="Pass"/>
    <x v="1"/>
    <s v="Felix"/>
    <x v="1"/>
    <s v="GTDB Release 214.1; NCBI (retrieved from February 21, 2024)"/>
  </r>
  <r>
    <s v="Elling2015_Culture_SCM1_22"/>
    <x v="3"/>
    <x v="3"/>
    <s v="p__Thermoproteota"/>
    <s v="c__Nitrososphaeria"/>
    <x v="0"/>
    <x v="0"/>
    <s v="g__Nitrosopumilus"/>
    <s v="p__Nitrososphaerota"/>
    <s v="c__Nitrososphaeria"/>
    <s v="o__Nitrosopumilales"/>
    <s v="f__Nitrosopumilaceae"/>
    <s v="g__Nitrosopumilus"/>
    <x v="1"/>
    <s v="sequenced"/>
    <s v="RR_culture_029"/>
    <n v="22"/>
    <m/>
    <n v="7.5"/>
    <m/>
    <m/>
    <m/>
    <m/>
    <x v="0"/>
    <x v="1"/>
    <x v="7"/>
    <m/>
    <n v="100.2"/>
    <n v="25.2"/>
    <n v="17.100000000000001"/>
    <n v="20.5"/>
    <n v="5.8"/>
    <n v="29"/>
    <n v="0.4"/>
    <n v="2.2000000000000002"/>
    <m/>
    <m/>
    <m/>
    <m/>
    <m/>
    <m/>
    <m/>
    <m/>
    <n v="0.25714285714285712"/>
    <n v="0.17448979591836736"/>
    <n v="0.20918367346938777"/>
    <n v="5.918367346938775E-2"/>
    <n v="0.29591836734693877"/>
    <n v="4.0816326530612249E-3"/>
    <e v="#N/A"/>
    <s v="Culture"/>
    <s v="Culture - AOA"/>
    <s v="Elling et al. (2015) GCA"/>
    <s v="Data from original source"/>
    <s v="Data from original source"/>
    <s v="No"/>
    <s v="No"/>
    <s v="Not reported; Assumed no brGDGTs (cultures)"/>
    <s v="No"/>
    <s v="Yes"/>
    <s v="Fail"/>
    <s v="Pass"/>
    <x v="1"/>
    <s v="Felix"/>
    <x v="1"/>
    <s v="GTDB Release 214.1; NCBI (retrieved from February 21, 2024)"/>
  </r>
  <r>
    <s v="Elling2015_Culture_SCM1_25"/>
    <x v="3"/>
    <x v="3"/>
    <s v="p__Thermoproteota"/>
    <s v="c__Nitrososphaeria"/>
    <x v="0"/>
    <x v="0"/>
    <s v="g__Nitrosopumilus"/>
    <s v="p__Nitrososphaerota"/>
    <s v="c__Nitrososphaeria"/>
    <s v="o__Nitrosopumilales"/>
    <s v="f__Nitrosopumilaceae"/>
    <s v="g__Nitrosopumilus"/>
    <x v="1"/>
    <s v="sequenced"/>
    <s v="RR_culture_030"/>
    <n v="25"/>
    <m/>
    <n v="7.5"/>
    <m/>
    <m/>
    <m/>
    <m/>
    <x v="0"/>
    <x v="1"/>
    <x v="7"/>
    <m/>
    <n v="100.09999999999998"/>
    <n v="15.2"/>
    <n v="12.6"/>
    <n v="24.3"/>
    <n v="5.7"/>
    <n v="38.9"/>
    <n v="0.6"/>
    <n v="2.8"/>
    <m/>
    <m/>
    <m/>
    <m/>
    <m/>
    <m/>
    <m/>
    <m/>
    <n v="0.15621788283658788"/>
    <n v="0.12949640287769787"/>
    <n v="0.24974306269270302"/>
    <n v="5.8581706063720464E-2"/>
    <n v="0.39979445015416243"/>
    <n v="6.1664953751284692E-3"/>
    <e v="#N/A"/>
    <s v="Culture"/>
    <s v="Culture - AOA"/>
    <s v="Elling et al. (2015) GCA"/>
    <s v="Data from original source"/>
    <s v="Data from original source"/>
    <s v="No"/>
    <s v="No"/>
    <s v="Not reported; Assumed no brGDGTs (cultures)"/>
    <s v="No"/>
    <s v="Yes"/>
    <s v="Fail"/>
    <s v="Pass"/>
    <x v="1"/>
    <s v="Felix"/>
    <x v="1"/>
    <s v="GTDB Release 214.1; NCBI (retrieved from February 21, 2024)"/>
  </r>
  <r>
    <s v="Elling2015_Culture_SCM1_28"/>
    <x v="3"/>
    <x v="3"/>
    <s v="p__Thermoproteota"/>
    <s v="c__Nitrososphaeria"/>
    <x v="0"/>
    <x v="0"/>
    <s v="g__Nitrosopumilus"/>
    <s v="p__Nitrososphaerota"/>
    <s v="c__Nitrososphaeria"/>
    <s v="o__Nitrosopumilales"/>
    <s v="f__Nitrosopumilaceae"/>
    <s v="g__Nitrosopumilus"/>
    <x v="1"/>
    <s v="sequenced"/>
    <s v="RR_culture_031"/>
    <n v="28"/>
    <m/>
    <n v="7.5"/>
    <m/>
    <m/>
    <m/>
    <m/>
    <x v="0"/>
    <x v="1"/>
    <x v="7"/>
    <m/>
    <n v="100.10000000000001"/>
    <n v="12.1"/>
    <n v="10"/>
    <n v="26.6"/>
    <n v="9.5"/>
    <n v="35.700000000000003"/>
    <n v="0.9"/>
    <n v="5.3"/>
    <m/>
    <m/>
    <m/>
    <m/>
    <m/>
    <m/>
    <m/>
    <m/>
    <n v="0.12763713080168773"/>
    <n v="0.10548523206751054"/>
    <n v="0.28059071729957802"/>
    <n v="0.100210970464135"/>
    <n v="0.37658227848101267"/>
    <n v="9.4936708860759479E-3"/>
    <e v="#N/A"/>
    <s v="Culture"/>
    <s v="Culture - AOA"/>
    <s v="Elling et al. (2015) GCA"/>
    <s v="Data from original source"/>
    <s v="Data from original source"/>
    <s v="No"/>
    <s v="No"/>
    <s v="Not reported; Assumed no brGDGTs (cultures)"/>
    <s v="No"/>
    <s v="Yes"/>
    <s v="Fail"/>
    <s v="Pass"/>
    <x v="1"/>
    <s v="Felix"/>
    <x v="1"/>
    <s v="GTDB Release 214.1; NCBI (retrieved from February 21, 2024)"/>
  </r>
  <r>
    <s v="Elling2015_Culture_SCM1_35"/>
    <x v="3"/>
    <x v="3"/>
    <s v="p__Thermoproteota"/>
    <s v="c__Nitrososphaeria"/>
    <x v="0"/>
    <x v="0"/>
    <s v="g__Nitrosopumilus"/>
    <s v="p__Nitrososphaerota"/>
    <s v="c__Nitrososphaeria"/>
    <s v="o__Nitrosopumilales"/>
    <s v="f__Nitrosopumilaceae"/>
    <s v="g__Nitrosopumilus"/>
    <x v="1"/>
    <s v="sequenced"/>
    <s v="RR_culture_032"/>
    <n v="35"/>
    <m/>
    <n v="7.5"/>
    <m/>
    <m/>
    <m/>
    <m/>
    <x v="0"/>
    <x v="1"/>
    <x v="7"/>
    <m/>
    <n v="99.990000000000009"/>
    <n v="5.78"/>
    <n v="4.71"/>
    <n v="11.26"/>
    <n v="3.49"/>
    <n v="73.91"/>
    <n v="0.84"/>
    <m/>
    <m/>
    <m/>
    <m/>
    <m/>
    <m/>
    <m/>
    <m/>
    <m/>
    <n v="5.7805780578057804E-2"/>
    <n v="4.7104710471047098E-2"/>
    <n v="0.1126112611261126"/>
    <n v="3.49034903490349E-2"/>
    <n v="0.7391739173917391"/>
    <n v="8.4008400840084006E-3"/>
    <e v="#N/A"/>
    <s v="Culture"/>
    <s v="Culture - AOA"/>
    <s v="Elling et al. (2015) GCA"/>
    <s v="Data from original source"/>
    <s v="Data from original source"/>
    <s v="No"/>
    <s v="No"/>
    <s v="Not reported; Assumed no brGDGTs (cultures)"/>
    <s v="No"/>
    <s v="No"/>
    <s v="Pass"/>
    <s v="Pass"/>
    <x v="1"/>
    <s v="Felix"/>
    <x v="1"/>
    <s v="GTDB Release 214.1; NCBI (retrieved from February 21, 2024)"/>
  </r>
  <r>
    <s v="Elling2017_culture_marineAOA_1G_P-GDGT_Nitrosopumilus adriaticus NF5"/>
    <x v="4"/>
    <x v="4"/>
    <s v="p__Thermoproteota"/>
    <s v="c__Nitrososphaeria"/>
    <x v="0"/>
    <x v="0"/>
    <s v="g__Nitrosopumilus"/>
    <s v="p__Nitrososphaerota"/>
    <s v="c__Nitrososphaeria"/>
    <s v="o__Nitrosopumilales"/>
    <s v="f__Nitrosopumilaceae"/>
    <s v="g__Nitrosopumilus"/>
    <x v="1"/>
    <s v="sequenced"/>
    <s v="RR_culture_033"/>
    <n v="30"/>
    <m/>
    <n v="7.2"/>
    <m/>
    <m/>
    <m/>
    <m/>
    <x v="0"/>
    <x v="0"/>
    <x v="2"/>
    <m/>
    <n v="23.105219487998852"/>
    <n v="5.0490273544709439"/>
    <n v="2.38304386318605"/>
    <n v="1.9410298585902792"/>
    <n v="1.3885496408031357"/>
    <n v="9.2803374661145863"/>
    <n v="0.45435298470601426"/>
    <n v="2.6088783201278427"/>
    <m/>
    <m/>
    <m/>
    <m/>
    <m/>
    <m/>
    <m/>
    <m/>
    <n v="0.24633798359999662"/>
    <n v="0.11626679335927452"/>
    <n v="9.470128559495955E-2"/>
    <n v="6.7746220139024302E-2"/>
    <n v="0.45278020062731766"/>
    <n v="2.216751667942736E-2"/>
    <e v="#N/A"/>
    <s v="Culture"/>
    <s v="Culture - AOA"/>
    <s v="Elling et al. (2017) Environmnental Microbiology"/>
    <s v="Data from original source"/>
    <s v="Data from original source; assumed GDGT-5 as Cren"/>
    <s v="No"/>
    <s v="No"/>
    <s v="Not reported; Assumed no brGDGTs (cultures)"/>
    <s v="No"/>
    <s v="No"/>
    <s v="Pass"/>
    <s v="Pass"/>
    <x v="2"/>
    <s v="Felix"/>
    <x v="2"/>
    <s v="GTDB Release 214.1; NCBI (retrieved from February 21, 2024)"/>
  </r>
  <r>
    <s v="Elling2017_culture_marineAOA_1G_P-GDGT_Nitrosopumilus maritimus SCM1"/>
    <x v="3"/>
    <x v="3"/>
    <s v="p__Thermoproteota"/>
    <s v="c__Nitrososphaeria"/>
    <x v="0"/>
    <x v="0"/>
    <s v="g__Nitrosopumilus"/>
    <s v="p__Nitrososphaerota"/>
    <s v="c__Nitrososphaeria"/>
    <s v="o__Nitrosopumilales"/>
    <s v="f__Nitrosopumilaceae"/>
    <s v="g__Nitrosopumilus"/>
    <x v="1"/>
    <s v="sequenced"/>
    <s v="RR_culture_034"/>
    <n v="28"/>
    <m/>
    <n v="7.5"/>
    <m/>
    <m/>
    <m/>
    <m/>
    <x v="0"/>
    <x v="0"/>
    <x v="2"/>
    <m/>
    <n v="49.742181724349479"/>
    <n v="6.3709434603753863"/>
    <n v="6.9359166509657815"/>
    <n v="11.466996176106411"/>
    <n v="6.2297703743821335"/>
    <n v="12.845688854122116"/>
    <n v="0.41169793045332265"/>
    <n v="5.48116827794433"/>
    <m/>
    <m/>
    <m/>
    <m/>
    <m/>
    <m/>
    <m/>
    <m/>
    <n v="0.14394029788969576"/>
    <n v="0.15670487661481941"/>
    <n v="0.25907667455449446"/>
    <n v="0.14075073951764905"/>
    <n v="0.29022581847739942"/>
    <n v="9.3015929459419212E-3"/>
    <e v="#N/A"/>
    <s v="Culture"/>
    <s v="Culture - AOA"/>
    <s v="Elling et al. (2017) Environmnental Microbiology"/>
    <s v="Data from original source"/>
    <s v="Data from original source; assumed GDGT-5 as Cren"/>
    <s v="No"/>
    <s v="No"/>
    <s v="Not reported; Assumed no brGDGTs (cultures)"/>
    <s v="No"/>
    <s v="Yes"/>
    <s v="Fail"/>
    <s v="Pass"/>
    <x v="2"/>
    <s v="Felix"/>
    <x v="2"/>
    <s v="GTDB Release 214.1; NCBI (retrieved from February 21, 2024)"/>
  </r>
  <r>
    <s v="Elling2017_culture_marineAOA_1G_P-GDGT_Nitrosopumilus piranensis D3C"/>
    <x v="5"/>
    <x v="5"/>
    <s v="p__Thermoproteota"/>
    <s v="c__Nitrososphaeria"/>
    <x v="0"/>
    <x v="0"/>
    <s v="g__Nitrosopumilus"/>
    <s v="p__Nitrososphaerota"/>
    <s v="c__Nitrososphaeria"/>
    <s v="o__Nitrosopumilales"/>
    <s v="f__Nitrosopumilaceae"/>
    <s v="g__Nitrosopumilus"/>
    <x v="1"/>
    <s v="sequenced"/>
    <s v="RR_culture_035"/>
    <n v="30"/>
    <m/>
    <n v="7.2"/>
    <m/>
    <m/>
    <m/>
    <m/>
    <x v="0"/>
    <x v="0"/>
    <x v="2"/>
    <m/>
    <n v="25.58830141236373"/>
    <n v="4.6245746517822495"/>
    <n v="4.1915226601908868"/>
    <n v="3.7386735611933073"/>
    <n v="1.0157446574839808"/>
    <n v="10.077200710590382"/>
    <n v="0.22330436383998881"/>
    <n v="1.7172808072829338"/>
    <m/>
    <m/>
    <m/>
    <m/>
    <m/>
    <m/>
    <m/>
    <m/>
    <n v="0.19373175233227932"/>
    <n v="0.17559042529160851"/>
    <n v="0.15661976180430065"/>
    <n v="4.25513711494927E-2"/>
    <n v="0.42215206786950338"/>
    <n v="9.3546215528153773E-3"/>
    <e v="#N/A"/>
    <s v="Culture"/>
    <s v="Culture - AOA"/>
    <s v="Elling et al. (2017) Environmnental Microbiology"/>
    <s v="Data from original source"/>
    <s v="Data from original source; assumed GDGT-5 as Cren"/>
    <s v="No"/>
    <s v="No"/>
    <s v="Not reported; Assumed no brGDGTs (cultures)"/>
    <s v="No"/>
    <s v="No"/>
    <s v="Pass"/>
    <s v="Pass"/>
    <x v="2"/>
    <s v="Felix"/>
    <x v="2"/>
    <s v="GTDB Release 214.1; NCBI (retrieved from February 21, 2024)"/>
  </r>
  <r>
    <s v="Elling2017_culture_marineAOA_1G_P-GDGT_Strain NAOA2"/>
    <x v="1"/>
    <x v="1"/>
    <s v="p__Thermoproteota"/>
    <s v="c__Nitrososphaeria"/>
    <x v="0"/>
    <x v="0"/>
    <s v="g__Nitrosopumilus"/>
    <s v="p__Nitrososphaerota"/>
    <s v="c__Nitrososphaeria"/>
    <s v="o__Nitrosopumilales"/>
    <s v="f__Nitrosopumilaceae"/>
    <s v="g__Nitrosopumilus"/>
    <x v="1"/>
    <s v="not_sequenced"/>
    <s v="RR_culture_036"/>
    <n v="28"/>
    <m/>
    <n v="7.5"/>
    <m/>
    <m/>
    <m/>
    <m/>
    <x v="0"/>
    <x v="0"/>
    <x v="2"/>
    <m/>
    <n v="9.4829156443668925"/>
    <n v="9.8309617852306019E-2"/>
    <n v="3.035628644457954E-2"/>
    <n v="2.9725502224674614"/>
    <n v="2.4007666386282036"/>
    <n v="1.3469157422714451"/>
    <n v="0.32536555826113561"/>
    <n v="2.3086515784417601"/>
    <m/>
    <m/>
    <m/>
    <m/>
    <m/>
    <m/>
    <m/>
    <m/>
    <n v="1.3703094414831642E-2"/>
    <n v="4.2312753148799872E-3"/>
    <n v="0.4143352119677165"/>
    <n v="0.33463594545270214"/>
    <n v="0.18774270502095858"/>
    <n v="4.5351767828910997E-2"/>
    <e v="#N/A"/>
    <s v="Culture"/>
    <s v="Culture - AOA"/>
    <s v="Elling et al. (2017) Environmnental Microbiology"/>
    <s v="Data from original source"/>
    <s v="Data from original source; assumed GDGT-5 as Cren"/>
    <s v="No"/>
    <s v="No"/>
    <s v="Not reported; Assumed no brGDGTs (cultures)"/>
    <s v="No"/>
    <s v="Yes"/>
    <s v="Fail"/>
    <s v="Pass"/>
    <x v="2"/>
    <s v="Felix"/>
    <x v="2"/>
    <s v="GTDB Release 214.1; NCBI (retrieved from February 21, 2024)"/>
  </r>
  <r>
    <s v="Elling2017_culture_marineAOA_1G_P-GDGT_Strain NAOA6"/>
    <x v="2"/>
    <x v="2"/>
    <s v="p__Thermoproteota"/>
    <s v="c__Nitrososphaeria"/>
    <x v="0"/>
    <x v="0"/>
    <s v="g__Nitrosopumilus"/>
    <s v="p__Nitrososphaerota"/>
    <s v="c__Nitrososphaeria"/>
    <s v="o__Nitrosopumilales"/>
    <s v="f__Nitrosopumilaceae"/>
    <s v="g__Nitrosopumilus"/>
    <x v="1"/>
    <s v="not_sequenced"/>
    <s v="RR_culture_037"/>
    <n v="28"/>
    <m/>
    <n v="7.5"/>
    <m/>
    <m/>
    <m/>
    <m/>
    <x v="0"/>
    <x v="0"/>
    <x v="2"/>
    <m/>
    <n v="31.733101723764996"/>
    <n v="4.9450961312463404"/>
    <n v="5.5036842636050167"/>
    <n v="7.386054582218943"/>
    <n v="3.2070200763167973"/>
    <n v="8.2080553610853784"/>
    <n v="0.18416027674351582"/>
    <n v="2.2990310325490046"/>
    <m/>
    <m/>
    <m/>
    <m/>
    <m/>
    <m/>
    <m/>
    <m/>
    <n v="0.1680058522357937"/>
    <n v="0.18698345605480524"/>
    <n v="0.25093554539920171"/>
    <n v="0.10895604994500023"/>
    <n v="0.27886239206236968"/>
    <n v="6.2567043028293997E-3"/>
    <e v="#N/A"/>
    <s v="Culture"/>
    <s v="Culture - AOA"/>
    <s v="Elling et al. (2017) Environmnental Microbiology"/>
    <s v="Data from original source"/>
    <s v="Data from original source; assumed GDGT-5 as Cren"/>
    <s v="No"/>
    <s v="No"/>
    <s v="Not reported; Assumed no brGDGTs (cultures)"/>
    <s v="No"/>
    <s v="Yes"/>
    <s v="Fail"/>
    <s v="Pass"/>
    <x v="2"/>
    <s v="Felix"/>
    <x v="2"/>
    <s v="GTDB Release 214.1; NCBI (retrieved from February 21, 2024)"/>
  </r>
  <r>
    <s v="Elling2017_culture_marineAOA_2G_P-GDGT_Nitrosopumilus adriaticus NF5"/>
    <x v="4"/>
    <x v="4"/>
    <s v="p__Thermoproteota"/>
    <s v="c__Nitrososphaeria"/>
    <x v="0"/>
    <x v="0"/>
    <s v="g__Nitrosopumilus"/>
    <s v="p__Nitrososphaerota"/>
    <s v="c__Nitrososphaeria"/>
    <s v="o__Nitrosopumilales"/>
    <s v="f__Nitrosopumilaceae"/>
    <s v="g__Nitrosopumilus"/>
    <x v="1"/>
    <s v="sequenced"/>
    <s v="RR_culture_038"/>
    <n v="30"/>
    <m/>
    <n v="7.2"/>
    <m/>
    <m/>
    <m/>
    <m/>
    <x v="0"/>
    <x v="0"/>
    <x v="0"/>
    <m/>
    <n v="46.064538315390649"/>
    <n v="0.21085137178828273"/>
    <n v="3.0355514322725257"/>
    <n v="16.875651351262338"/>
    <n v="9.5349123733207453"/>
    <n v="1.0992970830087527"/>
    <n v="0.96198906033239717"/>
    <n v="14.346285643405604"/>
    <m/>
    <m/>
    <m/>
    <m/>
    <m/>
    <m/>
    <m/>
    <m/>
    <n v="6.6476351635383736E-3"/>
    <n v="9.5703614687250999E-2"/>
    <n v="0.53204858179869585"/>
    <n v="0.30061278822406257"/>
    <n v="3.4658185442217007E-2"/>
    <n v="3.0329194684235186E-2"/>
    <e v="#N/A"/>
    <s v="Culture"/>
    <s v="Culture - AOA"/>
    <s v="Elling et al. (2017) Environmnental Microbiology"/>
    <s v="Data from original source"/>
    <s v="Data from original source; assumed GDGT-5 as Cren"/>
    <s v="No"/>
    <s v="No"/>
    <s v="Not reported; Assumed no brGDGTs (cultures)"/>
    <s v="No"/>
    <s v="Yes"/>
    <s v="Fail"/>
    <s v="Pass"/>
    <x v="2"/>
    <s v="Felix"/>
    <x v="2"/>
    <s v="GTDB Release 214.1; NCBI (retrieved from February 21, 2024)"/>
  </r>
  <r>
    <s v="Elling2017_culture_marineAOA_2G_P-GDGT_Nitrosopumilus maritimus SCM1"/>
    <x v="3"/>
    <x v="3"/>
    <s v="p__Thermoproteota"/>
    <s v="c__Nitrososphaeria"/>
    <x v="0"/>
    <x v="0"/>
    <s v="g__Nitrosopumilus"/>
    <s v="p__Nitrososphaerota"/>
    <s v="c__Nitrososphaeria"/>
    <s v="o__Nitrosopumilales"/>
    <s v="f__Nitrosopumilaceae"/>
    <s v="g__Nitrosopumilus"/>
    <x v="1"/>
    <s v="sequenced"/>
    <s v="RR_culture_039"/>
    <n v="28"/>
    <m/>
    <n v="7.5"/>
    <m/>
    <m/>
    <m/>
    <m/>
    <x v="0"/>
    <x v="0"/>
    <x v="0"/>
    <m/>
    <n v="9.559486348873321"/>
    <n v="0"/>
    <n v="0"/>
    <n v="0"/>
    <n v="0"/>
    <n v="8.8456279456754743"/>
    <n v="0.71385840319784633"/>
    <n v="0"/>
    <m/>
    <m/>
    <m/>
    <m/>
    <m/>
    <m/>
    <m/>
    <m/>
    <n v="0"/>
    <n v="0"/>
    <n v="0"/>
    <n v="0"/>
    <n v="0.92532460666341321"/>
    <n v="7.4675393336586696E-2"/>
    <e v="#N/A"/>
    <s v="Culture"/>
    <s v="Culture - ThAOA"/>
    <s v="Elling et al. (2017) Environmnental Microbiology"/>
    <s v="Data from original source"/>
    <s v="Data from original source; assumed GDGT-5 as Cren"/>
    <s v="No"/>
    <s v="No"/>
    <s v="Not reported; Assumed no brGDGTs (cultures)"/>
    <s v="No"/>
    <s v="No"/>
    <s v="Pass"/>
    <s v="Fail"/>
    <x v="2"/>
    <s v="Felix"/>
    <x v="2"/>
    <s v="GTDB Release 214.1; NCBI (retrieved from February 21, 2024)"/>
  </r>
  <r>
    <s v="Elling2017_culture_marineAOA_2G_P-GDGT_Nitrosopumilus piranensis D3C"/>
    <x v="5"/>
    <x v="5"/>
    <s v="p__Thermoproteota"/>
    <s v="c__Nitrososphaeria"/>
    <x v="0"/>
    <x v="0"/>
    <s v="g__Nitrosopumilus"/>
    <s v="p__Nitrososphaerota"/>
    <s v="c__Nitrososphaeria"/>
    <s v="o__Nitrosopumilales"/>
    <s v="f__Nitrosopumilaceae"/>
    <s v="g__Nitrosopumilus"/>
    <x v="1"/>
    <s v="sequenced"/>
    <s v="RR_culture_040"/>
    <n v="30"/>
    <m/>
    <n v="7.2"/>
    <m/>
    <m/>
    <m/>
    <m/>
    <x v="0"/>
    <x v="0"/>
    <x v="0"/>
    <m/>
    <n v="2.4629464107222372"/>
    <n v="0"/>
    <n v="0"/>
    <n v="0"/>
    <n v="0"/>
    <n v="0.88609342100664079"/>
    <n v="0.61267035573310213"/>
    <n v="0.96418263398249437"/>
    <m/>
    <m/>
    <m/>
    <m/>
    <m/>
    <m/>
    <m/>
    <m/>
    <n v="0"/>
    <n v="0"/>
    <n v="0"/>
    <n v="0"/>
    <n v="0.59121619748120513"/>
    <n v="0.40878380251879476"/>
    <e v="#N/A"/>
    <s v="Culture"/>
    <s v="Culture - ThAOA"/>
    <s v="Elling et al. (2017) Environmnental Microbiology"/>
    <s v="Data from original source"/>
    <s v="Data from original source; assumed GDGT-5 as Cren"/>
    <s v="No"/>
    <s v="No"/>
    <s v="Not reported; Assumed no brGDGTs (cultures)"/>
    <s v="No"/>
    <s v="No"/>
    <s v="Pass"/>
    <s v="Fail"/>
    <x v="2"/>
    <s v="Felix"/>
    <x v="2"/>
    <s v="GTDB Release 214.1; NCBI (retrieved from February 21, 2024)"/>
  </r>
  <r>
    <s v="Elling2017_culture_marineAOA_2G_P-GDGT_Strain NAOA2"/>
    <x v="1"/>
    <x v="1"/>
    <s v="p__Thermoproteota"/>
    <s v="c__Nitrososphaeria"/>
    <x v="0"/>
    <x v="0"/>
    <s v="g__Nitrosopumilus"/>
    <s v="p__Nitrososphaerota"/>
    <s v="c__Nitrososphaeria"/>
    <s v="o__Nitrosopumilales"/>
    <s v="f__Nitrosopumilaceae"/>
    <s v="g__Nitrosopumilus"/>
    <x v="1"/>
    <s v="not_sequenced"/>
    <s v="RR_culture_041"/>
    <n v="28"/>
    <m/>
    <n v="7.5"/>
    <m/>
    <m/>
    <m/>
    <m/>
    <x v="0"/>
    <x v="0"/>
    <x v="0"/>
    <m/>
    <n v="13.1446664457211"/>
    <n v="3.5831430120560656E-2"/>
    <n v="0.23898126836564018"/>
    <n v="6.1934435660891474"/>
    <n v="2.6323110586798557"/>
    <n v="5.0249625796333533E-2"/>
    <n v="0.32224676993955581"/>
    <n v="3.6716027267300078"/>
    <m/>
    <m/>
    <m/>
    <m/>
    <m/>
    <m/>
    <m/>
    <m/>
    <n v="3.7824542495927395E-3"/>
    <n v="2.5227452855251391E-2"/>
    <n v="0.65379519760569782"/>
    <n v="0.27787325587209333"/>
    <n v="5.3044745910022506E-3"/>
    <n v="3.4017164826362634E-2"/>
    <e v="#N/A"/>
    <s v="Culture"/>
    <s v="Culture - AOA"/>
    <s v="Elling et al. (2017) Environmnental Microbiology"/>
    <s v="Data from original source"/>
    <s v="Data from original source; assumed GDGT-5 as Cren"/>
    <s v="No"/>
    <s v="No"/>
    <s v="Not reported; Assumed no brGDGTs (cultures)"/>
    <s v="No"/>
    <s v="Yes"/>
    <s v="Fail"/>
    <s v="Pass"/>
    <x v="2"/>
    <s v="Felix"/>
    <x v="2"/>
    <s v="GTDB Release 214.1; NCBI (retrieved from February 21, 2024)"/>
  </r>
  <r>
    <s v="Elling2017_culture_marineAOA_2G_P-GDGT_Strain NAOA6"/>
    <x v="2"/>
    <x v="2"/>
    <s v="p__Thermoproteota"/>
    <s v="c__Nitrososphaeria"/>
    <x v="0"/>
    <x v="0"/>
    <s v="g__Nitrosopumilus"/>
    <s v="p__Nitrososphaerota"/>
    <s v="c__Nitrososphaeria"/>
    <s v="o__Nitrosopumilales"/>
    <s v="f__Nitrosopumilaceae"/>
    <s v="g__Nitrosopumilus"/>
    <x v="1"/>
    <s v="not_sequenced"/>
    <s v="RR_culture_042"/>
    <n v="28"/>
    <m/>
    <n v="7.5"/>
    <m/>
    <m/>
    <m/>
    <m/>
    <x v="0"/>
    <x v="0"/>
    <x v="0"/>
    <m/>
    <n v="34.980414462534981"/>
    <n v="8.5736732042292915E-2"/>
    <n v="1.070277496568891"/>
    <n v="13.290032054471421"/>
    <n v="9.8983442165380264"/>
    <n v="0.51583811187142281"/>
    <n v="1.1356666855868547"/>
    <n v="8.9845191654560725"/>
    <m/>
    <m/>
    <m/>
    <m/>
    <m/>
    <m/>
    <m/>
    <m/>
    <n v="3.2980872965712752E-3"/>
    <n v="4.1171018898862669E-2"/>
    <n v="0.51123578944268122"/>
    <n v="0.38076565947895158"/>
    <n v="1.984306006684779E-2"/>
    <n v="4.368638481608543E-2"/>
    <e v="#N/A"/>
    <s v="Culture"/>
    <s v="Culture - AOA"/>
    <s v="Elling et al. (2017) Environmnental Microbiology"/>
    <s v="Data from original source"/>
    <s v="Data from original source; assumed GDGT-5 as Cren"/>
    <s v="No"/>
    <s v="No"/>
    <s v="Not reported; Assumed no brGDGTs (cultures)"/>
    <s v="No"/>
    <s v="Yes"/>
    <s v="Fail"/>
    <s v="Pass"/>
    <x v="2"/>
    <s v="Felix"/>
    <x v="2"/>
    <s v="GTDB Release 214.1; NCBI (retrieved from February 21, 2024)"/>
  </r>
  <r>
    <s v="Elling2017_culture_ThAOA_1G_P-GDGT_Nitrosocaldus yellowstonii"/>
    <x v="6"/>
    <x v="6"/>
    <s v="p__Thermoproteota"/>
    <s v="c__Nitrososphaeria"/>
    <x v="0"/>
    <x v="1"/>
    <s v="g__Nitrosocaldus"/>
    <s v="p__Nitrososphaerota"/>
    <s v="c__Nitrososphaeria"/>
    <s v="o__Candidatus Nitrosocaldales"/>
    <s v="f__Candidatus Nitrosocaldaceae"/>
    <s v="g__Candidatus Nitrosocaldus"/>
    <x v="0"/>
    <s v="not_sequenced"/>
    <s v="RR_culture_043"/>
    <n v="72"/>
    <m/>
    <n v="7"/>
    <m/>
    <m/>
    <m/>
    <m/>
    <x v="0"/>
    <x v="0"/>
    <x v="2"/>
    <m/>
    <n v="78.777591231857301"/>
    <n v="0.16234894897708035"/>
    <n v="0.23816778013225864"/>
    <n v="0.39306706296658989"/>
    <n v="0.31116403569969359"/>
    <n v="67.968430774819339"/>
    <n v="5.4886517953963683"/>
    <n v="4.2157608338659713"/>
    <m/>
    <m/>
    <m/>
    <m/>
    <m/>
    <m/>
    <m/>
    <m/>
    <n v="2.1773734377295273E-3"/>
    <n v="3.1942319395994174E-3"/>
    <n v="5.271692779918383E-3"/>
    <n v="4.1732349385574666E-3"/>
    <n v="0.91157138192587051"/>
    <n v="7.3612084978324652E-2"/>
    <e v="#N/A"/>
    <s v="Culture"/>
    <s v="Culture - ThAOA"/>
    <s v="Elling et al. (2017) Environmnental Microbiology"/>
    <s v="Data from original source"/>
    <s v="Data from original source; assumed GDGT-5 as Cren"/>
    <s v="No"/>
    <s v="No"/>
    <s v="Not reported; Assumed no brGDGTs (cultures)"/>
    <s v="No"/>
    <s v="No"/>
    <s v="Pass"/>
    <s v="Pass"/>
    <x v="2"/>
    <s v="Felix"/>
    <x v="2"/>
    <s v="GTDB Release 214.1; NCBI (retrieved from February 21, 2024)"/>
  </r>
  <r>
    <s v="Elling2017_culture_ThAOA_1G_P-GDGT_Nitrososphaera gargensis Ga9.2_46degC"/>
    <x v="7"/>
    <x v="7"/>
    <s v="p__Thermoproteota"/>
    <s v="c__Nitrososphaeria"/>
    <x v="0"/>
    <x v="2"/>
    <s v="g__Nitrososphaera"/>
    <s v="p__Nitrososphaerota"/>
    <s v="c__Nitrososphaeria"/>
    <s v="o__Nitrososphaerales"/>
    <s v="f__Nitrososphaeraceae"/>
    <s v="g__Nitrososphaera"/>
    <x v="0"/>
    <s v="sequenced"/>
    <s v="RR_culture_044"/>
    <n v="46"/>
    <m/>
    <n v="7.8"/>
    <m/>
    <m/>
    <m/>
    <m/>
    <x v="0"/>
    <x v="0"/>
    <x v="2"/>
    <m/>
    <n v="49.072084356254017"/>
    <n v="1.5837492047947956"/>
    <n v="1.3507600050848956"/>
    <n v="1.5183514137196521"/>
    <n v="1.2915565031548457"/>
    <n v="37.319339048502513"/>
    <n v="0.70553500961137294"/>
    <n v="5.3027931713859422"/>
    <m/>
    <m/>
    <m/>
    <m/>
    <m/>
    <m/>
    <m/>
    <m/>
    <n v="3.6184026789593746E-2"/>
    <n v="3.0860906551575151E-2"/>
    <n v="3.4689878968032654E-2"/>
    <n v="2.9508280079284511E-2"/>
    <n v="0.85263750081940004"/>
    <n v="1.6119406792113888E-2"/>
    <e v="#N/A"/>
    <s v="Culture"/>
    <s v="Culture - ThAOA"/>
    <s v="Elling et al. (2017) Environmnental Microbiology"/>
    <s v="Data from original source"/>
    <s v="Data from original source; assumed GDGT-5 as Cren"/>
    <s v="No"/>
    <s v="No"/>
    <s v="Not reported; Assumed no brGDGTs (cultures)"/>
    <s v="No"/>
    <s v="No"/>
    <s v="Pass"/>
    <s v="Pass"/>
    <x v="2"/>
    <s v="Felix"/>
    <x v="2"/>
    <s v="GTDB Release 214.1; NCBI (retrieved from February 21, 2024)"/>
  </r>
  <r>
    <s v="Elling2017_culture_ThAOA_2G_P-GDGT_Nitrososphaera gargensis  Ga9.2_46degC"/>
    <x v="7"/>
    <x v="7"/>
    <s v="p__Thermoproteota"/>
    <s v="c__Nitrososphaeria"/>
    <x v="0"/>
    <x v="2"/>
    <s v="g__Nitrososphaera"/>
    <s v="p__Nitrososphaerota"/>
    <s v="c__Nitrososphaeria"/>
    <s v="o__Nitrososphaerales"/>
    <s v="f__Nitrososphaeraceae"/>
    <s v="g__Nitrososphaera"/>
    <x v="0"/>
    <s v="sequenced"/>
    <s v="RR_culture_045"/>
    <n v="46"/>
    <m/>
    <n v="7.8"/>
    <m/>
    <m/>
    <m/>
    <m/>
    <x v="0"/>
    <x v="0"/>
    <x v="0"/>
    <m/>
    <n v="19.375346238262296"/>
    <n v="8.2736634163922906E-2"/>
    <n v="1.263320199757183"/>
    <n v="5.6848979614474002"/>
    <n v="4.288925874943966"/>
    <n v="0.50322098997341003"/>
    <n v="0.7470026612987849"/>
    <n v="6.8052419166776277"/>
    <m/>
    <m/>
    <m/>
    <m/>
    <m/>
    <m/>
    <m/>
    <m/>
    <n v="6.5820165089522983E-3"/>
    <n v="0.10050196620786046"/>
    <n v="0.45225543209578756"/>
    <n v="0.34120049963143639"/>
    <n v="4.0033159399425797E-2"/>
    <n v="5.9426926156537496E-2"/>
    <e v="#N/A"/>
    <s v="Culture"/>
    <s v="Culture - AOA"/>
    <s v="Elling et al. (2017) Environmnental Microbiology"/>
    <s v="Data from original source"/>
    <s v="Data from original source; assumed GDGT-5 as Cren"/>
    <s v="No"/>
    <s v="No"/>
    <s v="Not reported; Assumed no brGDGTs (cultures)"/>
    <s v="No"/>
    <s v="Yes"/>
    <s v="Fail"/>
    <s v="Pass"/>
    <x v="2"/>
    <s v="Felix"/>
    <x v="2"/>
    <s v="GTDB Release 214.1; NCBI (retrieved from February 21, 2024)"/>
  </r>
  <r>
    <s v="Elling2017_culture_marineAOA_total_IPLs_Nitrosopumilus adriaticus NF5"/>
    <x v="4"/>
    <x v="4"/>
    <s v="p__Thermoproteota"/>
    <s v="c__Nitrososphaeria"/>
    <x v="0"/>
    <x v="0"/>
    <s v="g__Nitrosopumilus"/>
    <s v="p__Nitrososphaerota"/>
    <s v="c__Nitrososphaeria"/>
    <s v="o__Nitrosopumilales"/>
    <s v="f__Nitrosopumilaceae"/>
    <s v="g__Nitrosopumilus"/>
    <x v="1"/>
    <s v="sequenced"/>
    <s v="RR_culture_046"/>
    <n v="30"/>
    <m/>
    <n v="7.2"/>
    <m/>
    <m/>
    <m/>
    <m/>
    <x v="0"/>
    <x v="0"/>
    <x v="5"/>
    <m/>
    <n v="96.308720052061219"/>
    <n v="9.1361731046640102"/>
    <n v="21.328141218393466"/>
    <n v="33.098166973090507"/>
    <n v="7.8607363074174312"/>
    <n v="12.462341369750959"/>
    <n v="1.2013556460047992"/>
    <n v="11.221805432740059"/>
    <m/>
    <m/>
    <m/>
    <m/>
    <m/>
    <m/>
    <m/>
    <m/>
    <n v="0.10737459626476346"/>
    <n v="0.25066299928509062"/>
    <n v="0.38899244520936854"/>
    <n v="9.2384784929461408E-2"/>
    <n v="0.14646601566771425"/>
    <n v="1.4119158643601828E-2"/>
    <e v="#N/A"/>
    <s v="Culture"/>
    <s v="Culture - AOA"/>
    <s v="Elling et al. (2017) Environmnental Microbiology"/>
    <s v="Data from original source"/>
    <s v="Data from original source; assumed GDGT-5 as Cren - calculated from all IPL fractions"/>
    <s v="No"/>
    <s v="No"/>
    <s v="Not reported; Assumed no brGDGTs (cultures)"/>
    <s v="No"/>
    <s v="Yes"/>
    <s v="Fail"/>
    <s v="Pass"/>
    <x v="2"/>
    <s v="Felix"/>
    <x v="2"/>
    <s v="GTDB Release 214.1; NCBI (retrieved from February 21, 2024)"/>
  </r>
  <r>
    <s v="Elling2017_culture_marineAOA_total_IPLs_Nitrosopumilus maritimus SCM1"/>
    <x v="3"/>
    <x v="3"/>
    <s v="p__Thermoproteota"/>
    <s v="c__Nitrososphaeria"/>
    <x v="0"/>
    <x v="0"/>
    <s v="g__Nitrosopumilus"/>
    <s v="p__Nitrososphaerota"/>
    <s v="c__Nitrososphaeria"/>
    <s v="o__Nitrosopumilales"/>
    <s v="f__Nitrosopumilaceae"/>
    <s v="g__Nitrosopumilus"/>
    <x v="1"/>
    <s v="sequenced"/>
    <s v="RR_culture_047"/>
    <n v="28"/>
    <m/>
    <n v="7.5"/>
    <m/>
    <m/>
    <m/>
    <m/>
    <x v="0"/>
    <x v="0"/>
    <x v="5"/>
    <m/>
    <n v="99.995690016014805"/>
    <n v="11.908720324912494"/>
    <n v="13.94060525045175"/>
    <n v="34.756905570060809"/>
    <n v="12.553608508551225"/>
    <n v="14.517149538264709"/>
    <n v="0.73394470039287851"/>
    <n v="11.584756123380942"/>
    <m/>
    <m/>
    <m/>
    <m/>
    <m/>
    <m/>
    <m/>
    <m/>
    <n v="0.1346973705692831"/>
    <n v="0.15767965156188946"/>
    <n v="0.39312904003784821"/>
    <n v="0.14199158357264174"/>
    <n v="0.16420083918460038"/>
    <n v="8.3015150737371472E-3"/>
    <e v="#N/A"/>
    <s v="Culture"/>
    <s v="Culture - ThAOA"/>
    <s v="Elling et al. (2017) Environmnental Microbiology"/>
    <s v="Data from original source"/>
    <s v="Data from original source; assumed GDGT-5 as Cren - calculated from all IPL fractions"/>
    <s v="No"/>
    <s v="No"/>
    <s v="Not reported; Assumed no brGDGTs (cultures)"/>
    <s v="No"/>
    <s v="Yes"/>
    <s v="Fail"/>
    <s v="Pass"/>
    <x v="2"/>
    <s v="Felix"/>
    <x v="2"/>
    <s v="GTDB Release 214.1; NCBI (retrieved from February 21, 2024)"/>
  </r>
  <r>
    <s v="Elling2017_culture_marineAOA_total_IPLs_Nitrosopumilus piranensis D3c"/>
    <x v="5"/>
    <x v="5"/>
    <s v="p__Thermoproteota"/>
    <s v="c__Nitrososphaeria"/>
    <x v="0"/>
    <x v="0"/>
    <s v="g__Nitrosopumilus"/>
    <s v="p__Nitrososphaerota"/>
    <s v="c__Nitrososphaeria"/>
    <s v="o__Nitrosopumilales"/>
    <s v="f__Nitrosopumilaceae"/>
    <s v="g__Nitrosopumilus"/>
    <x v="1"/>
    <s v="sequenced"/>
    <s v="RR_culture_048"/>
    <n v="30"/>
    <m/>
    <n v="7.2"/>
    <m/>
    <m/>
    <m/>
    <m/>
    <x v="0"/>
    <x v="0"/>
    <x v="5"/>
    <m/>
    <n v="99.834875750600801"/>
    <n v="6.2342634882376275"/>
    <n v="13.791118532258942"/>
    <n v="37.925157272847834"/>
    <n v="11.674232022531383"/>
    <n v="11.910740905799981"/>
    <n v="1.185293424172386"/>
    <n v="17.114070104752646"/>
    <m/>
    <m/>
    <m/>
    <m/>
    <m/>
    <m/>
    <m/>
    <m/>
    <n v="7.5365120534830424E-2"/>
    <n v="0.16671886141078865"/>
    <n v="0.45847180738563487"/>
    <n v="0.14112812286321494"/>
    <n v="0.14398724495979076"/>
    <n v="1.4328842845740311E-2"/>
    <e v="#N/A"/>
    <s v="Culture"/>
    <s v="Culture - ThAOA"/>
    <s v="Elling et al. (2017) Environmnental Microbiology"/>
    <s v="Data from original source"/>
    <s v="Data from original source; assumed GDGT-5 as Cren - calculated from all IPL fractions"/>
    <s v="No"/>
    <s v="No"/>
    <s v="Not reported; Assumed no brGDGTs (cultures)"/>
    <s v="No"/>
    <s v="Yes"/>
    <s v="Fail"/>
    <s v="Pass"/>
    <x v="2"/>
    <s v="Felix"/>
    <x v="2"/>
    <s v="GTDB Release 214.1; NCBI (retrieved from February 21, 2024)"/>
  </r>
  <r>
    <s v="Elling2017_culture_marineAOA_total_IPLs_Strain NAOA2"/>
    <x v="1"/>
    <x v="1"/>
    <s v="p__Thermoproteota"/>
    <s v="c__Nitrososphaeria"/>
    <x v="0"/>
    <x v="0"/>
    <s v="g__Nitrosopumilus"/>
    <s v="p__Nitrososphaerota"/>
    <s v="c__Nitrososphaeria"/>
    <s v="o__Nitrosopumilales"/>
    <s v="f__Nitrosopumilaceae"/>
    <s v="g__Nitrosopumilus"/>
    <x v="1"/>
    <s v="not_sequenced"/>
    <s v="RR_culture_049"/>
    <n v="28"/>
    <m/>
    <n v="7.5"/>
    <m/>
    <m/>
    <m/>
    <m/>
    <x v="0"/>
    <x v="0"/>
    <x v="5"/>
    <m/>
    <n v="99.881478317985724"/>
    <n v="5.712488373328843"/>
    <n v="8.8853345276198024"/>
    <n v="42.865977077549623"/>
    <n v="17.731088660824316"/>
    <n v="8.5235053665441587"/>
    <n v="1.4610322438479904"/>
    <n v="14.702052068270982"/>
    <m/>
    <m/>
    <m/>
    <m/>
    <m/>
    <m/>
    <m/>
    <m/>
    <n v="6.706417998850954E-2"/>
    <n v="0.10431315305612966"/>
    <n v="0.50324331783924381"/>
    <n v="0.20816163528553583"/>
    <n v="0.10006530616391307"/>
    <n v="1.7152407666668021E-2"/>
    <e v="#N/A"/>
    <s v="Culture"/>
    <s v="Culture - AOA"/>
    <s v="Elling et al. (2017) Environmnental Microbiology"/>
    <s v="Data from original source"/>
    <s v="Data from original source; assumed GDGT-5 as Cren - calculated from all IPL fractions"/>
    <s v="No"/>
    <s v="No"/>
    <s v="Not reported; Assumed no brGDGTs (cultures)"/>
    <s v="No"/>
    <s v="Yes"/>
    <s v="Fail"/>
    <s v="Pass"/>
    <x v="2"/>
    <s v="Felix"/>
    <x v="2"/>
    <s v="GTDB Release 214.1; NCBI (retrieved from February 21, 2024)"/>
  </r>
  <r>
    <s v="Elling2017_culture_marineAOA_total_IPLs_Strain NAOA6"/>
    <x v="2"/>
    <x v="2"/>
    <s v="p__Thermoproteota"/>
    <s v="c__Nitrososphaeria"/>
    <x v="0"/>
    <x v="0"/>
    <s v="g__Nitrosopumilus"/>
    <s v="p__Nitrososphaerota"/>
    <s v="c__Nitrososphaeria"/>
    <s v="o__Nitrosopumilales"/>
    <s v="f__Nitrosopumilaceae"/>
    <s v="g__Nitrosopumilus"/>
    <x v="1"/>
    <s v="not_sequenced"/>
    <s v="RR_culture_050"/>
    <n v="28"/>
    <m/>
    <n v="7.5"/>
    <m/>
    <m/>
    <m/>
    <m/>
    <x v="0"/>
    <x v="0"/>
    <x v="5"/>
    <m/>
    <n v="99.971387849556834"/>
    <n v="15.953064509272505"/>
    <n v="18.22434898844709"/>
    <n v="35.101049214147764"/>
    <n v="11.975090779028109"/>
    <n v="9.5944358635403564"/>
    <n v="0.48077597310305942"/>
    <n v="8.6426225220179393"/>
    <m/>
    <m/>
    <m/>
    <m/>
    <m/>
    <m/>
    <m/>
    <m/>
    <n v="0.17467732594499538"/>
    <n v="0.19954664801487026"/>
    <n v="0.38433727958833513"/>
    <n v="0.13112069057411413"/>
    <n v="0.10505382208038337"/>
    <n v="5.2642337973016293E-3"/>
    <e v="#N/A"/>
    <s v="Culture"/>
    <s v="Culture - AOA"/>
    <s v="Elling et al. (2017) Environmnental Microbiology"/>
    <s v="Data from original source"/>
    <s v="Data from original source; assumed GDGT-5 as Cren - calculated from all IPL fractions"/>
    <s v="No"/>
    <s v="No"/>
    <s v="Not reported; Assumed no brGDGTs (cultures)"/>
    <s v="No"/>
    <s v="Yes"/>
    <s v="Fail"/>
    <s v="Pass"/>
    <x v="2"/>
    <s v="Felix"/>
    <x v="2"/>
    <s v="GTDB Release 214.1; NCBI (retrieved from February 21, 2024)"/>
  </r>
  <r>
    <s v="Elling2017_culture_ThAOA_total_IPLs_Nitrososphaera gargensis Ga9.2_46degC"/>
    <x v="7"/>
    <x v="7"/>
    <s v="p__Thermoproteota"/>
    <s v="c__Nitrososphaeria"/>
    <x v="0"/>
    <x v="2"/>
    <s v="g__Nitrososphaera"/>
    <s v="p__Nitrososphaerota"/>
    <s v="c__Nitrososphaeria"/>
    <s v="o__Nitrososphaerales"/>
    <s v="f__Nitrososphaeraceae"/>
    <s v="g__Nitrososphaera"/>
    <x v="0"/>
    <s v="sequenced"/>
    <s v="RR_culture_051"/>
    <n v="46"/>
    <m/>
    <n v="7.8"/>
    <m/>
    <m/>
    <m/>
    <m/>
    <x v="0"/>
    <x v="0"/>
    <x v="5"/>
    <m/>
    <n v="97.656584963162743"/>
    <n v="1.7400360685139997"/>
    <n v="1.5114455968105385"/>
    <n v="1.6552273767865895"/>
    <n v="1.4536061041155128"/>
    <n v="69.348837427223685"/>
    <n v="1.4765103867273395"/>
    <n v="20.47092200298508"/>
    <m/>
    <m/>
    <m/>
    <m/>
    <m/>
    <m/>
    <m/>
    <m/>
    <n v="2.2543513934857762E-2"/>
    <n v="1.9581947460765314E-2"/>
    <n v="2.1444751697482594E-2"/>
    <n v="1.8832592069144637E-2"/>
    <n v="0.89846786006104229"/>
    <n v="1.9129334776707356E-2"/>
    <e v="#N/A"/>
    <s v="Culture"/>
    <s v="Culture - AOA"/>
    <s v="Elling et al. (2017) Environmnental Microbiology"/>
    <s v="Data from original source"/>
    <s v="Data from original source; assumed GDGT-5 as Cren - calculated from all IPL fractions"/>
    <s v="No"/>
    <s v="No"/>
    <s v="Not reported; Assumed no brGDGTs (cultures)"/>
    <s v="No"/>
    <s v="No"/>
    <s v="Pass"/>
    <s v="Pass"/>
    <x v="2"/>
    <s v="Felix"/>
    <x v="2"/>
    <s v="GTDB Release 214.1; NCBI (retrieved from February 21, 2024)"/>
  </r>
  <r>
    <s v="Elling2017_culture_marineAOA_totalGDGTs_Nitrosopumilus adriaticus"/>
    <x v="4"/>
    <x v="4"/>
    <s v="p__Thermoproteota"/>
    <s v="c__Nitrososphaeria"/>
    <x v="0"/>
    <x v="0"/>
    <s v="g__Nitrosopumilus"/>
    <s v="p__Nitrososphaerota"/>
    <s v="c__Nitrososphaeria"/>
    <s v="o__Nitrosopumilales"/>
    <s v="f__Nitrosopumilaceae"/>
    <s v="g__Nitrosopumilus"/>
    <x v="1"/>
    <s v="sequenced"/>
    <s v="RR_culture_052"/>
    <n v="30"/>
    <m/>
    <n v="7.2"/>
    <m/>
    <m/>
    <m/>
    <m/>
    <x v="0"/>
    <x v="1"/>
    <x v="8"/>
    <m/>
    <n v="67.647088418526096"/>
    <n v="11.193468142746896"/>
    <n v="5.5869736662646021"/>
    <n v="7.2090252949133831"/>
    <n v="10.335349071165508"/>
    <n v="21.273420050215087"/>
    <n v="2.3330188778149386"/>
    <n v="9.7158333154056802"/>
    <m/>
    <m/>
    <m/>
    <m/>
    <m/>
    <m/>
    <m/>
    <m/>
    <n v="0.19321984519102833"/>
    <n v="9.6441440053724389E-2"/>
    <n v="0.12444103415472307"/>
    <n v="0.17840713191468216"/>
    <n v="0.36721835237899436"/>
    <n v="4.027219630684771E-2"/>
    <e v="#N/A"/>
    <s v="Culture"/>
    <s v="Culture - AOA"/>
    <s v="Elling et al. (2017) Environmnental Microbiology"/>
    <s v="Data from original source"/>
    <s v="Data from original source; assumed GDGT-5 as Cren"/>
    <s v="No"/>
    <s v="No"/>
    <s v="Not reported; Assumed no brGDGTs (cultures)"/>
    <s v="No"/>
    <s v="No"/>
    <s v="Pass"/>
    <s v="Pass"/>
    <x v="2"/>
    <s v="Felix"/>
    <x v="2"/>
    <s v="GTDB Release 214.1; NCBI (retrieved from February 21, 2024)"/>
  </r>
  <r>
    <s v="Elling2017_culture_marineAOA_totalGDGTs_Nitrosopumilus maritimus"/>
    <x v="3"/>
    <x v="3"/>
    <s v="p__Thermoproteota"/>
    <s v="c__Nitrososphaeria"/>
    <x v="0"/>
    <x v="0"/>
    <s v="g__Nitrosopumilus"/>
    <s v="p__Nitrososphaerota"/>
    <s v="c__Nitrososphaeria"/>
    <s v="o__Nitrosopumilales"/>
    <s v="f__Nitrosopumilaceae"/>
    <s v="g__Nitrosopumilus"/>
    <x v="1"/>
    <s v="sequenced"/>
    <s v="RR_culture_053"/>
    <n v="28"/>
    <m/>
    <n v="7.5"/>
    <m/>
    <m/>
    <m/>
    <m/>
    <x v="0"/>
    <x v="1"/>
    <x v="8"/>
    <m/>
    <n v="90.941551116601516"/>
    <n v="8.0028904173226696"/>
    <n v="7.8534817664927843"/>
    <n v="28.518092651960448"/>
    <n v="8.0193165204346961"/>
    <n v="32.729903390764704"/>
    <n v="0.64735119266682906"/>
    <n v="5.1705151769593876"/>
    <m/>
    <m/>
    <m/>
    <m/>
    <m/>
    <m/>
    <m/>
    <m/>
    <n v="9.330527875347544E-2"/>
    <n v="9.1563331146184965E-2"/>
    <n v="0.33249094335328877"/>
    <n v="9.3496789826322757E-2"/>
    <n v="0.38159622338940896"/>
    <n v="7.5474335313190817E-3"/>
    <e v="#N/A"/>
    <s v="Culture"/>
    <s v="Culture - AOA"/>
    <s v="Elling et al. (2017) Environmnental Microbiology"/>
    <s v="Data from original source"/>
    <s v="Data from original source; assumed GDGT-5 as Cren"/>
    <s v="No"/>
    <s v="No"/>
    <s v="Not reported; Assumed no brGDGTs (cultures)"/>
    <s v="No"/>
    <s v="Yes"/>
    <s v="Fail"/>
    <s v="Pass"/>
    <x v="2"/>
    <s v="Felix"/>
    <x v="2"/>
    <s v="GTDB Release 214.1; NCBI (retrieved from February 21, 2024)"/>
  </r>
  <r>
    <s v="Elling2017_culture_marineAOA_totalGDGTs_Nitrosopumilus piranensis"/>
    <x v="5"/>
    <x v="5"/>
    <s v="p__Thermoproteota"/>
    <s v="c__Nitrososphaeria"/>
    <x v="0"/>
    <x v="0"/>
    <s v="g__Nitrosopumilus"/>
    <s v="p__Nitrososphaerota"/>
    <s v="c__Nitrososphaeria"/>
    <s v="o__Nitrosopumilales"/>
    <s v="f__Nitrosopumilaceae"/>
    <s v="g__Nitrosopumilus"/>
    <x v="1"/>
    <s v="sequenced"/>
    <s v="RR_culture_054"/>
    <n v="30"/>
    <m/>
    <n v="7.2"/>
    <m/>
    <m/>
    <m/>
    <m/>
    <x v="0"/>
    <x v="1"/>
    <x v="8"/>
    <m/>
    <n v="82.829799989892535"/>
    <n v="7.7110492163266713"/>
    <n v="6.8333086960879683"/>
    <n v="18.903413929652064"/>
    <n v="9.6172716671660154"/>
    <n v="19.321323747088162"/>
    <n v="1.6902165836612855"/>
    <n v="18.753216149910365"/>
    <m/>
    <m/>
    <m/>
    <m/>
    <m/>
    <m/>
    <m/>
    <m/>
    <n v="0.12034114108803616"/>
    <n v="0.10664283715799713"/>
    <n v="0.29501282366830572"/>
    <n v="0.15009026840730361"/>
    <n v="0.30153486015014652"/>
    <n v="2.6378069528210916E-2"/>
    <e v="#N/A"/>
    <s v="Culture"/>
    <s v="Culture - AOA"/>
    <s v="Elling et al. (2017) Environmnental Microbiology"/>
    <s v="Data from original source"/>
    <s v="Data from original source; assumed GDGT-5 as Cren"/>
    <s v="No"/>
    <s v="No"/>
    <s v="Not reported; Assumed no brGDGTs (cultures)"/>
    <s v="No"/>
    <s v="Yes"/>
    <s v="Fail"/>
    <s v="Pass"/>
    <x v="2"/>
    <s v="Felix"/>
    <x v="2"/>
    <s v="GTDB Release 214.1; NCBI (retrieved from February 21, 2024)"/>
  </r>
  <r>
    <s v="Elling2017_culture_marineAOA_totalGDGTs_Strain NAOA2"/>
    <x v="1"/>
    <x v="1"/>
    <s v="p__Thermoproteota"/>
    <s v="c__Nitrososphaeria"/>
    <x v="0"/>
    <x v="0"/>
    <s v="g__Nitrosopumilus"/>
    <s v="p__Nitrososphaerota"/>
    <s v="c__Nitrososphaeria"/>
    <s v="o__Nitrosopumilales"/>
    <s v="f__Nitrosopumilaceae"/>
    <s v="g__Nitrosopumilus"/>
    <x v="1"/>
    <s v="not_sequenced"/>
    <s v="RR_culture_055"/>
    <n v="28"/>
    <m/>
    <n v="7.5"/>
    <m/>
    <m/>
    <m/>
    <m/>
    <x v="0"/>
    <x v="1"/>
    <x v="8"/>
    <m/>
    <n v="78.672946876198168"/>
    <n v="8.3309737133751955"/>
    <n v="5.635031447881973"/>
    <n v="18.329009768550595"/>
    <n v="16.475327715618331"/>
    <n v="19.052773319079975"/>
    <n v="1.7998170440265242"/>
    <n v="9.0500138676655748"/>
    <m/>
    <m/>
    <m/>
    <m/>
    <m/>
    <m/>
    <m/>
    <m/>
    <n v="0.11965847104364589"/>
    <n v="8.0936427185441542E-2"/>
    <n v="0.2632610976946963"/>
    <n v="0.23663650759440438"/>
    <n v="0.27365657400191651"/>
    <n v="2.5850922479895361E-2"/>
    <e v="#N/A"/>
    <s v="Culture"/>
    <s v="Culture - AOA"/>
    <s v="Elling et al. (2017) Environmnental Microbiology"/>
    <s v="Data from original source"/>
    <s v="Data from original source; assumed GDGT-5 as Cren"/>
    <s v="No"/>
    <s v="No"/>
    <s v="Not reported; Assumed no brGDGTs (cultures)"/>
    <s v="No"/>
    <s v="Yes"/>
    <s v="Fail"/>
    <s v="Pass"/>
    <x v="2"/>
    <s v="Felix"/>
    <x v="2"/>
    <s v="GTDB Release 214.1; NCBI (retrieved from February 21, 2024)"/>
  </r>
  <r>
    <s v="Elling2017_culture_marineAOA_totalGDGTs_Strain NAOA6"/>
    <x v="2"/>
    <x v="2"/>
    <s v="p__Thermoproteota"/>
    <s v="c__Nitrososphaeria"/>
    <x v="0"/>
    <x v="0"/>
    <s v="g__Nitrosopumilus"/>
    <s v="p__Nitrososphaerota"/>
    <s v="c__Nitrososphaeria"/>
    <s v="o__Nitrosopumilales"/>
    <s v="f__Nitrosopumilaceae"/>
    <s v="g__Nitrosopumilus"/>
    <x v="1"/>
    <s v="not_sequenced"/>
    <s v="RR_culture_056"/>
    <n v="28"/>
    <m/>
    <n v="7.5"/>
    <m/>
    <m/>
    <m/>
    <m/>
    <x v="0"/>
    <x v="1"/>
    <x v="8"/>
    <m/>
    <n v="84.877222806548687"/>
    <n v="10.821453502048053"/>
    <n v="8.3606525828090721"/>
    <n v="19.025379805967045"/>
    <n v="18.044197413986382"/>
    <n v="19.388328122389577"/>
    <n v="1.1879325299731223"/>
    <n v="8.0492788493754297"/>
    <m/>
    <m/>
    <m/>
    <m/>
    <m/>
    <m/>
    <m/>
    <m/>
    <n v="0.14085309256851039"/>
    <n v="0.10882306817255984"/>
    <n v="0.24763619623313746"/>
    <n v="0.23486503067223671"/>
    <n v="0.25236036686335572"/>
    <n v="1.5462245490199762E-2"/>
    <e v="#N/A"/>
    <s v="Culture"/>
    <s v="Culture - AOA"/>
    <s v="Elling et al. (2017) Environmnental Microbiology"/>
    <s v="Data from original source"/>
    <s v="Data from original source; assumed GDGT-5 as Cren"/>
    <s v="No"/>
    <s v="No"/>
    <s v="Not reported; Assumed no brGDGTs (cultures)"/>
    <s v="No"/>
    <s v="Yes"/>
    <s v="Fail"/>
    <s v="Pass"/>
    <x v="2"/>
    <s v="Felix"/>
    <x v="2"/>
    <s v="GTDB Release 214.1; NCBI (retrieved from February 21, 2024)"/>
  </r>
  <r>
    <s v="Elling2017_culture_ThAOA_totalGDGTs_Nitrosocaldus yellowstonii"/>
    <x v="6"/>
    <x v="6"/>
    <s v="p__Thermoproteota"/>
    <s v="c__Nitrososphaeria"/>
    <x v="0"/>
    <x v="1"/>
    <s v="g__Nitrosocaldus"/>
    <s v="p__Nitrososphaerota"/>
    <s v="c__Nitrososphaeria"/>
    <s v="o__Candidatus Nitrosocaldales"/>
    <s v="f__Candidatus Nitrosocaldaceae"/>
    <s v="g__Candidatus Nitrosocaldus"/>
    <x v="0"/>
    <s v="not_sequenced"/>
    <s v="RR_culture_057"/>
    <n v="72"/>
    <m/>
    <n v="7"/>
    <m/>
    <m/>
    <m/>
    <m/>
    <x v="0"/>
    <x v="1"/>
    <x v="8"/>
    <m/>
    <n v="18.779393996793953"/>
    <n v="3.0362028222094191"/>
    <n v="0.93146446458886645"/>
    <n v="0.38889230651564738"/>
    <n v="0.20622715491158491"/>
    <n v="12.844628445257658"/>
    <n v="0.87957910558636931"/>
    <n v="0.49239969772440789"/>
    <m/>
    <m/>
    <m/>
    <m/>
    <m/>
    <m/>
    <m/>
    <m/>
    <n v="0.16603071956794471"/>
    <n v="5.0935897357186802E-2"/>
    <n v="2.1266059372886364E-2"/>
    <n v="1.1277258117922523E-2"/>
    <n v="0.70239145018551263"/>
    <n v="4.8098615398547095E-2"/>
    <e v="#N/A"/>
    <s v="Culture"/>
    <s v="Culture - ThAOA"/>
    <s v="Elling et al. (2017) Environmnental Microbiology"/>
    <s v="Data from original source"/>
    <s v="Data from original source; assumed GDGT-5 as Cren"/>
    <s v="No"/>
    <s v="No"/>
    <s v="Not reported; Assumed no brGDGTs (cultures)"/>
    <s v="No"/>
    <s v="No"/>
    <s v="Pass"/>
    <s v="Pass"/>
    <x v="2"/>
    <s v="Felix"/>
    <x v="2"/>
    <s v="GTDB Release 214.1; NCBI (retrieved from February 21, 2024)"/>
  </r>
  <r>
    <s v="Elling2017_culture_ThAOA_totalGDGTs_Nitrososphaera gargensis Ga9.2_35degC"/>
    <x v="7"/>
    <x v="7"/>
    <s v="p__Thermoproteota"/>
    <s v="c__Nitrososphaeria"/>
    <x v="0"/>
    <x v="2"/>
    <s v="g__Nitrososphaera"/>
    <s v="p__Nitrososphaerota"/>
    <s v="c__Nitrososphaeria"/>
    <s v="o__Nitrososphaerales"/>
    <s v="f__Nitrososphaeraceae"/>
    <s v="g__Nitrososphaera"/>
    <x v="0"/>
    <s v="sequenced"/>
    <s v="RR_culture_058"/>
    <n v="35"/>
    <m/>
    <n v="7.8"/>
    <m/>
    <m/>
    <m/>
    <m/>
    <x v="0"/>
    <x v="1"/>
    <x v="8"/>
    <m/>
    <n v="89.275975711272082"/>
    <n v="2.737898306064797"/>
    <n v="2.901782330014071"/>
    <n v="3.4370446629403002"/>
    <n v="3.7858467010016423"/>
    <n v="45.117001793537149"/>
    <n v="26.410419082217214"/>
    <n v="4.8859828354969093"/>
    <m/>
    <m/>
    <m/>
    <m/>
    <m/>
    <m/>
    <m/>
    <m/>
    <n v="3.2443400132703797E-2"/>
    <n v="3.4385384227790958E-2"/>
    <n v="4.0728107039892061E-2"/>
    <n v="4.4861322675717394E-2"/>
    <n v="0.53462502194959116"/>
    <n v="0.31295676397430455"/>
    <e v="#N/A"/>
    <s v="Culture"/>
    <s v="Culture - ThAOA"/>
    <s v="Elling et al. (2017) Environmnental Microbiology"/>
    <s v="Data from original source"/>
    <s v="Data from original source; assumed GDGT-5 as Cren"/>
    <s v="No"/>
    <s v="No"/>
    <s v="Not reported; Assumed no brGDGTs (cultures)"/>
    <s v="No"/>
    <s v="No"/>
    <s v="Pass"/>
    <s v="Pass"/>
    <x v="2"/>
    <s v="Felix"/>
    <x v="2"/>
    <s v="GTDB Release 214.1; NCBI (retrieved from February 21, 2024)"/>
  </r>
  <r>
    <s v="Elling2017_culture_ThAOA_totalGDGTs_Nitrososphaera gargensis Ga9.2_46degC"/>
    <x v="7"/>
    <x v="7"/>
    <s v="p__Thermoproteota"/>
    <s v="c__Nitrososphaeria"/>
    <x v="0"/>
    <x v="2"/>
    <s v="g__Nitrososphaera"/>
    <s v="p__Nitrososphaerota"/>
    <s v="c__Nitrososphaeria"/>
    <s v="o__Nitrososphaerales"/>
    <s v="f__Nitrososphaeraceae"/>
    <s v="g__Nitrososphaera"/>
    <x v="0"/>
    <s v="sequenced"/>
    <s v="RR_culture_059"/>
    <n v="46"/>
    <m/>
    <n v="7.8"/>
    <m/>
    <m/>
    <m/>
    <m/>
    <x v="0"/>
    <x v="1"/>
    <x v="8"/>
    <m/>
    <n v="93.889151300361661"/>
    <n v="1.2145375847743916"/>
    <n v="1.0502700919753882"/>
    <n v="0.26761463165140531"/>
    <n v="0.89498320220326233"/>
    <n v="57.301722590565973"/>
    <n v="28.962129373726874"/>
    <n v="4.1978938254643561"/>
    <m/>
    <m/>
    <m/>
    <m/>
    <m/>
    <m/>
    <m/>
    <m/>
    <n v="1.3541315162342497E-2"/>
    <n v="1.1709837965749748E-2"/>
    <n v="2.9837315161547941E-3"/>
    <n v="9.978488733461556E-3"/>
    <n v="0.6388774581135015"/>
    <n v="0.32290916850878992"/>
    <e v="#N/A"/>
    <s v="Culture"/>
    <s v="Culture - ThAOA"/>
    <s v="Elling et al. (2017) Environmnental Microbiology"/>
    <s v="Data from original source"/>
    <s v="Data from original source; assumed GDGT-5 as Cren"/>
    <s v="No"/>
    <s v="No"/>
    <s v="Not reported; Assumed no brGDGTs (cultures)"/>
    <s v="No"/>
    <s v="No"/>
    <s v="Pass"/>
    <s v="Pass"/>
    <x v="2"/>
    <s v="Felix"/>
    <x v="2"/>
    <s v="GTDB Release 214.1; NCBI (retrieved from February 21, 2024)"/>
  </r>
  <r>
    <s v="Pearson2008_026_Pure Cultures-Acidilobus aceticus 1904_T82_pH3.5"/>
    <x v="8"/>
    <x v="8"/>
    <s v="p__Thermoproteota"/>
    <s v="c__Thermoprotei_A"/>
    <x v="1"/>
    <x v="3"/>
    <s v="g__Acidilobus"/>
    <s v="p__Thermoproteota"/>
    <s v="c__Thermoprotei"/>
    <s v="o__Acidilobales"/>
    <s v="f__Acidilobaceae"/>
    <s v="g__Acidilobus"/>
    <x v="2"/>
    <s v="sequenced"/>
    <s v="RR_culture_060"/>
    <n v="82"/>
    <m/>
    <n v="3.5"/>
    <m/>
    <m/>
    <m/>
    <m/>
    <x v="0"/>
    <x v="1"/>
    <x v="7"/>
    <m/>
    <n v="1"/>
    <n v="0.2"/>
    <n v="0"/>
    <n v="0"/>
    <n v="0"/>
    <n v="0"/>
    <n v="0"/>
    <n v="0.34"/>
    <n v="0"/>
    <m/>
    <m/>
    <n v="0.46"/>
    <n v="0"/>
    <n v="0"/>
    <m/>
    <m/>
    <n v="1"/>
    <n v="0"/>
    <n v="0"/>
    <n v="0"/>
    <n v="0"/>
    <n v="0"/>
    <e v="#N/A"/>
    <s v="Culture"/>
    <s v="Culture - Hot spring"/>
    <s v="Pearson et al. (2008) Applied and Environmental Microbiology"/>
    <s v="Data from original source"/>
    <s v="Data from original source"/>
    <s v="No"/>
    <s v="No"/>
    <s v="Not reported; assumed low (discussed in text)"/>
    <s v="Yes"/>
    <s v="Yes"/>
    <s v="Fail"/>
    <s v="Fail"/>
    <x v="3"/>
    <s v="Ann"/>
    <x v="3"/>
    <s v="GTDB Release 214.1; NCBI (retrieved from February 21, 2024)"/>
  </r>
  <r>
    <s v="Pearson2008_027_Pure Cultures-Acidilobus saccharovorans 345-15_T82_pH3.5"/>
    <x v="9"/>
    <x v="9"/>
    <s v="p__Thermoproteota"/>
    <s v="c__Thermoprotei_A"/>
    <x v="1"/>
    <x v="3"/>
    <s v="g__Acidilobus"/>
    <s v="p__Thermoproteota"/>
    <s v="c__Thermoprotei"/>
    <s v="o__Acidilobales"/>
    <s v="f__Acidilobaceae"/>
    <s v="g__Acidilobus"/>
    <x v="2"/>
    <s v="sequenced"/>
    <s v="RR_culture_061"/>
    <n v="82"/>
    <m/>
    <n v="3.5"/>
    <m/>
    <m/>
    <m/>
    <m/>
    <x v="0"/>
    <x v="1"/>
    <x v="7"/>
    <m/>
    <n v="1"/>
    <n v="0"/>
    <n v="0"/>
    <n v="0"/>
    <n v="0.01"/>
    <n v="0"/>
    <n v="0"/>
    <n v="0.14000000000000001"/>
    <n v="0.54"/>
    <m/>
    <m/>
    <n v="0.27"/>
    <n v="0.02"/>
    <n v="0.02"/>
    <m/>
    <m/>
    <n v="0"/>
    <n v="0"/>
    <n v="0"/>
    <n v="1"/>
    <n v="0"/>
    <n v="0"/>
    <e v="#N/A"/>
    <s v="Culture"/>
    <s v="Culture - Hot spring"/>
    <s v="Pearson et al. (2008) Applied and Environmental Microbiology"/>
    <s v="Data from original source"/>
    <s v="Data from original source"/>
    <s v="No"/>
    <s v="No"/>
    <s v="Not reported; assumed low (discussed in text)"/>
    <e v="#DIV/0!"/>
    <s v="Yes"/>
    <e v="#DIV/0!"/>
    <s v="Fail"/>
    <x v="3"/>
    <s v="Ann"/>
    <x v="3"/>
    <s v="GTDB Release 214.1; NCBI (retrieved from February 21, 2024)"/>
  </r>
  <r>
    <s v="Pearson2008_028_Pure Cultures-Metallosphaera sedula DSM 5348_T75_[H4.5"/>
    <x v="10"/>
    <x v="10"/>
    <s v="p__Thermoproteota"/>
    <s v="c__Thermoprotei_A"/>
    <x v="1"/>
    <x v="4"/>
    <s v="g__Metallosphaera"/>
    <s v="p__Thermoproteota"/>
    <s v="c__Thermoprotei"/>
    <s v="o__Sulfolobales"/>
    <s v="f__Sulfolobaceae"/>
    <s v="g__Metallosphaera"/>
    <x v="2"/>
    <s v="sequenced"/>
    <s v="RR_culture_062"/>
    <n v="75"/>
    <m/>
    <n v="4.5"/>
    <m/>
    <m/>
    <m/>
    <m/>
    <x v="0"/>
    <x v="1"/>
    <x v="7"/>
    <m/>
    <n v="1"/>
    <n v="7.0000000000000007E-2"/>
    <n v="0.15"/>
    <n v="0.23"/>
    <n v="0.25"/>
    <n v="0"/>
    <n v="0"/>
    <n v="0.26"/>
    <n v="0"/>
    <m/>
    <m/>
    <n v="0.04"/>
    <n v="0"/>
    <n v="0"/>
    <m/>
    <m/>
    <n v="0.10000000000000002"/>
    <n v="0.2142857142857143"/>
    <n v="0.32857142857142863"/>
    <n v="0.35714285714285715"/>
    <n v="0"/>
    <n v="0"/>
    <e v="#N/A"/>
    <s v="Culture"/>
    <s v="Culture - Hot spring"/>
    <s v="Pearson et al. (2008) Applied and Environmental Microbiology"/>
    <s v="Data from original source"/>
    <s v="Data from original source"/>
    <s v="No"/>
    <s v="No"/>
    <s v="Not reported; assumed low (discussed in text)"/>
    <s v="Yes"/>
    <s v="Yes"/>
    <s v="Fail"/>
    <s v="Fail"/>
    <x v="3"/>
    <s v="Ann"/>
    <x v="3"/>
    <s v="GTDB Release 214.1; NCBI (retrieved from February 21, 2024)"/>
  </r>
  <r>
    <s v="Pearson2008_029_Pure Cultures-Sulfolobus solfataricus P2_T85_pH4.5"/>
    <x v="11"/>
    <x v="11"/>
    <s v="p__Thermoproteota"/>
    <s v="c__Thermoprotei_A"/>
    <x v="1"/>
    <x v="4"/>
    <s v="g__Saccharolobus"/>
    <s v="p__Thermoproteota"/>
    <s v="c__Thermoprotei"/>
    <s v="o__Sulfolobales"/>
    <s v="f__Sulfolobaceae"/>
    <s v="g__Saccharolobus"/>
    <x v="2"/>
    <s v="sequenced"/>
    <s v="RR_culture_063"/>
    <n v="85"/>
    <m/>
    <n v="4.5"/>
    <m/>
    <m/>
    <m/>
    <m/>
    <x v="0"/>
    <x v="1"/>
    <x v="7"/>
    <m/>
    <n v="1"/>
    <n v="0"/>
    <n v="0.01"/>
    <n v="0.04"/>
    <n v="0.14000000000000001"/>
    <n v="0"/>
    <n v="0"/>
    <n v="0.31"/>
    <n v="0.15"/>
    <m/>
    <m/>
    <n v="0.27"/>
    <n v="0.08"/>
    <n v="0"/>
    <m/>
    <m/>
    <n v="0"/>
    <n v="5.2631578947368418E-2"/>
    <n v="0.21052631578947367"/>
    <n v="0.73684210526315796"/>
    <n v="0"/>
    <n v="0"/>
    <e v="#N/A"/>
    <s v="Culture"/>
    <s v="Culture - Hot spring"/>
    <s v="Pearson et al. (2008) Applied and Environmental Microbiology"/>
    <s v="Data from original source"/>
    <s v="Data from original source"/>
    <s v="No"/>
    <s v="No"/>
    <s v="Not reported; assumed low (discussed in text)"/>
    <e v="#DIV/0!"/>
    <s v="Yes"/>
    <e v="#DIV/0!"/>
    <s v="Fail"/>
    <x v="3"/>
    <s v="Ann"/>
    <x v="3"/>
    <s v="GTDB Release 214.1; NCBI (retrieved from February 21, 2024)"/>
  </r>
  <r>
    <s v="Pearson2008_030_Pure Cultures-Vulcanisaeta moutnovskia 768-28_T85_pH4.5"/>
    <x v="12"/>
    <x v="12"/>
    <s v="p__Thermoproteota"/>
    <s v="c__Thermoprotei"/>
    <x v="2"/>
    <x v="5"/>
    <s v="g__Vulcanisaeta"/>
    <s v="p__Thermoproteota"/>
    <s v="c__Thermoprotei"/>
    <s v="o__Thermoproteales"/>
    <s v="f__Thermoproteaceae"/>
    <s v="g__Vulcanisaeta"/>
    <x v="3"/>
    <s v="sequenced"/>
    <s v="RR_culture_064"/>
    <n v="85"/>
    <m/>
    <n v="4.5"/>
    <m/>
    <m/>
    <m/>
    <m/>
    <x v="0"/>
    <x v="1"/>
    <x v="7"/>
    <m/>
    <n v="1"/>
    <n v="0.04"/>
    <n v="0.03"/>
    <n v="0.06"/>
    <n v="0.14000000000000001"/>
    <n v="0"/>
    <n v="0"/>
    <n v="0.54"/>
    <n v="0.02"/>
    <m/>
    <m/>
    <n v="0.15"/>
    <n v="0"/>
    <n v="0.02"/>
    <m/>
    <m/>
    <n v="0.14814814814814814"/>
    <n v="0.1111111111111111"/>
    <n v="0.22222222222222221"/>
    <n v="0.51851851851851849"/>
    <n v="0"/>
    <n v="0"/>
    <e v="#N/A"/>
    <s v="Culture"/>
    <s v="Culture - Hot spring"/>
    <s v="Pearson et al. (2008) Applied and Environmental Microbiology"/>
    <s v="Data from original source"/>
    <s v="Data from original source"/>
    <s v="No"/>
    <s v="No"/>
    <s v="Not reported; assumed low (discussed in text)"/>
    <s v="Yes"/>
    <s v="Yes"/>
    <s v="Fail"/>
    <s v="Fail"/>
    <x v="3"/>
    <s v="Ann"/>
    <x v="3"/>
    <s v="GTDB Release 214.1; NCBI (retrieved from February 21, 2024)"/>
  </r>
  <r>
    <s v="Pearson2008_034_Pure Cultures-Thermoproteus uzoniensis Z-605_T85_5.5"/>
    <x v="13"/>
    <x v="13"/>
    <s v="p__Thermoproteota"/>
    <s v="c__Thermoprotei"/>
    <x v="2"/>
    <x v="6"/>
    <s v="g__Thermoproteus"/>
    <s v="p__Thermoproteota"/>
    <s v="c__Thermoprotei"/>
    <s v="o__Thermoproteales"/>
    <s v="f__Thermoproteaceae"/>
    <s v="g__Thermoproteus"/>
    <x v="2"/>
    <s v="sequenced"/>
    <s v="RR_culture_065"/>
    <n v="85"/>
    <m/>
    <n v="5.5"/>
    <m/>
    <m/>
    <m/>
    <m/>
    <x v="0"/>
    <x v="1"/>
    <x v="7"/>
    <m/>
    <n v="1"/>
    <n v="0.05"/>
    <n v="0.02"/>
    <n v="0.06"/>
    <n v="0.08"/>
    <n v="0"/>
    <n v="0"/>
    <n v="0.62"/>
    <n v="0.02"/>
    <m/>
    <m/>
    <n v="0.15"/>
    <n v="0"/>
    <n v="0"/>
    <m/>
    <m/>
    <n v="0.23809523809523808"/>
    <n v="9.5238095238095233E-2"/>
    <n v="0.2857142857142857"/>
    <n v="0.38095238095238093"/>
    <n v="0"/>
    <n v="0"/>
    <e v="#N/A"/>
    <s v="Culture"/>
    <s v="Culture - Hot spring"/>
    <s v="Pearson et al. (2008) Applied and Environmental Microbiology"/>
    <s v="Data from original source"/>
    <s v="Data from original source"/>
    <s v="No"/>
    <s v="No"/>
    <s v="Not reported; assumed low (discussed in text)"/>
    <s v="Yes"/>
    <s v="Yes"/>
    <s v="Fail"/>
    <s v="Fail"/>
    <x v="3"/>
    <s v="Ann"/>
    <x v="3"/>
    <s v="GTDB Release 214.1; NCBI (retrieved from February 21, 2024)"/>
  </r>
  <r>
    <s v="Pearson2008_032_Pure Cultures-Desulfurococcus fermentans Z-1312_T85_pH6.0"/>
    <x v="14"/>
    <x v="14"/>
    <s v="p__Thermoproteota"/>
    <s v="c__Thermoprotei_A"/>
    <x v="1"/>
    <x v="7"/>
    <s v="g__Desulfurococcus"/>
    <s v="p__Thermoproteota"/>
    <s v="c__Thermoprotei"/>
    <s v="o__Desulfurococcales"/>
    <s v="f__Desulfurococcaceae"/>
    <s v="g__Desulfurococcus"/>
    <x v="3"/>
    <s v="sequenced"/>
    <s v="RR_culture_066"/>
    <n v="85"/>
    <m/>
    <n v="6"/>
    <m/>
    <m/>
    <m/>
    <m/>
    <x v="0"/>
    <x v="1"/>
    <x v="7"/>
    <m/>
    <n v="1"/>
    <n v="0.09"/>
    <n v="0.1"/>
    <n v="0.19"/>
    <n v="0.3"/>
    <n v="0"/>
    <n v="0"/>
    <n v="0.32"/>
    <n v="0"/>
    <m/>
    <m/>
    <n v="0"/>
    <n v="0"/>
    <n v="0"/>
    <m/>
    <m/>
    <n v="0.13235294117647059"/>
    <n v="0.1470588235294118"/>
    <n v="0.27941176470588236"/>
    <n v="0.44117647058823534"/>
    <n v="0"/>
    <n v="0"/>
    <e v="#N/A"/>
    <s v="Culture"/>
    <s v="Culture - Hot spring"/>
    <s v="Pearson et al. (2008) Applied and Environmental Microbiology"/>
    <s v="Data from original source"/>
    <s v="Data from original source"/>
    <s v="No"/>
    <s v="No"/>
    <s v="Not reported; assumed low (discussed in text)"/>
    <s v="Yes"/>
    <s v="Yes"/>
    <s v="Fail"/>
    <s v="Fail"/>
    <x v="3"/>
    <s v="Ann"/>
    <x v="3"/>
    <s v="GTDB Release 214.1; NCBI (retrieved from February 21, 2024)"/>
  </r>
  <r>
    <s v="Pearson2008_033_Pure Cultures-Desulfurococcus amylolyticus Z-533_T85_6.5"/>
    <x v="15"/>
    <x v="15"/>
    <s v="p__Thermoproteota"/>
    <s v="c__Thermoprotei_A"/>
    <x v="1"/>
    <x v="7"/>
    <s v="g__Desulfurococcus"/>
    <s v="p__Thermoproteota"/>
    <s v="c__Thermoprotei"/>
    <s v="o__Desulfurococcales"/>
    <s v="f__Desulfurococcaceae"/>
    <s v="g__Desulfurococcus"/>
    <x v="3"/>
    <s v="sequenced"/>
    <s v="RR_culture_067"/>
    <n v="85"/>
    <m/>
    <n v="6.5"/>
    <m/>
    <m/>
    <m/>
    <m/>
    <x v="0"/>
    <x v="1"/>
    <x v="7"/>
    <m/>
    <n v="1"/>
    <n v="0.08"/>
    <n v="0.06"/>
    <n v="0.11"/>
    <n v="0.2"/>
    <n v="0"/>
    <n v="0"/>
    <n v="0.55000000000000004"/>
    <n v="0"/>
    <m/>
    <m/>
    <n v="0"/>
    <n v="0"/>
    <n v="0"/>
    <m/>
    <m/>
    <n v="0.17777777777777778"/>
    <n v="0.13333333333333333"/>
    <n v="0.24444444444444444"/>
    <n v="0.44444444444444448"/>
    <n v="0"/>
    <n v="0"/>
    <e v="#N/A"/>
    <s v="Culture"/>
    <s v="Culture - Hot spring"/>
    <s v="Pearson et al. (2008) Applied and Environmental Microbiology"/>
    <s v="Data from original source"/>
    <s v="Data from original source"/>
    <s v="No"/>
    <s v="No"/>
    <s v="Not reported; assumed low (discussed in text)"/>
    <s v="Yes"/>
    <s v="Yes"/>
    <s v="Fail"/>
    <s v="Fail"/>
    <x v="3"/>
    <s v="Ann"/>
    <x v="3"/>
    <s v="GTDB Release 214.1; NCBI (retrieved from February 21, 2024)"/>
  </r>
  <r>
    <s v="Pitcher2010_001_ThAOA cultures-Candidatus Nitrososphaera gargensis-Ga9.2_46a"/>
    <x v="7"/>
    <x v="7"/>
    <s v="p__Thermoproteota"/>
    <s v="c__Nitrososphaeria"/>
    <x v="0"/>
    <x v="2"/>
    <s v="g__Nitrososphaera"/>
    <s v="p__Nitrososphaerota"/>
    <s v="c__Nitrososphaeria"/>
    <s v="o__Nitrososphaerales"/>
    <s v="f__Nitrososphaeraceae"/>
    <s v="g__Nitrososphaera"/>
    <x v="0"/>
    <s v="sequenced"/>
    <s v="RR_culture_068"/>
    <n v="46"/>
    <m/>
    <n v="7.8"/>
    <m/>
    <m/>
    <m/>
    <m/>
    <x v="0"/>
    <x v="1"/>
    <x v="7"/>
    <m/>
    <n v="88.89"/>
    <n v="0.1"/>
    <n v="0.12"/>
    <n v="0.15"/>
    <n v="0.32"/>
    <n v="65"/>
    <n v="21"/>
    <n v="2.2000000000000002"/>
    <m/>
    <m/>
    <m/>
    <m/>
    <m/>
    <m/>
    <m/>
    <m/>
    <n v="1.1535355865728459E-3"/>
    <n v="1.3842427038874149E-3"/>
    <n v="1.7303033798592687E-3"/>
    <n v="3.6913138770331066E-3"/>
    <n v="0.74979813127234973"/>
    <n v="0.24224247318029762"/>
    <e v="#N/A"/>
    <s v="Culture"/>
    <s v="Culture - ThAOA"/>
    <s v="Pitcher et al. (2010) ISME"/>
    <s v="Data from original source"/>
    <s v="Data from original source"/>
    <s v="No"/>
    <s v="No"/>
    <s v="Not reported"/>
    <s v="No"/>
    <s v="No"/>
    <s v="Pass"/>
    <s v="Pass"/>
    <x v="4"/>
    <s v="Angela"/>
    <x v="4"/>
    <s v="GTDB Release 214.1; NCBI (retrieved from February 21, 2024)"/>
  </r>
  <r>
    <s v="Pitcher2010_002_ThAOA cultures-Candidatus Nitrososphaera gargensis-Ga9.2_42"/>
    <x v="7"/>
    <x v="7"/>
    <s v="p__Thermoproteota"/>
    <s v="c__Nitrososphaeria"/>
    <x v="0"/>
    <x v="2"/>
    <s v="g__Nitrososphaera"/>
    <s v="p__Nitrososphaerota"/>
    <s v="c__Nitrososphaeria"/>
    <s v="o__Nitrososphaerales"/>
    <s v="f__Nitrososphaeraceae"/>
    <s v="g__Nitrososphaera"/>
    <x v="0"/>
    <s v="sequenced"/>
    <s v="RR_culture_069"/>
    <n v="42"/>
    <m/>
    <n v="7.8"/>
    <m/>
    <m/>
    <m/>
    <m/>
    <x v="0"/>
    <x v="1"/>
    <x v="7"/>
    <m/>
    <n v="96.27"/>
    <n v="0.32"/>
    <n v="0.38"/>
    <n v="0.47"/>
    <n v="1"/>
    <n v="69"/>
    <n v="24"/>
    <n v="1.1000000000000001"/>
    <m/>
    <m/>
    <m/>
    <m/>
    <m/>
    <m/>
    <m/>
    <m/>
    <n v="3.3624041189450459E-3"/>
    <n v="3.9928548912472415E-3"/>
    <n v="4.9385310497005357E-3"/>
    <n v="1.0507512871703267E-2"/>
    <n v="0.72501838814752551"/>
    <n v="0.25218030892087845"/>
    <e v="#N/A"/>
    <s v="Culture"/>
    <s v="Culture - ThAOA"/>
    <s v="Pitcher et al. (2010) ISME"/>
    <s v="Data from original source"/>
    <s v="Data from original source"/>
    <s v="No"/>
    <s v="No"/>
    <s v="Not reported"/>
    <s v="No"/>
    <s v="No"/>
    <s v="Pass"/>
    <s v="Pass"/>
    <x v="4"/>
    <s v="Angela"/>
    <x v="4"/>
    <s v="GTDB Release 214.1; NCBI (retrieved from February 21, 2024)"/>
  </r>
  <r>
    <s v="Pitcher2010_003_ThAOA cultures-Candidatus Nitrososphaera gargensis-Ga9.2_50"/>
    <x v="7"/>
    <x v="7"/>
    <s v="p__Thermoproteota"/>
    <s v="c__Nitrososphaeria"/>
    <x v="0"/>
    <x v="2"/>
    <s v="g__Nitrososphaera"/>
    <s v="p__Nitrososphaerota"/>
    <s v="c__Nitrososphaeria"/>
    <s v="o__Nitrososphaerales"/>
    <s v="f__Nitrososphaeraceae"/>
    <s v="g__Nitrososphaera"/>
    <x v="0"/>
    <s v="sequenced"/>
    <s v="RR_culture_070"/>
    <n v="50"/>
    <m/>
    <n v="7.8"/>
    <m/>
    <m/>
    <m/>
    <m/>
    <x v="0"/>
    <x v="1"/>
    <x v="7"/>
    <m/>
    <n v="93.28"/>
    <n v="0.1"/>
    <n v="0.13"/>
    <n v="0.17"/>
    <n v="0.38"/>
    <n v="70"/>
    <n v="21"/>
    <n v="1.5"/>
    <m/>
    <m/>
    <m/>
    <m/>
    <m/>
    <m/>
    <m/>
    <m/>
    <n v="1.0895619960775769E-3"/>
    <n v="1.4164305949008499E-3"/>
    <n v="1.8522553933318807E-3"/>
    <n v="4.1403355850947923E-3"/>
    <n v="0.76269339725430374"/>
    <n v="0.22880801917629112"/>
    <e v="#N/A"/>
    <s v="Culture"/>
    <s v="Culture - ThAOA"/>
    <s v="Pitcher et al. (2010) ISME"/>
    <s v="Data from original source"/>
    <s v="Data from original source"/>
    <s v="No"/>
    <s v="No"/>
    <s v="Not reported"/>
    <s v="No"/>
    <s v="No"/>
    <s v="Pass"/>
    <s v="Pass"/>
    <x v="4"/>
    <s v="Angela"/>
    <x v="4"/>
    <s v="GTDB Release 214.1; NCBI (retrieved from February 21, 2024)"/>
  </r>
  <r>
    <s v="Pitcher2010_004_ThAOA cultures-Candidatus Nitrososphaera gargensis-Ga9.2_46"/>
    <x v="7"/>
    <x v="7"/>
    <s v="p__Thermoproteota"/>
    <s v="c__Nitrososphaeria"/>
    <x v="0"/>
    <x v="2"/>
    <s v="g__Nitrososphaera"/>
    <s v="p__Nitrososphaerota"/>
    <s v="c__Nitrososphaeria"/>
    <s v="o__Nitrososphaerales"/>
    <s v="f__Nitrososphaeraceae"/>
    <s v="g__Nitrososphaera"/>
    <x v="0"/>
    <s v="sequenced"/>
    <s v="RR_culture_071"/>
    <n v="46"/>
    <m/>
    <n v="7.8"/>
    <m/>
    <m/>
    <m/>
    <m/>
    <x v="0"/>
    <x v="1"/>
    <x v="7"/>
    <m/>
    <n v="86.81"/>
    <n v="0.12"/>
    <n v="0.14000000000000001"/>
    <n v="0.17"/>
    <n v="0.38"/>
    <n v="65"/>
    <n v="19"/>
    <n v="2"/>
    <m/>
    <m/>
    <m/>
    <m/>
    <m/>
    <m/>
    <m/>
    <m/>
    <n v="1.4149274849663955E-3"/>
    <n v="1.6507487324607948E-3"/>
    <n v="2.0044806037023935E-3"/>
    <n v="4.4806037023935857E-3"/>
    <n v="0.76641905435679758"/>
    <n v="0.22403018511967929"/>
    <e v="#N/A"/>
    <s v="Culture"/>
    <s v="Culture - ThAOA"/>
    <s v="Pitcher et al. (2010) ISME"/>
    <s v="Data from original source"/>
    <s v="Data from original source"/>
    <s v="No"/>
    <s v="No"/>
    <s v="Not reported"/>
    <s v="No"/>
    <s v="No"/>
    <s v="Pass"/>
    <s v="Pass"/>
    <x v="4"/>
    <s v="Angela"/>
    <x v="4"/>
    <s v="GTDB Release 214.1; NCBI (retrieved from February 21, 2024)"/>
  </r>
  <r>
    <s v="Qin2015_001_Nitrosopumilus maritimus SCM1_Culture_T15"/>
    <x v="3"/>
    <x v="3"/>
    <s v="p__Thermoproteota"/>
    <s v="c__Nitrososphaeria"/>
    <x v="0"/>
    <x v="0"/>
    <s v="g__Nitrosopumilus"/>
    <s v="p__Nitrososphaerota"/>
    <s v="c__Nitrososphaeria"/>
    <s v="o__Nitrosopumilales"/>
    <s v="f__Nitrosopumilaceae"/>
    <s v="g__Nitrosopumilus"/>
    <x v="1"/>
    <s v="sequenced"/>
    <s v="RR_culture_072"/>
    <n v="15"/>
    <m/>
    <m/>
    <m/>
    <m/>
    <m/>
    <m/>
    <x v="0"/>
    <x v="1"/>
    <x v="7"/>
    <n v="0.22"/>
    <n v="100"/>
    <n v="27.86"/>
    <n v="15.47"/>
    <n v="8.57"/>
    <n v="4.28"/>
    <n v="43.67"/>
    <n v="0.15"/>
    <m/>
    <m/>
    <m/>
    <m/>
    <m/>
    <m/>
    <m/>
    <m/>
    <m/>
    <n v="0.27860000000000001"/>
    <n v="0.1547"/>
    <n v="8.5699999999999998E-2"/>
    <n v="4.2800000000000005E-2"/>
    <n v="0.43670000000000003"/>
    <n v="1.5E-3"/>
    <e v="#N/A"/>
    <s v="Culture"/>
    <s v="Culture - AOA"/>
    <s v="Qin et al. (2015) PNAS"/>
    <s v="Data from original source"/>
    <s v="Data from original source"/>
    <s v="No"/>
    <s v="No"/>
    <s v="Not reported"/>
    <s v="No"/>
    <s v="No"/>
    <s v="Pass"/>
    <s v="Pass"/>
    <x v="5"/>
    <s v="Wei"/>
    <x v="5"/>
    <s v="GTDB Release 214.1; NCBI (retrieved from February 21, 2024)"/>
  </r>
  <r>
    <s v="Qin2015_002_Nitrosopumilus maritimus SCM1_Culture_T20"/>
    <x v="3"/>
    <x v="3"/>
    <s v="p__Thermoproteota"/>
    <s v="c__Nitrososphaeria"/>
    <x v="0"/>
    <x v="0"/>
    <s v="g__Nitrosopumilus"/>
    <s v="p__Nitrososphaerota"/>
    <s v="c__Nitrososphaeria"/>
    <s v="o__Nitrosopumilales"/>
    <s v="f__Nitrosopumilaceae"/>
    <s v="g__Nitrosopumilus"/>
    <x v="1"/>
    <s v="sequenced"/>
    <s v="RR_culture_073"/>
    <n v="20"/>
    <m/>
    <m/>
    <m/>
    <m/>
    <m/>
    <m/>
    <x v="0"/>
    <x v="1"/>
    <x v="7"/>
    <n v="0.22"/>
    <n v="100"/>
    <n v="22.76"/>
    <n v="13.91"/>
    <n v="10.84"/>
    <n v="4.26"/>
    <n v="47.99"/>
    <n v="0.24"/>
    <m/>
    <m/>
    <m/>
    <m/>
    <m/>
    <m/>
    <m/>
    <m/>
    <m/>
    <n v="0.22760000000000002"/>
    <n v="0.1391"/>
    <n v="0.1084"/>
    <n v="4.2599999999999999E-2"/>
    <n v="0.47989999999999999"/>
    <n v="2.3999999999999998E-3"/>
    <e v="#N/A"/>
    <s v="Culture"/>
    <s v="Culture - AOA"/>
    <s v="Qin et al. (2015) PNAS"/>
    <s v="Data from original source"/>
    <s v="Data from original source"/>
    <s v="No"/>
    <s v="No"/>
    <s v="Not reported"/>
    <s v="No"/>
    <s v="No"/>
    <s v="Pass"/>
    <s v="Pass"/>
    <x v="5"/>
    <s v="Wei"/>
    <x v="5"/>
    <s v="GTDB Release 214.1; NCBI (retrieved from February 21, 2024)"/>
  </r>
  <r>
    <s v="Qin2015_003_Nitrosopumilus maritimus SCM1_Culture_T25"/>
    <x v="3"/>
    <x v="3"/>
    <s v="p__Thermoproteota"/>
    <s v="c__Nitrososphaeria"/>
    <x v="0"/>
    <x v="0"/>
    <s v="g__Nitrosopumilus"/>
    <s v="p__Nitrososphaerota"/>
    <s v="c__Nitrososphaeria"/>
    <s v="o__Nitrosopumilales"/>
    <s v="f__Nitrosopumilaceae"/>
    <s v="g__Nitrosopumilus"/>
    <x v="1"/>
    <s v="sequenced"/>
    <s v="RR_culture_074"/>
    <n v="25"/>
    <m/>
    <m/>
    <m/>
    <m/>
    <m/>
    <m/>
    <x v="0"/>
    <x v="1"/>
    <x v="7"/>
    <n v="0.22"/>
    <n v="100"/>
    <n v="21.62"/>
    <n v="12.02"/>
    <n v="7.32"/>
    <n v="4.76"/>
    <n v="53.91"/>
    <n v="0.37"/>
    <m/>
    <m/>
    <m/>
    <m/>
    <m/>
    <m/>
    <m/>
    <m/>
    <m/>
    <n v="0.2162"/>
    <n v="0.1202"/>
    <n v="7.3200000000000001E-2"/>
    <n v="4.7599999999999996E-2"/>
    <n v="0.53909999999999991"/>
    <n v="3.7000000000000002E-3"/>
    <e v="#N/A"/>
    <s v="Culture"/>
    <s v="Culture - AOA"/>
    <s v="Qin et al. (2015) PNAS"/>
    <s v="Data from original source"/>
    <s v="Data from original source"/>
    <s v="No"/>
    <s v="No"/>
    <s v="Not reported"/>
    <s v="No"/>
    <s v="No"/>
    <s v="Pass"/>
    <s v="Pass"/>
    <x v="5"/>
    <s v="Wei"/>
    <x v="5"/>
    <s v="GTDB Release 214.1; NCBI (retrieved from February 21, 2024)"/>
  </r>
  <r>
    <s v="Qin2015_004_Nitrosopumilus maritimus SCM1_Culture_T30"/>
    <x v="3"/>
    <x v="3"/>
    <s v="p__Thermoproteota"/>
    <s v="c__Nitrososphaeria"/>
    <x v="0"/>
    <x v="0"/>
    <s v="g__Nitrosopumilus"/>
    <s v="p__Nitrososphaerota"/>
    <s v="c__Nitrososphaeria"/>
    <s v="o__Nitrosopumilales"/>
    <s v="f__Nitrosopumilaceae"/>
    <s v="g__Nitrosopumilus"/>
    <x v="1"/>
    <s v="sequenced"/>
    <s v="RR_culture_075"/>
    <n v="30"/>
    <m/>
    <m/>
    <m/>
    <m/>
    <m/>
    <m/>
    <x v="0"/>
    <x v="1"/>
    <x v="7"/>
    <n v="0.22"/>
    <n v="99.999999999999986"/>
    <n v="13.47"/>
    <n v="9.6300000000000008"/>
    <n v="9.3699999999999992"/>
    <n v="4.37"/>
    <n v="62.58"/>
    <n v="0.57999999999999996"/>
    <m/>
    <m/>
    <m/>
    <m/>
    <m/>
    <m/>
    <m/>
    <m/>
    <m/>
    <n v="0.13470000000000001"/>
    <n v="9.6300000000000024E-2"/>
    <n v="9.3700000000000006E-2"/>
    <n v="4.370000000000001E-2"/>
    <n v="0.62580000000000002"/>
    <n v="5.8000000000000005E-3"/>
    <e v="#N/A"/>
    <s v="Culture"/>
    <s v="Culture - AOA"/>
    <s v="Qin et al. (2015) PNAS"/>
    <s v="Data from original source"/>
    <s v="Data from original source"/>
    <s v="No"/>
    <s v="No"/>
    <s v="Not reported"/>
    <s v="No"/>
    <s v="No"/>
    <s v="Pass"/>
    <s v="Pass"/>
    <x v="5"/>
    <s v="Wei"/>
    <x v="5"/>
    <s v="GTDB Release 214.1; NCBI (retrieved from February 21, 2024)"/>
  </r>
  <r>
    <s v="Qin2015_005_Nitrosopumilus maritimus SCM1_Culture_T33"/>
    <x v="3"/>
    <x v="3"/>
    <s v="p__Thermoproteota"/>
    <s v="c__Nitrososphaeria"/>
    <x v="0"/>
    <x v="0"/>
    <s v="g__Nitrosopumilus"/>
    <s v="p__Nitrososphaerota"/>
    <s v="c__Nitrososphaeria"/>
    <s v="o__Nitrosopumilales"/>
    <s v="f__Nitrosopumilaceae"/>
    <s v="g__Nitrosopumilus"/>
    <x v="1"/>
    <s v="sequenced"/>
    <s v="RR_culture_076"/>
    <n v="33"/>
    <m/>
    <m/>
    <m/>
    <m/>
    <m/>
    <m/>
    <x v="0"/>
    <x v="1"/>
    <x v="7"/>
    <n v="0.22"/>
    <n v="100"/>
    <n v="6.04"/>
    <n v="6.14"/>
    <n v="11.97"/>
    <n v="3.56"/>
    <n v="71.73"/>
    <n v="0.56000000000000005"/>
    <m/>
    <m/>
    <m/>
    <m/>
    <m/>
    <m/>
    <m/>
    <m/>
    <m/>
    <n v="6.0400000000000002E-2"/>
    <n v="6.1399999999999996E-2"/>
    <n v="0.1197"/>
    <n v="3.56E-2"/>
    <n v="0.71730000000000005"/>
    <n v="5.6000000000000008E-3"/>
    <e v="#N/A"/>
    <s v="Culture"/>
    <s v="Culture - AOA"/>
    <s v="Qin et al. (2015) PNAS"/>
    <s v="Data from original source"/>
    <s v="Data from original source"/>
    <s v="No"/>
    <s v="No"/>
    <s v="Not reported"/>
    <s v="No"/>
    <s v="No"/>
    <s v="Pass"/>
    <s v="Pass"/>
    <x v="5"/>
    <s v="Wei"/>
    <x v="5"/>
    <s v="GTDB Release 214.1; NCBI (retrieved from February 21, 2024)"/>
  </r>
  <r>
    <s v="Qin2015_006_Nitrosopumilus maritimus SCM1_Culture_T35"/>
    <x v="3"/>
    <x v="3"/>
    <s v="p__Thermoproteota"/>
    <s v="c__Nitrososphaeria"/>
    <x v="0"/>
    <x v="0"/>
    <s v="g__Nitrosopumilus"/>
    <s v="p__Nitrososphaerota"/>
    <s v="c__Nitrososphaeria"/>
    <s v="o__Nitrosopumilales"/>
    <s v="f__Nitrosopumilaceae"/>
    <s v="g__Nitrosopumilus"/>
    <x v="1"/>
    <s v="sequenced"/>
    <s v="RR_culture_077"/>
    <n v="35"/>
    <m/>
    <m/>
    <m/>
    <m/>
    <m/>
    <m/>
    <x v="0"/>
    <x v="1"/>
    <x v="7"/>
    <n v="0.22"/>
    <n v="99.990000000000009"/>
    <n v="5.78"/>
    <n v="4.71"/>
    <n v="11.26"/>
    <n v="3.49"/>
    <n v="73.91"/>
    <n v="0.84"/>
    <m/>
    <m/>
    <m/>
    <m/>
    <m/>
    <m/>
    <m/>
    <m/>
    <m/>
    <n v="5.7805780578057804E-2"/>
    <n v="4.7104710471047098E-2"/>
    <n v="0.1126112611261126"/>
    <n v="3.49034903490349E-2"/>
    <n v="0.7391739173917391"/>
    <n v="8.4008400840084006E-3"/>
    <e v="#N/A"/>
    <s v="Culture"/>
    <s v="Culture - AOA"/>
    <s v="Qin et al. (2015) PNAS"/>
    <s v="Data from original source"/>
    <s v="Data from original source"/>
    <s v="No"/>
    <s v="No"/>
    <s v="Not reported"/>
    <s v="No"/>
    <s v="No"/>
    <s v="Pass"/>
    <s v="Pass"/>
    <x v="5"/>
    <s v="Wei"/>
    <x v="5"/>
    <s v="GTDB Release 214.1; NCBI (retrieved from February 21, 2024)"/>
  </r>
  <r>
    <s v="Qin2015_007_Nitrosopumilus cobalaminigenes HCA1_Culture_T10"/>
    <x v="16"/>
    <x v="16"/>
    <s v="p__Thermoproteota"/>
    <s v="c__Nitrososphaeria"/>
    <x v="0"/>
    <x v="0"/>
    <s v="g__Nitrosopumilus"/>
    <s v="p__Nitrososphaerota"/>
    <s v="c__Nitrososphaeria"/>
    <s v="o__Nitrosopumilales"/>
    <s v="f__Nitrosopumilaceae"/>
    <s v="g__Nitrosopumilus"/>
    <x v="1"/>
    <s v="sequenced"/>
    <s v="RR_culture_078"/>
    <n v="10"/>
    <m/>
    <m/>
    <m/>
    <m/>
    <m/>
    <m/>
    <x v="0"/>
    <x v="1"/>
    <x v="7"/>
    <n v="0.22"/>
    <n v="100"/>
    <n v="59.34"/>
    <n v="4.04"/>
    <n v="2.09"/>
    <n v="1.71"/>
    <n v="32.51"/>
    <n v="0.31"/>
    <m/>
    <m/>
    <m/>
    <m/>
    <m/>
    <m/>
    <m/>
    <m/>
    <m/>
    <n v="0.59340000000000004"/>
    <n v="4.0399999999999998E-2"/>
    <n v="2.0899999999999998E-2"/>
    <n v="1.7100000000000001E-2"/>
    <n v="0.3251"/>
    <n v="3.0999999999999999E-3"/>
    <e v="#N/A"/>
    <s v="Culture"/>
    <s v="Culture - AOA"/>
    <s v="Qin et al. (2015) PNAS"/>
    <s v="Data from original source"/>
    <s v="Data from original source"/>
    <s v="No"/>
    <s v="No"/>
    <s v="Not reported"/>
    <s v="No"/>
    <s v="No"/>
    <s v="Pass"/>
    <s v="Pass"/>
    <x v="5"/>
    <s v="Wei"/>
    <x v="5"/>
    <s v="GTDB Release 214.1; NCBI (retrieved from February 21, 2024)"/>
  </r>
  <r>
    <s v="Qin2015_008_Nitrosopumilus cobalaminigenes HCA1_Culture_T15"/>
    <x v="16"/>
    <x v="16"/>
    <s v="p__Thermoproteota"/>
    <s v="c__Nitrososphaeria"/>
    <x v="0"/>
    <x v="0"/>
    <s v="g__Nitrosopumilus"/>
    <s v="p__Nitrososphaerota"/>
    <s v="c__Nitrososphaeria"/>
    <s v="o__Nitrosopumilales"/>
    <s v="f__Nitrosopumilaceae"/>
    <s v="g__Nitrosopumilus"/>
    <x v="1"/>
    <s v="sequenced"/>
    <s v="RR_culture_079"/>
    <n v="15"/>
    <m/>
    <m/>
    <m/>
    <m/>
    <m/>
    <m/>
    <x v="0"/>
    <x v="1"/>
    <x v="7"/>
    <n v="0.22"/>
    <n v="100"/>
    <n v="57.6"/>
    <n v="3.34"/>
    <n v="1.88"/>
    <n v="1.71"/>
    <n v="35.17"/>
    <n v="0.3"/>
    <m/>
    <m/>
    <m/>
    <m/>
    <m/>
    <m/>
    <m/>
    <m/>
    <m/>
    <n v="0.57600000000000007"/>
    <n v="3.3399999999999999E-2"/>
    <n v="1.8799999999999997E-2"/>
    <n v="1.7100000000000001E-2"/>
    <n v="0.35170000000000001"/>
    <n v="3.0000000000000001E-3"/>
    <e v="#N/A"/>
    <s v="Culture"/>
    <s v="Culture - AOA"/>
    <s v="Qin et al. (2015) PNAS"/>
    <s v="Data from original source"/>
    <s v="Data from original source"/>
    <s v="No"/>
    <s v="No"/>
    <s v="Not reported"/>
    <s v="No"/>
    <s v="No"/>
    <s v="Pass"/>
    <s v="Pass"/>
    <x v="5"/>
    <s v="Wei"/>
    <x v="5"/>
    <s v="GTDB Release 214.1; NCBI (retrieved from February 21, 2024)"/>
  </r>
  <r>
    <s v="Qin2015_009_Nitrosopumilus cobalaminigenes HCA1_Culture_T20"/>
    <x v="16"/>
    <x v="16"/>
    <s v="p__Thermoproteota"/>
    <s v="c__Nitrososphaeria"/>
    <x v="0"/>
    <x v="0"/>
    <s v="g__Nitrosopumilus"/>
    <s v="p__Nitrososphaerota"/>
    <s v="c__Nitrososphaeria"/>
    <s v="o__Nitrosopumilales"/>
    <s v="f__Nitrosopumilaceae"/>
    <s v="g__Nitrosopumilus"/>
    <x v="1"/>
    <s v="sequenced"/>
    <s v="RR_culture_080"/>
    <n v="20"/>
    <m/>
    <m/>
    <m/>
    <m/>
    <m/>
    <m/>
    <x v="0"/>
    <x v="1"/>
    <x v="7"/>
    <n v="0.22"/>
    <n v="100"/>
    <n v="50.22"/>
    <n v="3.73"/>
    <n v="2.37"/>
    <n v="2.15"/>
    <n v="41.27"/>
    <n v="0.26"/>
    <m/>
    <m/>
    <m/>
    <m/>
    <m/>
    <m/>
    <m/>
    <m/>
    <m/>
    <n v="0.50219999999999998"/>
    <n v="3.73E-2"/>
    <n v="2.3700000000000002E-2"/>
    <n v="2.1499999999999998E-2"/>
    <n v="0.41270000000000001"/>
    <n v="2.5999999999999999E-3"/>
    <e v="#N/A"/>
    <s v="Culture"/>
    <s v="Culture - AOA"/>
    <s v="Qin et al. (2015) PNAS"/>
    <s v="Data from original source"/>
    <s v="Data from original source"/>
    <s v="No"/>
    <s v="No"/>
    <s v="Not reported"/>
    <s v="No"/>
    <s v="No"/>
    <s v="Pass"/>
    <s v="Pass"/>
    <x v="5"/>
    <s v="Wei"/>
    <x v="5"/>
    <s v="GTDB Release 214.1; NCBI (retrieved from February 21, 2024)"/>
  </r>
  <r>
    <s v="Qin2015_010_Nitrosopumilus cobalaminigenes HCA1_Culture_T25"/>
    <x v="16"/>
    <x v="16"/>
    <s v="p__Thermoproteota"/>
    <s v="c__Nitrososphaeria"/>
    <x v="0"/>
    <x v="0"/>
    <s v="g__Nitrosopumilus"/>
    <s v="p__Nitrososphaerota"/>
    <s v="c__Nitrososphaeria"/>
    <s v="o__Nitrosopumilales"/>
    <s v="f__Nitrosopumilaceae"/>
    <s v="g__Nitrosopumilus"/>
    <x v="1"/>
    <s v="sequenced"/>
    <s v="RR_culture_081"/>
    <n v="25"/>
    <m/>
    <m/>
    <m/>
    <m/>
    <m/>
    <m/>
    <x v="0"/>
    <x v="1"/>
    <x v="7"/>
    <n v="0.22"/>
    <n v="100"/>
    <n v="38.090000000000003"/>
    <n v="4.5199999999999996"/>
    <n v="2.71"/>
    <n v="2.54"/>
    <n v="51.78"/>
    <n v="0.36"/>
    <m/>
    <m/>
    <m/>
    <m/>
    <m/>
    <m/>
    <m/>
    <m/>
    <m/>
    <n v="0.38090000000000002"/>
    <n v="4.5199999999999997E-2"/>
    <n v="2.7099999999999999E-2"/>
    <n v="2.5399999999999999E-2"/>
    <n v="0.51780000000000004"/>
    <n v="3.5999999999999999E-3"/>
    <e v="#N/A"/>
    <s v="Culture"/>
    <s v="Culture - AOA"/>
    <s v="Qin et al. (2015) PNAS"/>
    <s v="Data from original source"/>
    <s v="Data from original source"/>
    <s v="No"/>
    <s v="No"/>
    <s v="Not reported"/>
    <s v="No"/>
    <s v="No"/>
    <s v="Pass"/>
    <s v="Pass"/>
    <x v="5"/>
    <s v="Wei"/>
    <x v="5"/>
    <s v="GTDB Release 214.1; NCBI (retrieved from February 21, 2024)"/>
  </r>
  <r>
    <s v="Qin2015_011_Nitrosopumilus cobalaminigenes HCA1_Culture_T30"/>
    <x v="16"/>
    <x v="16"/>
    <s v="p__Thermoproteota"/>
    <s v="c__Nitrososphaeria"/>
    <x v="0"/>
    <x v="0"/>
    <s v="g__Nitrosopumilus"/>
    <s v="p__Nitrososphaerota"/>
    <s v="c__Nitrososphaeria"/>
    <s v="o__Nitrosopumilales"/>
    <s v="f__Nitrosopumilaceae"/>
    <s v="g__Nitrosopumilus"/>
    <x v="1"/>
    <s v="sequenced"/>
    <s v="RR_culture_082"/>
    <n v="30"/>
    <m/>
    <m/>
    <m/>
    <m/>
    <m/>
    <m/>
    <x v="0"/>
    <x v="1"/>
    <x v="7"/>
    <n v="0.22"/>
    <n v="100"/>
    <n v="27.23"/>
    <n v="3.95"/>
    <n v="1.97"/>
    <n v="1.45"/>
    <n v="64.900000000000006"/>
    <n v="0.5"/>
    <m/>
    <m/>
    <m/>
    <m/>
    <m/>
    <m/>
    <m/>
    <m/>
    <m/>
    <n v="0.27229999999999999"/>
    <n v="3.95E-2"/>
    <n v="1.9699999999999999E-2"/>
    <n v="1.4499999999999999E-2"/>
    <n v="0.64900000000000002"/>
    <n v="5.0000000000000001E-3"/>
    <e v="#N/A"/>
    <s v="Culture"/>
    <s v="Culture - AOA"/>
    <s v="Qin et al. (2015) PNAS"/>
    <s v="Data from original source"/>
    <s v="Data from original source"/>
    <s v="No"/>
    <s v="No"/>
    <s v="Not reported"/>
    <s v="No"/>
    <s v="No"/>
    <s v="Pass"/>
    <s v="Pass"/>
    <x v="5"/>
    <s v="Wei"/>
    <x v="5"/>
    <s v="GTDB Release 214.1; NCBI (retrieved from February 21, 2024)"/>
  </r>
  <r>
    <s v="Qin2015_012_Nitrosopumilus oxyclinae HCE1_Culture_T10"/>
    <x v="17"/>
    <x v="17"/>
    <s v="p__Thermoproteota"/>
    <s v="c__Nitrososphaeria"/>
    <x v="0"/>
    <x v="0"/>
    <s v="g__Nitrosopumilus"/>
    <s v="p__Nitrososphaerota"/>
    <s v="c__Nitrososphaeria"/>
    <s v="o__Nitrosopumilales"/>
    <s v="f__Nitrosopumilaceae"/>
    <s v="g__Nitrosopumilus"/>
    <x v="1"/>
    <s v="sequenced"/>
    <s v="RR_culture_083"/>
    <n v="10"/>
    <m/>
    <m/>
    <m/>
    <m/>
    <m/>
    <m/>
    <x v="0"/>
    <x v="1"/>
    <x v="7"/>
    <n v="0.22"/>
    <n v="100"/>
    <n v="56.92"/>
    <n v="2.98"/>
    <n v="1.34"/>
    <n v="1.25"/>
    <n v="37.39"/>
    <n v="0.12"/>
    <m/>
    <m/>
    <m/>
    <m/>
    <m/>
    <m/>
    <m/>
    <m/>
    <m/>
    <n v="0.56920000000000004"/>
    <n v="2.98E-2"/>
    <n v="1.34E-2"/>
    <n v="1.2500000000000001E-2"/>
    <n v="0.37390000000000001"/>
    <n v="1.1999999999999999E-3"/>
    <e v="#N/A"/>
    <s v="Culture"/>
    <s v="Culture - AOA"/>
    <s v="Qin et al. (2015) PNAS"/>
    <s v="Data from original source"/>
    <s v="Data from original source"/>
    <s v="No"/>
    <s v="No"/>
    <s v="Not reported"/>
    <s v="No"/>
    <s v="No"/>
    <s v="Pass"/>
    <s v="Pass"/>
    <x v="5"/>
    <s v="Wei"/>
    <x v="5"/>
    <s v="GTDB Release 214.1; NCBI (retrieved from February 21, 2024)"/>
  </r>
  <r>
    <s v="Qin2015_013_Nitrosopumilus oxyclinae HCE1_Culture_T15"/>
    <x v="17"/>
    <x v="17"/>
    <s v="p__Thermoproteota"/>
    <s v="c__Nitrososphaeria"/>
    <x v="0"/>
    <x v="0"/>
    <s v="g__Nitrosopumilus"/>
    <s v="p__Nitrososphaerota"/>
    <s v="c__Nitrososphaeria"/>
    <s v="o__Nitrosopumilales"/>
    <s v="f__Nitrosopumilaceae"/>
    <s v="g__Nitrosopumilus"/>
    <x v="1"/>
    <s v="sequenced"/>
    <s v="RR_culture_084"/>
    <n v="15"/>
    <m/>
    <m/>
    <m/>
    <m/>
    <m/>
    <m/>
    <x v="0"/>
    <x v="1"/>
    <x v="7"/>
    <n v="0.22"/>
    <n v="100.00000000000001"/>
    <n v="53.99"/>
    <n v="2.71"/>
    <n v="1.46"/>
    <n v="1.5"/>
    <n v="40.14"/>
    <n v="0.2"/>
    <m/>
    <m/>
    <m/>
    <m/>
    <m/>
    <m/>
    <m/>
    <m/>
    <m/>
    <n v="0.53989999999999994"/>
    <n v="2.7099999999999996E-2"/>
    <n v="1.4599999999999998E-2"/>
    <n v="1.4999999999999998E-2"/>
    <n v="0.40139999999999992"/>
    <n v="2E-3"/>
    <e v="#N/A"/>
    <s v="Culture"/>
    <s v="Culture - AOA"/>
    <s v="Qin et al. (2015) PNAS"/>
    <s v="Data from original source"/>
    <s v="Data from original source"/>
    <s v="No"/>
    <s v="No"/>
    <s v="Not reported"/>
    <s v="No"/>
    <s v="No"/>
    <s v="Pass"/>
    <s v="Pass"/>
    <x v="5"/>
    <s v="Wei"/>
    <x v="5"/>
    <s v="GTDB Release 214.1; NCBI (retrieved from February 21, 2024)"/>
  </r>
  <r>
    <s v="Qin2015_014_Nitrosopumilus oxyclinae HCE1_Culture_T20"/>
    <x v="17"/>
    <x v="17"/>
    <s v="p__Thermoproteota"/>
    <s v="c__Nitrososphaeria"/>
    <x v="0"/>
    <x v="0"/>
    <s v="g__Nitrosopumilus"/>
    <s v="p__Nitrososphaerota"/>
    <s v="c__Nitrososphaeria"/>
    <s v="o__Nitrosopumilales"/>
    <s v="f__Nitrosopumilaceae"/>
    <s v="g__Nitrosopumilus"/>
    <x v="1"/>
    <s v="sequenced"/>
    <s v="RR_culture_085"/>
    <n v="20"/>
    <m/>
    <m/>
    <m/>
    <m/>
    <m/>
    <m/>
    <x v="0"/>
    <x v="1"/>
    <x v="7"/>
    <n v="0.22"/>
    <n v="99.99"/>
    <n v="48.33"/>
    <n v="2.9"/>
    <n v="1.53"/>
    <n v="1.58"/>
    <n v="45.42"/>
    <n v="0.23"/>
    <m/>
    <m/>
    <m/>
    <m/>
    <m/>
    <m/>
    <m/>
    <m/>
    <m/>
    <n v="0.48334833483348333"/>
    <n v="2.9002900290029002E-2"/>
    <n v="1.5301530153015303E-2"/>
    <n v="1.5801580158015804E-2"/>
    <n v="0.45424542454245431"/>
    <n v="2.3002300230023005E-3"/>
    <e v="#N/A"/>
    <s v="Culture"/>
    <s v="Culture - AOA"/>
    <s v="Qin et al. (2015) PNAS"/>
    <s v="Data from original source"/>
    <s v="Data from original source"/>
    <s v="No"/>
    <s v="No"/>
    <s v="Not reported"/>
    <s v="No"/>
    <s v="No"/>
    <s v="Pass"/>
    <s v="Pass"/>
    <x v="5"/>
    <s v="Wei"/>
    <x v="5"/>
    <s v="GTDB Release 214.1; NCBI (retrieved from February 21, 2024)"/>
  </r>
  <r>
    <s v="Qin2015_015_Nitrosopumilus oxyclinae HCE1_Culture_T22"/>
    <x v="17"/>
    <x v="17"/>
    <s v="p__Thermoproteota"/>
    <s v="c__Nitrososphaeria"/>
    <x v="0"/>
    <x v="0"/>
    <s v="g__Nitrosopumilus"/>
    <s v="p__Nitrososphaerota"/>
    <s v="c__Nitrososphaeria"/>
    <s v="o__Nitrosopumilales"/>
    <s v="f__Nitrosopumilaceae"/>
    <s v="g__Nitrosopumilus"/>
    <x v="1"/>
    <s v="sequenced"/>
    <s v="RR_culture_086"/>
    <n v="22"/>
    <m/>
    <m/>
    <m/>
    <m/>
    <m/>
    <m/>
    <x v="0"/>
    <x v="1"/>
    <x v="7"/>
    <n v="0.22"/>
    <n v="100"/>
    <n v="43.96"/>
    <n v="3.36"/>
    <n v="1.41"/>
    <n v="1.32"/>
    <n v="49.78"/>
    <n v="0.17"/>
    <m/>
    <m/>
    <m/>
    <m/>
    <m/>
    <m/>
    <m/>
    <m/>
    <m/>
    <n v="0.43959999999999999"/>
    <n v="3.3599999999999998E-2"/>
    <n v="1.41E-2"/>
    <n v="1.32E-2"/>
    <n v="0.49780000000000002"/>
    <n v="1.7000000000000001E-3"/>
    <e v="#N/A"/>
    <s v="Culture"/>
    <s v="Culture - AOA"/>
    <s v="Qin et al. (2015) PNAS"/>
    <s v="Data from original source"/>
    <s v="Data from original source"/>
    <s v="No"/>
    <s v="No"/>
    <s v="Not reported"/>
    <s v="No"/>
    <s v="No"/>
    <s v="Pass"/>
    <s v="Pass"/>
    <x v="5"/>
    <s v="Wei"/>
    <x v="5"/>
    <s v="GTDB Release 214.1; NCBI (retrieved from February 21, 2024)"/>
  </r>
  <r>
    <s v="Qin2015_016_Nitrosopumilus oxyclinae HCE1_Culture_T25"/>
    <x v="17"/>
    <x v="17"/>
    <s v="p__Thermoproteota"/>
    <s v="c__Nitrososphaeria"/>
    <x v="0"/>
    <x v="0"/>
    <s v="g__Nitrosopumilus"/>
    <s v="p__Nitrososphaerota"/>
    <s v="c__Nitrososphaeria"/>
    <s v="o__Nitrosopumilales"/>
    <s v="f__Nitrosopumilaceae"/>
    <s v="g__Nitrosopumilus"/>
    <x v="1"/>
    <s v="sequenced"/>
    <s v="RR_culture_087"/>
    <n v="25"/>
    <m/>
    <m/>
    <m/>
    <m/>
    <m/>
    <m/>
    <x v="0"/>
    <x v="1"/>
    <x v="7"/>
    <n v="0.22"/>
    <n v="100"/>
    <n v="38.81"/>
    <n v="3.78"/>
    <n v="1.46"/>
    <n v="0.96"/>
    <n v="54.65"/>
    <n v="0.34"/>
    <m/>
    <m/>
    <m/>
    <m/>
    <m/>
    <m/>
    <m/>
    <m/>
    <m/>
    <n v="0.3881"/>
    <n v="3.78E-2"/>
    <n v="1.46E-2"/>
    <n v="9.5999999999999992E-3"/>
    <n v="0.54649999999999999"/>
    <n v="3.4000000000000002E-3"/>
    <e v="#N/A"/>
    <s v="Culture"/>
    <s v="Culture - AOA"/>
    <s v="Qin et al. (2015) PNAS"/>
    <s v="Data from original source"/>
    <s v="Data from original source"/>
    <s v="No"/>
    <s v="No"/>
    <s v="Not reported"/>
    <s v="No"/>
    <s v="No"/>
    <s v="Pass"/>
    <s v="Pass"/>
    <x v="5"/>
    <s v="Wei"/>
    <x v="5"/>
    <s v="GTDB Release 214.1; NCBI (retrieved from February 21, 2024)"/>
  </r>
  <r>
    <s v="Qin2015_017_Nitrosopumilus ureiphilus PS0_Culture_T25"/>
    <x v="18"/>
    <x v="18"/>
    <s v="p__Thermoproteota"/>
    <s v="c__Nitrososphaeria"/>
    <x v="0"/>
    <x v="0"/>
    <s v="g__Nitrosopumilus"/>
    <s v="p__Nitrososphaerota"/>
    <s v="c__Nitrososphaeria"/>
    <s v="o__Nitrosopumilales"/>
    <s v="f__Nitrosopumilaceae"/>
    <s v="g__Nitrosopumilus"/>
    <x v="1"/>
    <s v="sequenced"/>
    <s v="RR_culture_088"/>
    <n v="25"/>
    <m/>
    <m/>
    <m/>
    <m/>
    <m/>
    <m/>
    <x v="0"/>
    <x v="1"/>
    <x v="7"/>
    <n v="0.22"/>
    <n v="100"/>
    <n v="25.33"/>
    <n v="12.59"/>
    <n v="5.53"/>
    <n v="1.83"/>
    <n v="54.41"/>
    <n v="0.31"/>
    <m/>
    <m/>
    <m/>
    <m/>
    <m/>
    <m/>
    <m/>
    <m/>
    <m/>
    <n v="0.25329999999999997"/>
    <n v="0.12590000000000001"/>
    <n v="5.5300000000000002E-2"/>
    <n v="1.83E-2"/>
    <n v="0.54409999999999992"/>
    <n v="3.0999999999999999E-3"/>
    <e v="#N/A"/>
    <s v="Culture"/>
    <s v="Culture - AOA"/>
    <s v="Qin et al. (2015) PNAS"/>
    <s v="Data from original source"/>
    <s v="Data from original source"/>
    <s v="No"/>
    <s v="No"/>
    <s v="Not reported"/>
    <s v="No"/>
    <s v="No"/>
    <s v="Pass"/>
    <s v="Pass"/>
    <x v="5"/>
    <s v="Wei"/>
    <x v="5"/>
    <s v="GTDB Release 214.1; NCBI (retrieved from February 21, 2024)"/>
  </r>
  <r>
    <s v="Qin2015_018_Nitrosopumilus maritimus SCM1_T30_oxy01"/>
    <x v="3"/>
    <x v="3"/>
    <s v="p__Thermoproteota"/>
    <s v="c__Nitrososphaeria"/>
    <x v="0"/>
    <x v="0"/>
    <s v="g__Nitrosopumilus"/>
    <s v="p__Nitrososphaerota"/>
    <s v="c__Nitrososphaeria"/>
    <s v="o__Nitrosopumilales"/>
    <s v="f__Nitrosopumilaceae"/>
    <s v="g__Nitrosopumilus"/>
    <x v="1"/>
    <s v="sequenced"/>
    <s v="RR_culture_089"/>
    <n v="30"/>
    <m/>
    <m/>
    <n v="1"/>
    <m/>
    <m/>
    <m/>
    <x v="1"/>
    <x v="1"/>
    <x v="7"/>
    <m/>
    <n v="99.81"/>
    <n v="4.21"/>
    <n v="2.7"/>
    <n v="16.600000000000001"/>
    <n v="4.99"/>
    <n v="70.03"/>
    <n v="1.28"/>
    <m/>
    <m/>
    <m/>
    <m/>
    <m/>
    <m/>
    <m/>
    <m/>
    <m/>
    <n v="4.2180142270313595E-2"/>
    <n v="2.7051397655545539E-2"/>
    <n v="0.16631600040076144"/>
    <n v="4.9994990481915642E-2"/>
    <n v="0.7016331028955014"/>
    <n v="1.2824366295962328E-2"/>
    <e v="#N/A"/>
    <s v="Culture"/>
    <s v="Culture - AOA"/>
    <s v="Qin et al. (2015) PNAS"/>
    <s v="Data from original source"/>
    <s v="Data from original source"/>
    <s v="No"/>
    <s v="No"/>
    <s v="Not reported"/>
    <s v="No"/>
    <s v="No"/>
    <s v="Pass"/>
    <s v="Pass"/>
    <x v="5"/>
    <s v="Wei"/>
    <x v="5"/>
    <s v="GTDB Release 214.1; NCBI (retrieved from February 21, 2024)"/>
  </r>
  <r>
    <s v="Qin2015_019_Nitrosopumilus maritimus SCM1_T30_oxy1"/>
    <x v="3"/>
    <x v="3"/>
    <s v="p__Thermoproteota"/>
    <s v="c__Nitrososphaeria"/>
    <x v="0"/>
    <x v="0"/>
    <s v="g__Nitrosopumilus"/>
    <s v="p__Nitrososphaerota"/>
    <s v="c__Nitrososphaeria"/>
    <s v="o__Nitrosopumilales"/>
    <s v="f__Nitrosopumilaceae"/>
    <s v="g__Nitrosopumilus"/>
    <x v="1"/>
    <s v="sequenced"/>
    <s v="RR_culture_090"/>
    <n v="30"/>
    <m/>
    <m/>
    <n v="11"/>
    <m/>
    <m/>
    <m/>
    <x v="1"/>
    <x v="1"/>
    <x v="7"/>
    <m/>
    <n v="99.990000000000009"/>
    <n v="3.84"/>
    <n v="3.17"/>
    <n v="16.260000000000002"/>
    <n v="4.1900000000000004"/>
    <n v="71.349999999999994"/>
    <n v="1.18"/>
    <m/>
    <m/>
    <m/>
    <m/>
    <m/>
    <m/>
    <m/>
    <m/>
    <m/>
    <n v="3.84038403840384E-2"/>
    <n v="3.1703170317031702E-2"/>
    <n v="0.16261626162616261"/>
    <n v="4.1904190419041906E-2"/>
    <n v="0.7135713571357134"/>
    <n v="1.18011801180118E-2"/>
    <e v="#N/A"/>
    <s v="Culture"/>
    <s v="Culture - AOA"/>
    <s v="Qin et al. (2015) PNAS"/>
    <s v="Data from original source"/>
    <s v="Data from original source"/>
    <s v="No"/>
    <s v="No"/>
    <s v="Not reported"/>
    <s v="No"/>
    <s v="No"/>
    <s v="Pass"/>
    <s v="Pass"/>
    <x v="5"/>
    <s v="Wei"/>
    <x v="5"/>
    <s v="GTDB Release 214.1; NCBI (retrieved from February 21, 2024)"/>
  </r>
  <r>
    <s v="Qin2015_020_Nitrosopumilus maritimus SCM1_T30_oxy5"/>
    <x v="3"/>
    <x v="3"/>
    <s v="p__Thermoproteota"/>
    <s v="c__Nitrososphaeria"/>
    <x v="0"/>
    <x v="0"/>
    <s v="g__Nitrosopumilus"/>
    <s v="p__Nitrososphaerota"/>
    <s v="c__Nitrososphaeria"/>
    <s v="o__Nitrosopumilales"/>
    <s v="f__Nitrosopumilaceae"/>
    <s v="g__Nitrosopumilus"/>
    <x v="1"/>
    <s v="sequenced"/>
    <s v="RR_culture_091"/>
    <n v="30"/>
    <m/>
    <m/>
    <n v="53"/>
    <m/>
    <m/>
    <m/>
    <x v="1"/>
    <x v="1"/>
    <x v="7"/>
    <m/>
    <n v="99.96"/>
    <n v="7.81"/>
    <n v="6.84"/>
    <n v="14.84"/>
    <n v="4.3"/>
    <n v="65.28"/>
    <n v="0.89"/>
    <m/>
    <m/>
    <m/>
    <m/>
    <m/>
    <m/>
    <m/>
    <m/>
    <m/>
    <n v="7.8131252501000406E-2"/>
    <n v="6.8427370948379349E-2"/>
    <n v="0.1484593837535014"/>
    <n v="4.3017206882753102E-2"/>
    <n v="0.65306122448979598"/>
    <n v="8.903561424569828E-3"/>
    <e v="#N/A"/>
    <s v="Culture"/>
    <s v="Culture - AOA"/>
    <s v="Qin et al. (2015) PNAS"/>
    <s v="Data from original source"/>
    <s v="Data from original source"/>
    <s v="No"/>
    <s v="No"/>
    <s v="Not reported"/>
    <s v="No"/>
    <s v="No"/>
    <s v="Pass"/>
    <s v="Pass"/>
    <x v="5"/>
    <s v="Wei"/>
    <x v="5"/>
    <s v="GTDB Release 214.1; NCBI (retrieved from February 21, 2024)"/>
  </r>
  <r>
    <s v="Qin2015_021_Nitrosopumilus maritimus SCM1_T30_oxy10"/>
    <x v="3"/>
    <x v="3"/>
    <s v="p__Thermoproteota"/>
    <s v="c__Nitrososphaeria"/>
    <x v="0"/>
    <x v="0"/>
    <s v="g__Nitrosopumilus"/>
    <s v="p__Nitrososphaerota"/>
    <s v="c__Nitrososphaeria"/>
    <s v="o__Nitrosopumilales"/>
    <s v="f__Nitrosopumilaceae"/>
    <s v="g__Nitrosopumilus"/>
    <x v="1"/>
    <s v="sequenced"/>
    <s v="RR_culture_092"/>
    <n v="30"/>
    <m/>
    <m/>
    <n v="106"/>
    <m/>
    <m/>
    <m/>
    <x v="1"/>
    <x v="1"/>
    <x v="7"/>
    <m/>
    <n v="99.92"/>
    <n v="8.9499999999999993"/>
    <n v="7.04"/>
    <n v="13.43"/>
    <n v="4.16"/>
    <n v="65.72"/>
    <n v="0.62"/>
    <m/>
    <m/>
    <m/>
    <m/>
    <m/>
    <m/>
    <m/>
    <m/>
    <m/>
    <n v="8.9571657325860685E-2"/>
    <n v="7.0456365092073661E-2"/>
    <n v="0.13440752602081665"/>
    <n v="4.1633306645316254E-2"/>
    <n v="0.65772618094475577"/>
    <n v="6.2049639711769418E-3"/>
    <e v="#N/A"/>
    <s v="Culture"/>
    <s v="Culture - AOA"/>
    <s v="Qin et al. (2015) PNAS"/>
    <s v="Data from original source"/>
    <s v="Data from original source"/>
    <s v="No"/>
    <s v="No"/>
    <s v="Not reported"/>
    <s v="No"/>
    <s v="No"/>
    <s v="Pass"/>
    <s v="Pass"/>
    <x v="5"/>
    <s v="Wei"/>
    <x v="5"/>
    <s v="GTDB Release 214.1; NCBI (retrieved from February 21, 2024)"/>
  </r>
  <r>
    <s v="Qin2015_022_Nitrosopumilus maritimus SCM1_T30_oxy21"/>
    <x v="3"/>
    <x v="3"/>
    <s v="p__Thermoproteota"/>
    <s v="c__Nitrososphaeria"/>
    <x v="0"/>
    <x v="0"/>
    <s v="g__Nitrosopumilus"/>
    <s v="p__Nitrososphaerota"/>
    <s v="c__Nitrososphaeria"/>
    <s v="o__Nitrosopumilales"/>
    <s v="f__Nitrosopumilaceae"/>
    <s v="g__Nitrosopumilus"/>
    <x v="1"/>
    <s v="sequenced"/>
    <s v="RR_culture_093"/>
    <n v="30"/>
    <m/>
    <m/>
    <n v="213"/>
    <m/>
    <m/>
    <m/>
    <x v="1"/>
    <x v="1"/>
    <x v="7"/>
    <m/>
    <n v="99.820000000000007"/>
    <n v="10.32"/>
    <n v="7.93"/>
    <n v="12.42"/>
    <n v="4.26"/>
    <n v="64.28"/>
    <n v="0.61"/>
    <m/>
    <m/>
    <m/>
    <m/>
    <m/>
    <m/>
    <m/>
    <m/>
    <m/>
    <n v="0.1033860949709477"/>
    <n v="7.9442997395311549E-2"/>
    <n v="0.12442396313364054"/>
    <n v="4.2676818272891201E-2"/>
    <n v="0.64395912642756958"/>
    <n v="6.1109997996393502E-3"/>
    <e v="#N/A"/>
    <s v="Culture"/>
    <s v="Culture - AOA"/>
    <s v="Qin et al. (2015) PNAS"/>
    <s v="Data from original source"/>
    <s v="Data from original source"/>
    <s v="No"/>
    <s v="No"/>
    <s v="Not reported"/>
    <s v="No"/>
    <s v="No"/>
    <s v="Pass"/>
    <s v="Pass"/>
    <x v="5"/>
    <s v="Wei"/>
    <x v="5"/>
    <s v="GTDB Release 214.1; NCBI (retrieved from February 21, 2024)"/>
  </r>
  <r>
    <s v="Qin2015_023_Nitrosopumilus ureiphilus PS0_T26_oxy01"/>
    <x v="18"/>
    <x v="18"/>
    <s v="p__Thermoproteota"/>
    <s v="c__Nitrososphaeria"/>
    <x v="0"/>
    <x v="0"/>
    <s v="g__Nitrosopumilus"/>
    <s v="p__Nitrososphaerota"/>
    <s v="c__Nitrososphaeria"/>
    <s v="o__Nitrosopumilales"/>
    <s v="f__Nitrosopumilaceae"/>
    <s v="g__Nitrosopumilus"/>
    <x v="1"/>
    <s v="sequenced"/>
    <s v="RR_culture_094"/>
    <n v="26"/>
    <m/>
    <m/>
    <n v="1"/>
    <m/>
    <m/>
    <m/>
    <x v="1"/>
    <x v="1"/>
    <x v="7"/>
    <m/>
    <n v="99.97"/>
    <n v="9.69"/>
    <n v="6.24"/>
    <n v="27"/>
    <n v="3.14"/>
    <n v="53.53"/>
    <n v="0.37"/>
    <m/>
    <m/>
    <m/>
    <m/>
    <m/>
    <m/>
    <m/>
    <m/>
    <m/>
    <n v="9.6929078723617085E-2"/>
    <n v="6.2418725617685307E-2"/>
    <n v="0.27008102430729219"/>
    <n v="3.1409422826848055E-2"/>
    <n v="0.53546063819145751"/>
    <n v="3.7011103330999301E-3"/>
    <e v="#N/A"/>
    <s v="Culture"/>
    <s v="Culture - AOA"/>
    <s v="Qin et al. (2015) PNAS"/>
    <s v="Data from original source"/>
    <s v="Data from original source"/>
    <s v="No"/>
    <s v="No"/>
    <s v="Not reported"/>
    <s v="No"/>
    <s v="No"/>
    <s v="Pass"/>
    <s v="Pass"/>
    <x v="5"/>
    <s v="Wei"/>
    <x v="5"/>
    <s v="GTDB Release 214.1; NCBI (retrieved from February 21, 2024)"/>
  </r>
  <r>
    <s v="Qin2015_024_Nitrosopumilus ureiphilus PS0_T26_oxy02"/>
    <x v="18"/>
    <x v="18"/>
    <s v="p__Thermoproteota"/>
    <s v="c__Nitrososphaeria"/>
    <x v="0"/>
    <x v="0"/>
    <s v="g__Nitrosopumilus"/>
    <s v="p__Nitrososphaerota"/>
    <s v="c__Nitrososphaeria"/>
    <s v="o__Nitrosopumilales"/>
    <s v="f__Nitrosopumilaceae"/>
    <s v="g__Nitrosopumilus"/>
    <x v="1"/>
    <s v="sequenced"/>
    <s v="RR_culture_095"/>
    <n v="26"/>
    <m/>
    <m/>
    <n v="2"/>
    <m/>
    <m/>
    <m/>
    <x v="1"/>
    <x v="1"/>
    <x v="7"/>
    <m/>
    <n v="99.95"/>
    <n v="9.44"/>
    <n v="7.31"/>
    <n v="25.58"/>
    <n v="3.48"/>
    <n v="53.78"/>
    <n v="0.36"/>
    <m/>
    <m/>
    <m/>
    <m/>
    <m/>
    <m/>
    <m/>
    <m/>
    <m/>
    <n v="9.4447223611805894E-2"/>
    <n v="7.313656828414207E-2"/>
    <n v="0.25592796398199097"/>
    <n v="3.4817408704352175E-2"/>
    <n v="0.53806903451725863"/>
    <n v="3.6018009004502249E-3"/>
    <e v="#N/A"/>
    <s v="Culture"/>
    <s v="Culture - AOA"/>
    <s v="Qin et al. (2015) PNAS"/>
    <s v="Data from original source"/>
    <s v="Data from original source"/>
    <s v="No"/>
    <s v="No"/>
    <s v="Not reported"/>
    <s v="No"/>
    <s v="No"/>
    <s v="Pass"/>
    <s v="Pass"/>
    <x v="5"/>
    <s v="Wei"/>
    <x v="5"/>
    <s v="GTDB Release 214.1; NCBI (retrieved from February 21, 2024)"/>
  </r>
  <r>
    <s v="Qin2015_025_Nitrosopumilus ureiphilus PS0_T26_oxy05"/>
    <x v="18"/>
    <x v="18"/>
    <s v="p__Thermoproteota"/>
    <s v="c__Nitrososphaeria"/>
    <x v="0"/>
    <x v="0"/>
    <s v="g__Nitrosopumilus"/>
    <s v="p__Nitrososphaerota"/>
    <s v="c__Nitrososphaeria"/>
    <s v="o__Nitrosopumilales"/>
    <s v="f__Nitrosopumilaceae"/>
    <s v="g__Nitrosopumilus"/>
    <x v="1"/>
    <s v="sequenced"/>
    <s v="RR_culture_096"/>
    <n v="26"/>
    <m/>
    <m/>
    <n v="5"/>
    <m/>
    <m/>
    <m/>
    <x v="1"/>
    <x v="1"/>
    <x v="7"/>
    <m/>
    <n v="99.96"/>
    <n v="9.5"/>
    <n v="7.9"/>
    <n v="18.37"/>
    <n v="3.06"/>
    <n v="60.49"/>
    <n v="0.64"/>
    <m/>
    <m/>
    <m/>
    <m/>
    <m/>
    <m/>
    <m/>
    <m/>
    <m/>
    <n v="9.5038015206082432E-2"/>
    <n v="7.9031612645058036E-2"/>
    <n v="0.18377350940376153"/>
    <n v="3.0612244897959186E-2"/>
    <n v="0.60514205682272915"/>
    <n v="6.4025610244097643E-3"/>
    <e v="#N/A"/>
    <s v="Culture"/>
    <s v="Culture - AOA"/>
    <s v="Qin et al. (2015) PNAS"/>
    <s v="Data from original source"/>
    <s v="Data from original source"/>
    <s v="No"/>
    <s v="No"/>
    <s v="Not reported"/>
    <s v="No"/>
    <s v="No"/>
    <s v="Pass"/>
    <s v="Pass"/>
    <x v="5"/>
    <s v="Wei"/>
    <x v="5"/>
    <s v="GTDB Release 214.1; NCBI (retrieved from February 21, 2024)"/>
  </r>
  <r>
    <s v="Qin2015_026_Nitrosopumilus ureiphilus PS0_T26_oxy1"/>
    <x v="18"/>
    <x v="18"/>
    <s v="p__Thermoproteota"/>
    <s v="c__Nitrososphaeria"/>
    <x v="0"/>
    <x v="0"/>
    <s v="g__Nitrosopumilus"/>
    <s v="p__Nitrososphaerota"/>
    <s v="c__Nitrososphaeria"/>
    <s v="o__Nitrosopumilales"/>
    <s v="f__Nitrosopumilaceae"/>
    <s v="g__Nitrosopumilus"/>
    <x v="1"/>
    <s v="sequenced"/>
    <s v="RR_culture_097"/>
    <n v="26"/>
    <m/>
    <m/>
    <n v="11"/>
    <m/>
    <m/>
    <m/>
    <x v="1"/>
    <x v="1"/>
    <x v="7"/>
    <m/>
    <n v="99.96"/>
    <n v="11.57"/>
    <n v="9"/>
    <n v="15.82"/>
    <n v="2.69"/>
    <n v="60.33"/>
    <n v="0.55000000000000004"/>
    <m/>
    <m/>
    <m/>
    <m/>
    <m/>
    <m/>
    <m/>
    <m/>
    <m/>
    <n v="0.11574629851940778"/>
    <n v="9.003601440576231E-2"/>
    <n v="0.15826330532212887"/>
    <n v="2.6910764305722291E-2"/>
    <n v="0.60354141656662663"/>
    <n v="5.5022008803521415E-3"/>
    <e v="#N/A"/>
    <s v="Culture"/>
    <s v="Culture - AOA"/>
    <s v="Qin et al. (2015) PNAS"/>
    <s v="Data from original source"/>
    <s v="Data from original source"/>
    <s v="No"/>
    <s v="No"/>
    <s v="Not reported"/>
    <s v="No"/>
    <s v="No"/>
    <s v="Pass"/>
    <s v="Pass"/>
    <x v="5"/>
    <s v="Wei"/>
    <x v="5"/>
    <s v="GTDB Release 214.1; NCBI (retrieved from February 21, 2024)"/>
  </r>
  <r>
    <s v="Qin2015_027_Nitrosopumilus ureiphilus PS0_T26_oxy5"/>
    <x v="18"/>
    <x v="18"/>
    <s v="p__Thermoproteota"/>
    <s v="c__Nitrososphaeria"/>
    <x v="0"/>
    <x v="0"/>
    <s v="g__Nitrosopumilus"/>
    <s v="p__Nitrososphaerota"/>
    <s v="c__Nitrososphaeria"/>
    <s v="o__Nitrosopumilales"/>
    <s v="f__Nitrosopumilaceae"/>
    <s v="g__Nitrosopumilus"/>
    <x v="1"/>
    <s v="sequenced"/>
    <s v="RR_culture_098"/>
    <n v="26"/>
    <m/>
    <m/>
    <n v="53"/>
    <m/>
    <m/>
    <m/>
    <x v="1"/>
    <x v="1"/>
    <x v="7"/>
    <m/>
    <n v="99.94"/>
    <n v="14.84"/>
    <n v="10.45"/>
    <n v="12.62"/>
    <n v="2.2599999999999998"/>
    <n v="59.34"/>
    <n v="0.43"/>
    <m/>
    <m/>
    <m/>
    <m/>
    <m/>
    <m/>
    <m/>
    <m/>
    <m/>
    <n v="0.14848909345607364"/>
    <n v="0.10456273764258554"/>
    <n v="0.12627576545927557"/>
    <n v="2.261356814088453E-2"/>
    <n v="0.59375625375225138"/>
    <n v="4.3025815489293575E-3"/>
    <e v="#N/A"/>
    <s v="Culture"/>
    <s v="Culture - AOA"/>
    <s v="Qin et al. (2015) PNAS"/>
    <s v="Data from original source"/>
    <s v="Data from original source"/>
    <s v="No"/>
    <s v="No"/>
    <s v="Not reported"/>
    <s v="No"/>
    <s v="No"/>
    <s v="Pass"/>
    <s v="Pass"/>
    <x v="5"/>
    <s v="Wei"/>
    <x v="5"/>
    <s v="GTDB Release 214.1; NCBI (retrieved from February 21, 2024)"/>
  </r>
  <r>
    <s v="Qin2015_028_Nitrosopumilus ureiphilus PS0_T26_oxy10"/>
    <x v="18"/>
    <x v="18"/>
    <s v="p__Thermoproteota"/>
    <s v="c__Nitrososphaeria"/>
    <x v="0"/>
    <x v="0"/>
    <s v="g__Nitrosopumilus"/>
    <s v="p__Nitrososphaerota"/>
    <s v="c__Nitrososphaeria"/>
    <s v="o__Nitrosopumilales"/>
    <s v="f__Nitrosopumilaceae"/>
    <s v="g__Nitrosopumilus"/>
    <x v="1"/>
    <s v="sequenced"/>
    <s v="RR_culture_099"/>
    <n v="26"/>
    <m/>
    <m/>
    <n v="106"/>
    <m/>
    <m/>
    <m/>
    <x v="1"/>
    <x v="1"/>
    <x v="7"/>
    <m/>
    <n v="99.910000000000011"/>
    <n v="16.489999999999998"/>
    <n v="11.3"/>
    <n v="10.81"/>
    <n v="2.2200000000000002"/>
    <n v="58.7"/>
    <n v="0.39"/>
    <m/>
    <m/>
    <m/>
    <m/>
    <m/>
    <m/>
    <m/>
    <m/>
    <m/>
    <n v="0.16504854368932034"/>
    <n v="0.11310179161245119"/>
    <n v="0.10819737763987589"/>
    <n v="2.2219997998198376E-2"/>
    <n v="0.58752877589830843"/>
    <n v="3.903513161845661E-3"/>
    <e v="#N/A"/>
    <s v="Culture"/>
    <s v="Culture - AOA"/>
    <s v="Qin et al. (2015) PNAS"/>
    <s v="Data from original source"/>
    <s v="Data from original source"/>
    <s v="No"/>
    <s v="No"/>
    <s v="Not reported"/>
    <s v="No"/>
    <s v="No"/>
    <s v="Pass"/>
    <s v="Pass"/>
    <x v="5"/>
    <s v="Wei"/>
    <x v="5"/>
    <s v="GTDB Release 214.1; NCBI (retrieved from February 21, 2024)"/>
  </r>
  <r>
    <s v="Qin2015_029_Nitrosopumilus ureiphilus PS0_T26_oxy21"/>
    <x v="18"/>
    <x v="18"/>
    <s v="p__Thermoproteota"/>
    <s v="c__Nitrososphaeria"/>
    <x v="0"/>
    <x v="0"/>
    <s v="g__Nitrosopumilus"/>
    <s v="p__Nitrososphaerota"/>
    <s v="c__Nitrososphaeria"/>
    <s v="o__Nitrosopumilales"/>
    <s v="f__Nitrosopumilaceae"/>
    <s v="g__Nitrosopumilus"/>
    <x v="1"/>
    <s v="sequenced"/>
    <s v="RR_culture_100"/>
    <n v="26"/>
    <m/>
    <m/>
    <n v="213"/>
    <m/>
    <m/>
    <m/>
    <x v="1"/>
    <x v="1"/>
    <x v="7"/>
    <m/>
    <n v="99.92"/>
    <n v="19.579999999999998"/>
    <n v="11.89"/>
    <n v="7.69"/>
    <n v="1.94"/>
    <n v="58.53"/>
    <n v="0.28999999999999998"/>
    <m/>
    <m/>
    <m/>
    <m/>
    <m/>
    <m/>
    <m/>
    <m/>
    <m/>
    <n v="0.19595676541232984"/>
    <n v="0.11899519615692554"/>
    <n v="7.696156925540433E-2"/>
    <n v="1.9415532425940751E-2"/>
    <n v="0.58576861489191356"/>
    <n v="2.9023218574859887E-3"/>
    <e v="#N/A"/>
    <s v="Culture"/>
    <s v="Culture - AOA"/>
    <s v="Qin et al. (2015) PNAS"/>
    <s v="Data from original source"/>
    <s v="Data from original source"/>
    <s v="No"/>
    <s v="No"/>
    <s v="Not reported"/>
    <s v="No"/>
    <s v="No"/>
    <s v="Pass"/>
    <s v="Pass"/>
    <x v="5"/>
    <s v="Wei"/>
    <x v="5"/>
    <s v="GTDB Release 214.1; NCBI (retrieved from February 21, 2024)"/>
  </r>
  <r>
    <s v="Hurley2016_N. maritimus SCM1_T28_pH7.6_slowGrowthRate"/>
    <x v="3"/>
    <x v="3"/>
    <s v="p__Thermoproteota"/>
    <s v="c__Nitrososphaeria"/>
    <x v="0"/>
    <x v="0"/>
    <s v="g__Nitrosopumilus"/>
    <s v="p__Nitrososphaerota"/>
    <s v="c__Nitrososphaeria"/>
    <s v="o__Nitrosopumilales"/>
    <s v="f__Nitrosopumilaceae"/>
    <s v="g__Nitrosopumilus"/>
    <x v="1"/>
    <s v="sequenced"/>
    <s v="RR_culture_101"/>
    <n v="28"/>
    <m/>
    <n v="7.6"/>
    <m/>
    <m/>
    <m/>
    <s v="slow"/>
    <x v="2"/>
    <x v="1"/>
    <x v="6"/>
    <n v="0.1"/>
    <n v="1.0000000009999999"/>
    <n v="9.4736842000000002E-2"/>
    <n v="7.3684210999999999E-2"/>
    <n v="0.21052631599999999"/>
    <n v="7.3684210999999999E-2"/>
    <n v="0.53684210499999996"/>
    <n v="1.0526316000000001E-2"/>
    <m/>
    <m/>
    <m/>
    <m/>
    <m/>
    <m/>
    <m/>
    <m/>
    <m/>
    <n v="9.4736841905263172E-2"/>
    <n v="7.3684210926315802E-2"/>
    <n v="0.2105263157894737"/>
    <n v="7.3684210926315802E-2"/>
    <n v="0.53684210446315794"/>
    <n v="1.0526315989473687E-2"/>
    <e v="#N/A"/>
    <s v="Culture"/>
    <s v="Culture - AOA"/>
    <s v="Hurley et al. (2016) PNAS"/>
    <s v="Data retrieved from Tierney dataset"/>
    <s v="Data retrieved from Tierney dataset"/>
    <s v="No"/>
    <s v="No"/>
    <s v="Not reported"/>
    <s v="No"/>
    <s v="No"/>
    <m/>
    <m/>
    <x v="6"/>
    <s v="Sarah"/>
    <x v="6"/>
    <s v="GTDB Release 214.1; NCBI (retrieved from February 21, 2024)"/>
  </r>
  <r>
    <s v="Hurley2016_N. maritimus SCM1_T28_pH7.6_intermediateGrowthRate"/>
    <x v="3"/>
    <x v="3"/>
    <s v="p__Thermoproteota"/>
    <s v="c__Nitrososphaeria"/>
    <x v="0"/>
    <x v="0"/>
    <s v="g__Nitrosopumilus"/>
    <s v="p__Nitrososphaerota"/>
    <s v="c__Nitrososphaeria"/>
    <s v="o__Nitrosopumilales"/>
    <s v="f__Nitrosopumilaceae"/>
    <s v="g__Nitrosopumilus"/>
    <x v="1"/>
    <s v="sequenced"/>
    <s v="RR_culture_102"/>
    <n v="28"/>
    <m/>
    <n v="7.6"/>
    <m/>
    <m/>
    <m/>
    <s v="intermediate"/>
    <x v="2"/>
    <x v="1"/>
    <x v="6"/>
    <n v="0.1"/>
    <n v="1"/>
    <n v="0.147368421"/>
    <n v="0.115789474"/>
    <n v="0.178947368"/>
    <n v="8.4210525999999994E-2"/>
    <n v="0.46315789499999999"/>
    <n v="1.0526316000000001E-2"/>
    <m/>
    <m/>
    <m/>
    <m/>
    <m/>
    <m/>
    <m/>
    <m/>
    <m/>
    <n v="0.147368421"/>
    <n v="0.115789474"/>
    <n v="0.178947368"/>
    <n v="8.4210525999999994E-2"/>
    <n v="0.46315789499999999"/>
    <n v="1.0526316000000001E-2"/>
    <e v="#N/A"/>
    <s v="Culture"/>
    <s v="Culture - AOA"/>
    <s v="Hurley et al. (2016) PNAS"/>
    <s v="Data retrieved from Tierney dataset"/>
    <s v="Data retrieved from Tierney dataset"/>
    <s v="No"/>
    <s v="No"/>
    <s v="Not reported"/>
    <s v="No"/>
    <s v="No"/>
    <m/>
    <m/>
    <x v="6"/>
    <s v="Sarah"/>
    <x v="6"/>
    <s v="GTDB Release 214.1; NCBI (retrieved from February 21, 2024)"/>
  </r>
  <r>
    <s v="Hurley2016_N. maritimus SCM1_T28_pH7.6_fastGrowthRate"/>
    <x v="3"/>
    <x v="3"/>
    <s v="p__Thermoproteota"/>
    <s v="c__Nitrososphaeria"/>
    <x v="0"/>
    <x v="0"/>
    <s v="g__Nitrosopumilus"/>
    <s v="p__Nitrososphaerota"/>
    <s v="c__Nitrososphaeria"/>
    <s v="o__Nitrosopumilales"/>
    <s v="f__Nitrosopumilaceae"/>
    <s v="g__Nitrosopumilus"/>
    <x v="1"/>
    <s v="sequenced"/>
    <s v="RR_culture_103"/>
    <n v="28"/>
    <m/>
    <n v="7.6"/>
    <m/>
    <m/>
    <m/>
    <s v="fast"/>
    <x v="2"/>
    <x v="1"/>
    <x v="6"/>
    <n v="0.1"/>
    <n v="1.0000000009999999"/>
    <n v="0.17021276599999999"/>
    <n v="0.11702127700000001"/>
    <n v="0.159574468"/>
    <n v="8.5106382999999994E-2"/>
    <n v="0.45744680900000001"/>
    <n v="1.0638297999999999E-2"/>
    <m/>
    <m/>
    <m/>
    <m/>
    <m/>
    <m/>
    <m/>
    <m/>
    <m/>
    <n v="0.17021276582978725"/>
    <n v="0.11702127688297875"/>
    <n v="0.15957446784042556"/>
    <n v="8.5106382914893627E-2"/>
    <n v="0.45744680854255326"/>
    <n v="1.0638297989361703E-2"/>
    <e v="#N/A"/>
    <s v="Culture"/>
    <s v="Culture - AOA"/>
    <s v="Hurley et al. (2016) PNAS"/>
    <s v="Data retrieved from Tierney dataset"/>
    <s v="Data retrieved from Tierney dataset"/>
    <s v="No"/>
    <s v="No"/>
    <s v="Not reported"/>
    <s v="No"/>
    <s v="No"/>
    <m/>
    <m/>
    <x v="6"/>
    <s v="Sarah"/>
    <x v="6"/>
    <s v="GTDB Release 214.1; NCBI (retrieved from February 21, 2024)"/>
  </r>
  <r>
    <s v="Pitcher2011_Ca Nitrosoarchaeum limnia SFB1_T22_pH"/>
    <x v="19"/>
    <x v="19"/>
    <s v="p__Thermoproteota"/>
    <s v="c__Nitrososphaeria"/>
    <x v="0"/>
    <x v="0"/>
    <s v="g__Nitrosarchaeum"/>
    <s v="p__Nitrososphaerota"/>
    <s v="c__Nitrososphaeria"/>
    <s v="o__Nitrosopumilales"/>
    <s v="f__Nitrosopumilaceae"/>
    <s v="g__Nitrosarchaeum"/>
    <x v="1"/>
    <s v="sequenced"/>
    <s v="RR_culture_104"/>
    <n v="22"/>
    <m/>
    <n v="7.1"/>
    <m/>
    <n v="500"/>
    <m/>
    <m/>
    <x v="0"/>
    <x v="1"/>
    <x v="6"/>
    <s v="0.22-0.7"/>
    <n v="0.96900000000000019"/>
    <n v="0.35"/>
    <n v="0.17"/>
    <n v="0.05"/>
    <n v="0.01"/>
    <n v="0.34"/>
    <n v="4.0000000000000001E-3"/>
    <n v="0.04"/>
    <m/>
    <m/>
    <m/>
    <m/>
    <n v="5.0000000000000001E-3"/>
    <m/>
    <m/>
    <m/>
    <n v="0.37878787878787867"/>
    <n v="0.18398268398268397"/>
    <n v="5.4112554112554105E-2"/>
    <n v="1.082251082251082E-2"/>
    <n v="0.36796536796536794"/>
    <n v="4.3290043290043281E-3"/>
    <e v="#N/A"/>
    <s v="Culture"/>
    <s v="Culture - AOA"/>
    <s v="Pitcher et al. (2011) AEM"/>
    <s v="Data from original source"/>
    <s v="Data from original source"/>
    <s v="No"/>
    <s v="No"/>
    <s v="Not reported"/>
    <s v="No"/>
    <s v="No"/>
    <m/>
    <m/>
    <x v="7"/>
    <s v="Angela"/>
    <x v="7"/>
    <s v="GTDB Release 214.1; NCBI (retrieved from February 21, 2024)"/>
  </r>
  <r>
    <s v="Pitcher2011_SJ_T25_pH8.2"/>
    <x v="20"/>
    <x v="20"/>
    <s v="p__Thermoproteota"/>
    <s v="c__Nitrososphaeria"/>
    <x v="0"/>
    <x v="0"/>
    <s v="g__Nitrosopumilus"/>
    <s v="p__Nitrososphaerota"/>
    <s v="c__Nitrososphaeria"/>
    <s v="o__Nitrosopumilales"/>
    <s v="f__Nitrosopumilaceae"/>
    <s v="g__Nitrosopumilus"/>
    <x v="1"/>
    <s v="sequenced"/>
    <s v="RR_culture_105"/>
    <n v="25"/>
    <m/>
    <n v="8.1999999999999993"/>
    <m/>
    <n v="100"/>
    <m/>
    <m/>
    <x v="0"/>
    <x v="1"/>
    <x v="6"/>
    <s v="0.22-0.7"/>
    <n v="0.9"/>
    <n v="0.26"/>
    <n v="0.08"/>
    <n v="0.11"/>
    <n v="0.08"/>
    <n v="0.24"/>
    <n v="0.01"/>
    <n v="0.12"/>
    <m/>
    <m/>
    <m/>
    <m/>
    <m/>
    <m/>
    <m/>
    <m/>
    <n v="0.33333333333333331"/>
    <n v="0.10256410256410256"/>
    <n v="0.14102564102564102"/>
    <n v="0.10256410256410256"/>
    <n v="0.30769230769230765"/>
    <n v="1.282051282051282E-2"/>
    <e v="#N/A"/>
    <s v="Culture"/>
    <s v="Culture - AOA"/>
    <s v="Pitcher et al. (2011) AEM"/>
    <s v="Data from original source"/>
    <s v="Data from original source"/>
    <s v="No"/>
    <s v="No"/>
    <s v="Not reported"/>
    <s v="No"/>
    <s v="Yes"/>
    <m/>
    <m/>
    <x v="7"/>
    <s v="Angela"/>
    <x v="7"/>
    <s v="GTDB Release 214.1; NCBI (retrieved from February 21, 2024)"/>
  </r>
  <r>
    <s v="Pitcher2011_AR_T25_pH8.2"/>
    <x v="21"/>
    <x v="21"/>
    <s v="p__Thermoproteota"/>
    <s v="c__Nitrososphaeria"/>
    <x v="0"/>
    <x v="0"/>
    <s v="g__Nitrosopumilus"/>
    <s v="p__Nitrososphaerota"/>
    <s v="c__Nitrososphaeria"/>
    <s v="o__Nitrosopumilales"/>
    <s v="f__Nitrosopumilaceae"/>
    <s v="g__Nitrosopumilus"/>
    <x v="1"/>
    <s v="sequenced"/>
    <s v="RR_culture_106"/>
    <n v="25"/>
    <m/>
    <n v="8.1999999999999993"/>
    <m/>
    <n v="100"/>
    <m/>
    <m/>
    <x v="0"/>
    <x v="1"/>
    <x v="6"/>
    <s v="0.22-0.7"/>
    <n v="0.93600000000000005"/>
    <n v="0.31"/>
    <n v="0.1"/>
    <n v="0.09"/>
    <n v="0.04"/>
    <n v="0.35"/>
    <n v="6.0000000000000001E-3"/>
    <n v="0.04"/>
    <m/>
    <m/>
    <m/>
    <m/>
    <m/>
    <m/>
    <m/>
    <m/>
    <n v="0.34598214285714285"/>
    <n v="0.11160714285714286"/>
    <n v="0.10044642857142856"/>
    <n v="4.4642857142857144E-2"/>
    <n v="0.39062499999999994"/>
    <n v="6.6964285714285711E-3"/>
    <e v="#N/A"/>
    <s v="Culture"/>
    <s v="Culture - AOA"/>
    <s v="Pitcher et al. (2011) AEM"/>
    <s v="Data from original source"/>
    <s v="Data from original source"/>
    <s v="No"/>
    <s v="No"/>
    <s v="Not reported"/>
    <s v="No"/>
    <s v="No"/>
    <m/>
    <m/>
    <x v="7"/>
    <s v="Angela"/>
    <x v="7"/>
    <s v="GTDB Release 214.1; NCBI (retrieved from February 21, 2024)"/>
  </r>
  <r>
    <s v="SinningheDamste2012_Ca Nitrosoarchaeum koreensis MY1_T25_pH6.9"/>
    <x v="22"/>
    <x v="22"/>
    <s v="p__Thermoproteota"/>
    <s v="c__Nitrososphaeria"/>
    <x v="0"/>
    <x v="0"/>
    <s v="g__Nitrosarchaeum"/>
    <s v="p__Nitrososphaerota"/>
    <s v="c__Nitrososphaeria"/>
    <s v="o__Nitrosopumilales"/>
    <s v="f__Nitrosopumilaceae"/>
    <s v="g__Nitrosarchaeum"/>
    <x v="4"/>
    <s v="sequenced"/>
    <s v="RR_culture_107"/>
    <n v="25"/>
    <m/>
    <n v="6.9"/>
    <m/>
    <m/>
    <m/>
    <m/>
    <x v="0"/>
    <x v="1"/>
    <x v="6"/>
    <m/>
    <n v="91.999999999999986"/>
    <n v="13.7"/>
    <n v="15.3"/>
    <n v="14.3"/>
    <n v="5.5"/>
    <n v="35.799999999999997"/>
    <n v="1.1000000000000001"/>
    <n v="6.3"/>
    <m/>
    <m/>
    <m/>
    <m/>
    <m/>
    <m/>
    <m/>
    <m/>
    <n v="0.15985997666277715"/>
    <n v="0.1785297549591599"/>
    <n v="0.16686114352392067"/>
    <n v="6.4177362893815648E-2"/>
    <n v="0.4177362893815636"/>
    <n v="1.283547257876313E-2"/>
    <e v="#N/A"/>
    <s v="Culture"/>
    <s v="Culture - AOA"/>
    <s v="Sinninghe Damste et al. (2012) AEM"/>
    <s v="Data from original source"/>
    <s v="Data from original source"/>
    <s v="No"/>
    <s v="No"/>
    <s v="Not reported"/>
    <s v="No"/>
    <s v="No"/>
    <m/>
    <m/>
    <x v="8"/>
    <s v="Jaap"/>
    <x v="8"/>
    <s v="GTDB Release 214.1; NCBI (retrieved from February 21, 2024)"/>
  </r>
  <r>
    <s v="SinningheDamste2012_Ca Nitrososphaera JG1_T37_pH6.5"/>
    <x v="23"/>
    <x v="23"/>
    <s v="p__Thermoproteota"/>
    <s v="c__Nitrososphaeria"/>
    <x v="0"/>
    <x v="0"/>
    <s v="g__Nitrososphaera"/>
    <s v="p__Nitrososphaerota"/>
    <s v="c__Nitrososphaeria"/>
    <s v="o__Nitrosopumilales"/>
    <s v="f__Nitrosopumilaceae"/>
    <s v="g__Nitrososphaera"/>
    <x v="4"/>
    <s v="sequenced"/>
    <s v="RR_culture_108"/>
    <n v="37"/>
    <m/>
    <n v="7.5"/>
    <m/>
    <m/>
    <m/>
    <m/>
    <x v="0"/>
    <x v="1"/>
    <x v="6"/>
    <m/>
    <n v="90"/>
    <n v="2.9"/>
    <n v="4"/>
    <n v="3.4"/>
    <n v="5"/>
    <n v="29.2"/>
    <n v="13.7"/>
    <n v="31.8"/>
    <m/>
    <m/>
    <m/>
    <m/>
    <m/>
    <m/>
    <m/>
    <m/>
    <n v="4.9828178694158072E-2"/>
    <n v="6.8728522336769751E-2"/>
    <n v="5.8419243986254289E-2"/>
    <n v="8.5910652920962199E-2"/>
    <n v="0.50171821305841924"/>
    <n v="0.23539518900343639"/>
    <e v="#N/A"/>
    <s v="Culture"/>
    <s v="Culture - AOA"/>
    <s v="Sinninghe Damste et al. (2012) AEM"/>
    <s v="Data from original source"/>
    <s v="Data from original source"/>
    <s v="No"/>
    <s v="No"/>
    <s v="Not reported"/>
    <s v="No"/>
    <s v="No"/>
    <m/>
    <m/>
    <x v="8"/>
    <s v="Jaap"/>
    <x v="8"/>
    <s v="GTDB Release 214.1; NCBI (retrieved from February 21, 2024)"/>
  </r>
  <r>
    <s v="SinningheDamste2012_Nitrososphaera viennensis EN76_T37_pH7.5"/>
    <x v="24"/>
    <x v="24"/>
    <s v="p__Thermoproteota"/>
    <s v="c__Nitrososphaeria"/>
    <x v="0"/>
    <x v="2"/>
    <s v="g__Nitrososphaera"/>
    <s v="p__Nitrososphaerota"/>
    <s v="c__Nitrososphaeria"/>
    <s v="o__Nitrosopumilales"/>
    <s v="f__Nitrosopumilaceae"/>
    <s v="g__Nitrososphaera"/>
    <x v="4"/>
    <s v="sequenced"/>
    <s v="RR_culture_109"/>
    <n v="37"/>
    <m/>
    <n v="7.1"/>
    <m/>
    <m/>
    <m/>
    <m/>
    <x v="0"/>
    <x v="1"/>
    <x v="6"/>
    <m/>
    <n v="88.4"/>
    <n v="0.3"/>
    <n v="0.2"/>
    <n v="0.2"/>
    <n v="0.5"/>
    <n v="55.1"/>
    <n v="22.9"/>
    <n v="9.1999999999999993"/>
    <m/>
    <m/>
    <m/>
    <m/>
    <m/>
    <m/>
    <m/>
    <m/>
    <n v="3.7878787878787876E-3"/>
    <n v="2.5252525252525255E-3"/>
    <n v="2.5252525252525255E-3"/>
    <n v="6.313131313131313E-3"/>
    <n v="0.69570707070707072"/>
    <n v="0.28914141414141409"/>
    <e v="#N/A"/>
    <s v="Culture"/>
    <s v="Culture - AOA"/>
    <s v="Sinninghe Damste et al. (2012) AEM"/>
    <s v="Data from original source"/>
    <s v="Data from original source"/>
    <s v="No"/>
    <s v="No"/>
    <s v="Not reported"/>
    <s v="No"/>
    <s v="No"/>
    <m/>
    <m/>
    <x v="8"/>
    <s v="Jaap"/>
    <x v="8"/>
    <s v="GTDB Release 214.1; NCBI (retrieved from February 21, 2024)"/>
  </r>
  <r>
    <s v="Schouten2008_Nitrosopumilus maritimus SCM1_culture_T28_pH7.1"/>
    <x v="3"/>
    <x v="3"/>
    <s v="p__Thermoproteota"/>
    <s v="c__Nitrososphaeria"/>
    <x v="0"/>
    <x v="0"/>
    <s v="g__Nitrosopumilus"/>
    <s v="p__Nitrososphaerota"/>
    <s v="c__Nitrososphaeria"/>
    <s v="o__Nitrosopumilales"/>
    <s v="f__Nitrosopumilaceae"/>
    <s v="g__Nitrosopumilus"/>
    <x v="1"/>
    <s v="sequenced"/>
    <s v="RR_culture_110"/>
    <n v="28"/>
    <m/>
    <n v="7.1"/>
    <m/>
    <n v="500"/>
    <m/>
    <m/>
    <x v="0"/>
    <x v="1"/>
    <x v="9"/>
    <n v="0.1"/>
    <n v="1"/>
    <n v="0.14072847682119174"/>
    <n v="8.9403973509933871E-2"/>
    <n v="0.10761589403973515"/>
    <n v="6.9536423841059625E-2"/>
    <n v="0.59271523178807961"/>
    <n v="0"/>
    <m/>
    <m/>
    <m/>
    <m/>
    <m/>
    <m/>
    <m/>
    <m/>
    <m/>
    <n v="0.14072847682119174"/>
    <n v="8.9403973509933871E-2"/>
    <n v="0.10761589403973515"/>
    <n v="6.9536423841059625E-2"/>
    <n v="0.59271523178807961"/>
    <n v="0"/>
    <e v="#N/A"/>
    <s v="Culture"/>
    <s v="Culture - AOA"/>
    <s v="Schouten et al. (2008) AEM"/>
    <s v="GDGT fractions digitized from the figure in the original paper"/>
    <s v="GDGT fractions digitized from Fig.2 in the original paper (total; acid+base hydrolysis -- different from reported values in Bale et al. 2019) ; pH were assumed based on the culturing approach that followed Konneke et al. (2005) with monitored pH range of 7.0-7.2"/>
    <s v="No"/>
    <s v="No"/>
    <s v="Not reported"/>
    <s v="No"/>
    <s v="No"/>
    <m/>
    <m/>
    <x v="9"/>
    <s v="Stefan"/>
    <x v="9"/>
    <s v="GTDB Release 214.1; NCBI (retrieved from February 21, 2024)"/>
  </r>
  <r>
    <s v="SinningheDamster2002_Ca Cenarchaeum symbiosum A_culture_T10"/>
    <x v="25"/>
    <x v="25"/>
    <s v="p__Thermoproteota"/>
    <s v="c__Nitrososphaeria"/>
    <x v="0"/>
    <x v="0"/>
    <s v="g__Cenarchaeum"/>
    <s v="p__Nitrososphaerota"/>
    <s v="c__Nitrososphaeria"/>
    <s v="o__Cenarchaeales"/>
    <s v="f__Cenarchaeaceae"/>
    <s v="g__Cenarchaeum"/>
    <x v="1"/>
    <s v="sequenced"/>
    <s v="RR_culture_111"/>
    <n v="10"/>
    <m/>
    <m/>
    <m/>
    <m/>
    <m/>
    <m/>
    <x v="0"/>
    <x v="1"/>
    <x v="10"/>
    <m/>
    <n v="100"/>
    <n v="28"/>
    <n v="14"/>
    <n v="2"/>
    <n v="0"/>
    <n v="56"/>
    <n v="0"/>
    <n v="0"/>
    <m/>
    <m/>
    <m/>
    <m/>
    <m/>
    <m/>
    <m/>
    <m/>
    <n v="0.28000000000000003"/>
    <n v="0.14000000000000001"/>
    <n v="0.02"/>
    <n v="0"/>
    <n v="0.56000000000000005"/>
    <n v="0"/>
    <e v="#N/A"/>
    <s v="Culture"/>
    <s v="Culture - AOA"/>
    <s v="Sinninghe Damste et al. (2002) Journal of Lipid Research"/>
    <s v="Data retrieved from Bale et al. (2019) AEM"/>
    <s v="Data retrieved from Bale et al. (2019) AEM"/>
    <s v="No"/>
    <s v="No"/>
    <s v="Not reported"/>
    <s v="No"/>
    <s v="No"/>
    <m/>
    <m/>
    <x v="10"/>
    <s v="Jaap"/>
    <x v="10"/>
    <s v="GTDB Release 214.1; NCBI (retrieved from February 21, 2024)"/>
  </r>
  <r>
    <s v="Jung2011_Ca Nitrosoarchaeum koreense MY1_culture_T25"/>
    <x v="22"/>
    <x v="22"/>
    <s v="p__Thermoproteota"/>
    <s v="c__Nitrososphaeria"/>
    <x v="0"/>
    <x v="0"/>
    <s v="g__Nitrosarchaeum"/>
    <s v="p__Nitrososphaerota"/>
    <s v="c__Nitrososphaeria"/>
    <s v="o__Nitrosopumilales"/>
    <s v="f__Nitrosopumilaceae"/>
    <s v="g__Nitrosarchaeum"/>
    <x v="4"/>
    <s v="sequenced"/>
    <s v="RR_culture_112"/>
    <n v="25"/>
    <m/>
    <n v="6.9"/>
    <m/>
    <m/>
    <m/>
    <m/>
    <x v="0"/>
    <x v="1"/>
    <x v="7"/>
    <m/>
    <n v="87.999999999999986"/>
    <n v="4"/>
    <n v="16"/>
    <n v="16"/>
    <n v="7.6"/>
    <n v="36"/>
    <n v="1.1000000000000001"/>
    <n v="7.3"/>
    <m/>
    <m/>
    <m/>
    <m/>
    <m/>
    <m/>
    <m/>
    <m/>
    <n v="4.956629491945478E-2"/>
    <n v="0.19826517967781912"/>
    <n v="0.19826517967781912"/>
    <n v="9.4175960346964072E-2"/>
    <n v="0.44609665427509299"/>
    <n v="1.3630731102850065E-2"/>
    <e v="#N/A"/>
    <s v="Culture"/>
    <s v="Culture - AOA"/>
    <s v="Jung et al. (2011) AEM"/>
    <s v="Data retrieved from Bale et al. (2019) AEM"/>
    <s v="Data retrieved from Bale et al. (2019) AEM; Culturing pH 6.8-7.0"/>
    <s v="No"/>
    <s v="No"/>
    <s v="Not reported"/>
    <s v="No"/>
    <s v="Yes"/>
    <m/>
    <m/>
    <x v="11"/>
    <s v="Man-Young"/>
    <x v="11"/>
    <s v="GTDB Release 214.1; NCBI (retrieved from February 21, 2024)"/>
  </r>
  <r>
    <s v="Jung2014_Ca Nitrosotenuis chungbukensis MY2_culture_T25"/>
    <x v="26"/>
    <x v="26"/>
    <s v="p__Thermoproteota"/>
    <s v="c__Nitrososphaeria"/>
    <x v="0"/>
    <x v="0"/>
    <s v="g__Nitrosotenuis"/>
    <s v="p__Nitrososphaerota"/>
    <s v="c__"/>
    <s v="o__"/>
    <s v="f__"/>
    <s v="g__Nitrosotenuis"/>
    <x v="4"/>
    <s v="sequenced"/>
    <s v="RR_culture_113"/>
    <n v="25"/>
    <m/>
    <m/>
    <m/>
    <m/>
    <m/>
    <m/>
    <x v="0"/>
    <x v="1"/>
    <x v="7"/>
    <m/>
    <n v="99.999999999999986"/>
    <n v="25"/>
    <n v="28"/>
    <n v="7.5"/>
    <n v="5.0999999999999996"/>
    <n v="33"/>
    <n v="0.6"/>
    <n v="0.8"/>
    <m/>
    <m/>
    <m/>
    <m/>
    <m/>
    <m/>
    <m/>
    <m/>
    <n v="0.25201612903225812"/>
    <n v="0.28225806451612906"/>
    <n v="7.5604838709677422E-2"/>
    <n v="5.1411290322580648E-2"/>
    <n v="0.33266129032258068"/>
    <n v="6.0483870967741942E-3"/>
    <e v="#N/A"/>
    <s v="Culture"/>
    <s v="Culture - AOA"/>
    <s v="Jung et al. (2014) AEM"/>
    <s v="Data retrieved from Bale et al. (2019) AEM"/>
    <s v="Data retrieved from Bale et al. (2019) AEM; pH adjusted to optimum growth pH"/>
    <s v="No"/>
    <s v="No"/>
    <s v="Not reported"/>
    <s v="No"/>
    <s v="Yes"/>
    <m/>
    <m/>
    <x v="12"/>
    <s v="Man-Young"/>
    <x v="12"/>
    <s v="GTDB Release 214.1; NCBI (retrieved from February 21, 2024)"/>
  </r>
  <r>
    <s v="Jung2016_Ca. Nitrosocosmicus oleophilus MY3_culture_T30"/>
    <x v="27"/>
    <x v="27"/>
    <s v="p__Thermoproteota"/>
    <s v="c__Nitrososphaeria"/>
    <x v="0"/>
    <x v="2"/>
    <s v="g__Nitrosocosmicus"/>
    <s v="p__Nitrososphaerota"/>
    <s v="c__Nitrososphaeria"/>
    <s v="o__Nitrososphaerales"/>
    <s v="f__Nitrososphaeraceae"/>
    <s v="g__Nitrosocosmicus"/>
    <x v="5"/>
    <s v="sequenced"/>
    <s v="RR_culture_114"/>
    <n v="30"/>
    <m/>
    <n v="6.8"/>
    <m/>
    <m/>
    <m/>
    <m/>
    <x v="0"/>
    <x v="1"/>
    <x v="7"/>
    <m/>
    <n v="99.999999999999986"/>
    <n v="25"/>
    <n v="28"/>
    <n v="7.5"/>
    <n v="5.0999999999999996"/>
    <n v="33"/>
    <n v="0.6"/>
    <n v="0.8"/>
    <m/>
    <m/>
    <m/>
    <m/>
    <m/>
    <m/>
    <m/>
    <m/>
    <n v="0.25201612903225812"/>
    <n v="0.28225806451612906"/>
    <n v="7.5604838709677422E-2"/>
    <n v="5.1411290322580648E-2"/>
    <n v="0.33266129032258068"/>
    <n v="6.0483870967741942E-3"/>
    <e v="#N/A"/>
    <s v="Culture"/>
    <s v="Culture - AOA"/>
    <s v="Jung et al. (2016) Environmental Microbiology Reports"/>
    <s v="Data retrieved from Bale et al. (2019) AEM"/>
    <s v="Data retrieved from Bale et al. (2019) AEM; optimum pH 6.5-7.0"/>
    <s v="No"/>
    <s v="No"/>
    <s v="Not reported"/>
    <s v="No"/>
    <s v="Yes"/>
    <m/>
    <m/>
    <x v="13"/>
    <s v="Man-Young"/>
    <x v="13"/>
    <s v="GTDB Release 214.1; NCBI (retrieved from February 21, 2024)"/>
  </r>
  <r>
    <s v="Boyd2011_Acidilobus_sulfurireducens_culture_T65_pH3_IonicStrength44.9"/>
    <x v="28"/>
    <x v="28"/>
    <s v="p__Thermoproteota"/>
    <s v="c__Thermoprotei_A"/>
    <x v="1"/>
    <x v="3"/>
    <s v="g__Acidilobus"/>
    <s v="p__Thermoproteota"/>
    <s v="c__Thermoprotei"/>
    <s v="o__Acidilobales"/>
    <s v="f__Acidilobaceae"/>
    <s v="g__Acidilobus"/>
    <x v="6"/>
    <s v="sequenced"/>
    <s v="RR_culture_115"/>
    <n v="65"/>
    <m/>
    <n v="3"/>
    <m/>
    <m/>
    <n v="44.9"/>
    <m/>
    <x v="0"/>
    <x v="1"/>
    <x v="11"/>
    <m/>
    <n v="100"/>
    <n v="1.6"/>
    <n v="0.3"/>
    <n v="0.8"/>
    <n v="1.1000000000000001"/>
    <n v="40"/>
    <n v="0.6"/>
    <n v="16"/>
    <n v="38.5"/>
    <n v="0.5"/>
    <m/>
    <m/>
    <n v="0.6"/>
    <m/>
    <m/>
    <m/>
    <n v="3.6036036036036036E-2"/>
    <n v="6.7567567567567571E-3"/>
    <n v="1.8018018018018018E-2"/>
    <n v="2.4774774774774778E-2"/>
    <n v="0.90090090090090091"/>
    <n v="1.3513513513513514E-2"/>
    <e v="#N/A"/>
    <s v="Culture"/>
    <s v="Culture - Hot spring"/>
    <s v="Boyd et al. (2011) Extremophiles"/>
    <s v="Data from original source"/>
    <s v="Data from original source"/>
    <s v="No"/>
    <s v="No"/>
    <s v="Not reported"/>
    <s v="No"/>
    <s v="No"/>
    <m/>
    <m/>
    <x v="14"/>
    <s v="Eric"/>
    <x v="14"/>
    <s v="GTDB Release 214.1; NCBI (retrieved from February 21, 2024)"/>
  </r>
  <r>
    <s v="Boyd2011_Acidilobus_sulfurireducens_culture_T70_pH3_IonicStrength44.9"/>
    <x v="28"/>
    <x v="28"/>
    <s v="p__Thermoproteota"/>
    <s v="c__Thermoprotei_A"/>
    <x v="1"/>
    <x v="3"/>
    <s v="g__Acidilobus"/>
    <s v="p__Thermoproteota"/>
    <s v="c__Thermoprotei"/>
    <s v="o__Acidilobales"/>
    <s v="f__Acidilobaceae"/>
    <s v="g__Acidilobus"/>
    <x v="6"/>
    <s v="sequenced"/>
    <s v="RR_culture_116"/>
    <n v="70"/>
    <m/>
    <n v="3"/>
    <m/>
    <m/>
    <n v="44.9"/>
    <m/>
    <x v="0"/>
    <x v="1"/>
    <x v="11"/>
    <m/>
    <n v="99.9"/>
    <n v="2.8"/>
    <n v="1.2"/>
    <n v="1"/>
    <n v="1.2"/>
    <n v="33.6"/>
    <n v="1.2"/>
    <n v="13.1"/>
    <n v="40.4"/>
    <n v="0.7"/>
    <m/>
    <m/>
    <n v="4.7"/>
    <m/>
    <m/>
    <m/>
    <n v="6.8292682926829246E-2"/>
    <n v="2.9268292682926824E-2"/>
    <n v="2.4390243902439022E-2"/>
    <n v="2.9268292682926824E-2"/>
    <n v="0.81951219512195106"/>
    <n v="2.9268292682926824E-2"/>
    <e v="#N/A"/>
    <s v="Culture"/>
    <s v="Culture - Hot spring"/>
    <s v="Boyd et al. (2011) Extremophiles"/>
    <s v="Data from original source"/>
    <s v="Data from original source"/>
    <s v="No"/>
    <s v="No"/>
    <s v="Not reported"/>
    <s v="No"/>
    <s v="No"/>
    <m/>
    <m/>
    <x v="14"/>
    <s v="Eric"/>
    <x v="14"/>
    <s v="GTDB Release 214.1; NCBI (retrieved from February 21, 2024)"/>
  </r>
  <r>
    <s v="Boyd2011_Acidilobus_sulfurireducens_culture_T75_pH3_IonicStrength44.9"/>
    <x v="28"/>
    <x v="28"/>
    <s v="p__Thermoproteota"/>
    <s v="c__Thermoprotei_A"/>
    <x v="1"/>
    <x v="3"/>
    <s v="g__Acidilobus"/>
    <s v="p__Thermoproteota"/>
    <s v="c__Thermoprotei"/>
    <s v="o__Acidilobales"/>
    <s v="f__Acidilobaceae"/>
    <s v="g__Acidilobus"/>
    <x v="6"/>
    <s v="sequenced"/>
    <s v="RR_culture_117"/>
    <n v="75"/>
    <m/>
    <n v="3"/>
    <m/>
    <m/>
    <n v="44.9"/>
    <m/>
    <x v="0"/>
    <x v="1"/>
    <x v="11"/>
    <m/>
    <n v="99.999999999999986"/>
    <n v="2.5"/>
    <n v="0.5"/>
    <n v="0.8"/>
    <n v="1"/>
    <n v="26.2"/>
    <n v="0.3"/>
    <n v="14"/>
    <n v="52.4"/>
    <n v="1.8"/>
    <m/>
    <m/>
    <n v="0.5"/>
    <m/>
    <m/>
    <m/>
    <n v="7.9872204472843447E-2"/>
    <n v="1.5974440894568689E-2"/>
    <n v="2.5559105431309907E-2"/>
    <n v="3.1948881789137379E-2"/>
    <n v="0.83706070287539935"/>
    <n v="9.5846645367412137E-3"/>
    <e v="#N/A"/>
    <s v="Culture"/>
    <s v="Culture - Hot spring"/>
    <s v="Boyd et al. (2011) Extremophiles"/>
    <s v="Data from original source"/>
    <s v="Data from original source"/>
    <s v="No"/>
    <s v="No"/>
    <s v="Not reported"/>
    <s v="No"/>
    <s v="No"/>
    <m/>
    <m/>
    <x v="14"/>
    <s v="Eric"/>
    <x v="14"/>
    <s v="GTDB Release 214.1; NCBI (retrieved from February 21, 2024)"/>
  </r>
  <r>
    <s v="Boyd2011_Acidilobus_sulfurireducens_culture_T81_pH3_IonicStrength44.9"/>
    <x v="28"/>
    <x v="28"/>
    <s v="p__Thermoproteota"/>
    <s v="c__Thermoprotei_A"/>
    <x v="1"/>
    <x v="3"/>
    <s v="g__Acidilobus"/>
    <s v="p__Thermoproteota"/>
    <s v="c__Thermoprotei"/>
    <s v="o__Acidilobales"/>
    <s v="f__Acidilobaceae"/>
    <s v="g__Acidilobus"/>
    <x v="6"/>
    <s v="sequenced"/>
    <s v="RR_culture_118"/>
    <n v="81"/>
    <m/>
    <n v="3"/>
    <m/>
    <m/>
    <n v="44.9"/>
    <m/>
    <x v="0"/>
    <x v="1"/>
    <x v="11"/>
    <m/>
    <n v="99.899999999999991"/>
    <n v="2"/>
    <n v="0.5"/>
    <n v="0.6"/>
    <n v="0.4"/>
    <n v="10.4"/>
    <n v="0.9"/>
    <n v="3"/>
    <n v="75.2"/>
    <n v="6.6"/>
    <m/>
    <m/>
    <n v="0.3"/>
    <m/>
    <m/>
    <m/>
    <n v="0.13513513513513511"/>
    <n v="3.3783783783783779E-2"/>
    <n v="4.0540540540540536E-2"/>
    <n v="2.7027027027027029E-2"/>
    <n v="0.70270270270270274"/>
    <n v="6.0810810810810807E-2"/>
    <e v="#N/A"/>
    <s v="Culture"/>
    <s v="Culture - Hot spring"/>
    <s v="Boyd et al. (2011) Extremophiles"/>
    <s v="Data from original source"/>
    <s v="Data from original source"/>
    <s v="No"/>
    <s v="No"/>
    <s v="Not reported"/>
    <s v="No"/>
    <s v="No"/>
    <m/>
    <m/>
    <x v="14"/>
    <s v="Eric"/>
    <x v="14"/>
    <s v="GTDB Release 214.1; NCBI (retrieved from February 21, 2024)"/>
  </r>
  <r>
    <s v="Boyd2011_Acidilobus_sulfurireducens_culture_T81_pH3.5_IonicStrength43.3"/>
    <x v="28"/>
    <x v="28"/>
    <s v="p__Thermoproteota"/>
    <s v="c__Thermoprotei_A"/>
    <x v="1"/>
    <x v="3"/>
    <s v="g__Acidilobus"/>
    <s v="p__Thermoproteota"/>
    <s v="c__Thermoprotei"/>
    <s v="o__Acidilobales"/>
    <s v="f__Acidilobaceae"/>
    <s v="g__Acidilobus"/>
    <x v="6"/>
    <s v="sequenced"/>
    <s v="RR_culture_119"/>
    <n v="81"/>
    <m/>
    <n v="3.5"/>
    <m/>
    <m/>
    <n v="43.3"/>
    <m/>
    <x v="3"/>
    <x v="1"/>
    <x v="11"/>
    <m/>
    <n v="99.9"/>
    <n v="1.6"/>
    <m/>
    <m/>
    <m/>
    <n v="16.8"/>
    <m/>
    <n v="4.8"/>
    <n v="72.3"/>
    <n v="4.4000000000000004"/>
    <m/>
    <m/>
    <m/>
    <m/>
    <m/>
    <m/>
    <n v="8.6956521739130432E-2"/>
    <n v="0"/>
    <n v="0"/>
    <n v="0"/>
    <n v="0.91304347826086951"/>
    <n v="0"/>
    <e v="#N/A"/>
    <s v="Culture"/>
    <s v="Culture - Hot spring"/>
    <s v="Boyd et al. (2011) Extremophiles"/>
    <s v="Data from original source"/>
    <s v="Data from original source"/>
    <s v="No"/>
    <s v="No"/>
    <s v="Not reported"/>
    <s v="No"/>
    <s v="No"/>
    <m/>
    <m/>
    <x v="14"/>
    <s v="Eric"/>
    <x v="14"/>
    <s v="GTDB Release 214.1; NCBI (retrieved from February 21, 2024)"/>
  </r>
  <r>
    <s v="Boyd2011_Acidilobus_sulfurireducens_culture_T81_pH4_IonicStrength43.1"/>
    <x v="28"/>
    <x v="28"/>
    <s v="p__Thermoproteota"/>
    <s v="c__Thermoprotei_A"/>
    <x v="1"/>
    <x v="3"/>
    <s v="g__Acidilobus"/>
    <s v="p__Thermoproteota"/>
    <s v="c__Thermoprotei"/>
    <s v="o__Acidilobales"/>
    <s v="f__Acidilobaceae"/>
    <s v="g__Acidilobus"/>
    <x v="6"/>
    <s v="sequenced"/>
    <s v="RR_culture_120"/>
    <n v="81"/>
    <m/>
    <n v="4"/>
    <m/>
    <m/>
    <n v="43.1"/>
    <m/>
    <x v="3"/>
    <x v="1"/>
    <x v="11"/>
    <m/>
    <n v="99.999999999999986"/>
    <n v="7.5"/>
    <m/>
    <m/>
    <n v="1.5"/>
    <n v="22.4"/>
    <n v="0.3"/>
    <n v="10.6"/>
    <n v="55.9"/>
    <n v="1.6"/>
    <m/>
    <m/>
    <n v="0.2"/>
    <m/>
    <m/>
    <m/>
    <n v="0.23659305993690852"/>
    <n v="0"/>
    <n v="0"/>
    <n v="4.7318611987381708E-2"/>
    <n v="0.70662460567823338"/>
    <n v="9.4637223974763408E-3"/>
    <e v="#N/A"/>
    <s v="Culture"/>
    <s v="Culture - Hot spring"/>
    <s v="Boyd et al. (2011) Extremophiles"/>
    <s v="Data from original source"/>
    <s v="Data from original source"/>
    <s v="No"/>
    <s v="No"/>
    <s v="Not reported"/>
    <s v="No"/>
    <s v="No"/>
    <m/>
    <m/>
    <x v="14"/>
    <s v="Eric"/>
    <x v="14"/>
    <s v="GTDB Release 214.1; NCBI (retrieved from February 21, 2024)"/>
  </r>
  <r>
    <s v="Boyd2011_Acidilobus_sulfurireducens_culture_T81_pH4.5_IonicStrength43.1"/>
    <x v="28"/>
    <x v="28"/>
    <s v="p__Thermoproteota"/>
    <s v="c__Thermoprotei_A"/>
    <x v="1"/>
    <x v="3"/>
    <s v="g__Acidilobus"/>
    <s v="p__Thermoproteota"/>
    <s v="c__Thermoprotei"/>
    <s v="o__Acidilobales"/>
    <s v="f__Acidilobaceae"/>
    <s v="g__Acidilobus"/>
    <x v="6"/>
    <s v="sequenced"/>
    <s v="RR_culture_121"/>
    <n v="81"/>
    <m/>
    <n v="4.5"/>
    <m/>
    <m/>
    <n v="43.1"/>
    <m/>
    <x v="3"/>
    <x v="1"/>
    <x v="11"/>
    <m/>
    <n v="101.9"/>
    <n v="8.9"/>
    <m/>
    <m/>
    <m/>
    <n v="23"/>
    <m/>
    <n v="6"/>
    <n v="63"/>
    <n v="1"/>
    <m/>
    <m/>
    <m/>
    <m/>
    <m/>
    <m/>
    <n v="0.27899686520376177"/>
    <n v="0"/>
    <n v="0"/>
    <n v="0"/>
    <n v="0.72100313479623823"/>
    <n v="0"/>
    <e v="#N/A"/>
    <s v="Culture"/>
    <s v="Culture - Hot spring"/>
    <s v="Boyd et al. (2011) Extremophiles"/>
    <s v="Data from original source"/>
    <s v="Data from original source"/>
    <s v="No"/>
    <s v="No"/>
    <s v="Not reported"/>
    <s v="No"/>
    <s v="No"/>
    <m/>
    <m/>
    <x v="14"/>
    <s v="Eric"/>
    <x v="14"/>
    <s v="GTDB Release 214.1; NCBI (retrieved from February 21, 2024)"/>
  </r>
  <r>
    <s v="Boyd2011_Acidilobus_sulfurireducens_culture_T81_pH5.0_IonicStrength43.1"/>
    <x v="28"/>
    <x v="28"/>
    <s v="p__Thermoproteota"/>
    <s v="c__Thermoprotei_A"/>
    <x v="1"/>
    <x v="3"/>
    <s v="g__Acidilobus"/>
    <s v="p__Thermoproteota"/>
    <s v="c__Thermoprotei"/>
    <s v="o__Acidilobales"/>
    <s v="f__Acidilobaceae"/>
    <s v="g__Acidilobus"/>
    <x v="6"/>
    <s v="sequenced"/>
    <s v="RR_culture_122"/>
    <n v="81"/>
    <m/>
    <n v="5"/>
    <m/>
    <m/>
    <n v="43.1"/>
    <m/>
    <x v="3"/>
    <x v="1"/>
    <x v="11"/>
    <m/>
    <n v="100"/>
    <n v="9.8000000000000007"/>
    <m/>
    <m/>
    <m/>
    <n v="19.399999999999999"/>
    <n v="1"/>
    <n v="2.2000000000000002"/>
    <n v="65.7"/>
    <n v="0.9"/>
    <m/>
    <m/>
    <n v="1"/>
    <m/>
    <m/>
    <m/>
    <n v="0.32450331125827819"/>
    <n v="0"/>
    <n v="0"/>
    <n v="0"/>
    <n v="0.64238410596026485"/>
    <n v="3.3112582781456956E-2"/>
    <e v="#N/A"/>
    <s v="Culture"/>
    <s v="Culture - Hot spring"/>
    <s v="Boyd et al. (2011) Extremophiles"/>
    <s v="Data from original source"/>
    <s v="Data from original source"/>
    <s v="No"/>
    <s v="No"/>
    <s v="Not reported"/>
    <s v="No"/>
    <s v="No"/>
    <m/>
    <m/>
    <x v="14"/>
    <s v="Eric"/>
    <x v="14"/>
    <s v="GTDB Release 214.1; NCBI (retrieved from February 21, 2024)"/>
  </r>
  <r>
    <s v="Boyd2011_Acidilobus_sulfurireducens_culture_T81_pH3_IonicStrength10.1"/>
    <x v="28"/>
    <x v="28"/>
    <s v="p__Thermoproteota"/>
    <s v="c__Thermoprotei_A"/>
    <x v="1"/>
    <x v="3"/>
    <s v="g__Acidilobus"/>
    <s v="p__Thermoproteota"/>
    <s v="c__Thermoprotei"/>
    <s v="o__Acidilobales"/>
    <s v="f__Acidilobaceae"/>
    <s v="g__Acidilobus"/>
    <x v="6"/>
    <s v="sequenced"/>
    <s v="RR_culture_123"/>
    <n v="81"/>
    <m/>
    <n v="3"/>
    <m/>
    <m/>
    <n v="10.1"/>
    <m/>
    <x v="4"/>
    <x v="1"/>
    <x v="11"/>
    <m/>
    <n v="99.9"/>
    <m/>
    <m/>
    <m/>
    <m/>
    <n v="8"/>
    <m/>
    <n v="0.5"/>
    <n v="87.7"/>
    <n v="3.4"/>
    <m/>
    <m/>
    <n v="0.3"/>
    <m/>
    <m/>
    <m/>
    <n v="0"/>
    <n v="0"/>
    <n v="0"/>
    <n v="0"/>
    <n v="1"/>
    <n v="0"/>
    <e v="#N/A"/>
    <s v="Culture"/>
    <s v="Culture - Hot spring"/>
    <s v="Boyd et al. (2011) Extremophiles"/>
    <s v="Data from original source"/>
    <s v="Data from original source"/>
    <s v="No"/>
    <s v="No"/>
    <s v="Not reported"/>
    <s v="No"/>
    <s v="No"/>
    <m/>
    <m/>
    <x v="14"/>
    <s v="Eric"/>
    <x v="14"/>
    <s v="GTDB Release 214.1; NCBI (retrieved from February 21, 2024)"/>
  </r>
  <r>
    <s v="Boyd2011_Acidilobus_sulfurireducens_culture_T81_pH3_IonicStrength15.0"/>
    <x v="28"/>
    <x v="28"/>
    <s v="p__Thermoproteota"/>
    <s v="c__Thermoprotei_A"/>
    <x v="1"/>
    <x v="3"/>
    <s v="g__Acidilobus"/>
    <s v="p__Thermoproteota"/>
    <s v="c__Thermoprotei"/>
    <s v="o__Acidilobales"/>
    <s v="f__Acidilobaceae"/>
    <s v="g__Acidilobus"/>
    <x v="6"/>
    <s v="sequenced"/>
    <s v="RR_culture_124"/>
    <n v="81"/>
    <m/>
    <n v="3"/>
    <m/>
    <m/>
    <n v="15"/>
    <m/>
    <x v="4"/>
    <x v="1"/>
    <x v="11"/>
    <m/>
    <n v="99.9"/>
    <m/>
    <m/>
    <m/>
    <m/>
    <n v="8"/>
    <m/>
    <n v="0.4"/>
    <n v="88"/>
    <n v="3.3"/>
    <m/>
    <m/>
    <n v="0.2"/>
    <m/>
    <m/>
    <m/>
    <n v="0"/>
    <n v="0"/>
    <n v="0"/>
    <n v="0"/>
    <n v="1"/>
    <n v="0"/>
    <e v="#N/A"/>
    <s v="Culture"/>
    <s v="Culture - Hot spring"/>
    <s v="Boyd et al. (2011) Extremophiles"/>
    <s v="Data from original source"/>
    <s v="Data from original source"/>
    <s v="No"/>
    <s v="No"/>
    <s v="Not reported"/>
    <s v="No"/>
    <s v="No"/>
    <m/>
    <m/>
    <x v="14"/>
    <s v="Eric"/>
    <x v="14"/>
    <s v="GTDB Release 214.1; NCBI (retrieved from February 21, 2024)"/>
  </r>
  <r>
    <s v="Boyd2011_Acidilobus_sulfurireducens_culture_T81_pH3_IonicStrength22.3"/>
    <x v="28"/>
    <x v="28"/>
    <s v="p__Thermoproteota"/>
    <s v="c__Thermoprotei_A"/>
    <x v="1"/>
    <x v="3"/>
    <s v="g__Acidilobus"/>
    <s v="p__Thermoproteota"/>
    <s v="c__Thermoprotei"/>
    <s v="o__Acidilobales"/>
    <s v="f__Acidilobaceae"/>
    <s v="g__Acidilobus"/>
    <x v="6"/>
    <s v="sequenced"/>
    <s v="RR_culture_125"/>
    <n v="81"/>
    <m/>
    <n v="3"/>
    <m/>
    <m/>
    <n v="22.3"/>
    <m/>
    <x v="4"/>
    <x v="1"/>
    <x v="11"/>
    <m/>
    <n v="172"/>
    <m/>
    <m/>
    <m/>
    <m/>
    <n v="80.2"/>
    <m/>
    <n v="0.3"/>
    <n v="86.8"/>
    <n v="4.5999999999999996"/>
    <m/>
    <m/>
    <n v="0.1"/>
    <m/>
    <m/>
    <m/>
    <n v="0"/>
    <n v="0"/>
    <n v="0"/>
    <n v="0"/>
    <n v="1"/>
    <n v="0"/>
    <e v="#N/A"/>
    <s v="Culture"/>
    <s v="Culture - Hot spring"/>
    <s v="Boyd et al. (2011) Extremophiles"/>
    <s v="Data from original source"/>
    <s v="Data from original source"/>
    <s v="No"/>
    <s v="No"/>
    <s v="Not reported"/>
    <s v="No"/>
    <s v="No"/>
    <m/>
    <m/>
    <x v="14"/>
    <s v="Eric"/>
    <x v="14"/>
    <s v="GTDB Release 214.1; NCBI (retrieved from February 21, 2024)"/>
  </r>
  <r>
    <s v="Boyd2011_Acidilobus_sulfurireducens_culture_T81_pH3_IonicStrength27.8"/>
    <x v="28"/>
    <x v="28"/>
    <s v="p__Thermoproteota"/>
    <s v="c__Thermoprotei_A"/>
    <x v="1"/>
    <x v="3"/>
    <s v="g__Acidilobus"/>
    <s v="p__Thermoproteota"/>
    <s v="c__Thermoprotei"/>
    <s v="o__Acidilobales"/>
    <s v="f__Acidilobaceae"/>
    <s v="g__Acidilobus"/>
    <x v="6"/>
    <s v="sequenced"/>
    <s v="RR_culture_126"/>
    <n v="81"/>
    <m/>
    <n v="3"/>
    <m/>
    <m/>
    <n v="27.8"/>
    <m/>
    <x v="4"/>
    <x v="1"/>
    <x v="11"/>
    <m/>
    <n v="99.9"/>
    <m/>
    <m/>
    <m/>
    <m/>
    <n v="7.7"/>
    <m/>
    <n v="0.7"/>
    <n v="85.3"/>
    <n v="6"/>
    <m/>
    <m/>
    <n v="0.2"/>
    <m/>
    <m/>
    <m/>
    <n v="0"/>
    <n v="0"/>
    <n v="0"/>
    <n v="0"/>
    <n v="1"/>
    <n v="0"/>
    <e v="#N/A"/>
    <s v="Culture"/>
    <s v="Culture - Hot spring"/>
    <s v="Boyd et al. (2011) Extremophiles"/>
    <s v="Data from original source"/>
    <s v="Data from original source"/>
    <s v="No"/>
    <s v="No"/>
    <s v="Not reported"/>
    <s v="No"/>
    <s v="No"/>
    <m/>
    <m/>
    <x v="14"/>
    <s v="Eric"/>
    <x v="14"/>
    <s v="GTDB Release 214.1; NCBI (retrieved from February 21, 2024)"/>
  </r>
  <r>
    <s v="Boyd2011_Acidilobus_sulfurireducens_culture_T81_pH3_IonicStrength38"/>
    <x v="28"/>
    <x v="28"/>
    <s v="p__Thermoproteota"/>
    <s v="c__Thermoprotei_A"/>
    <x v="1"/>
    <x v="3"/>
    <s v="g__Acidilobus"/>
    <s v="p__Thermoproteota"/>
    <s v="c__Thermoprotei"/>
    <s v="o__Acidilobales"/>
    <s v="f__Acidilobaceae"/>
    <s v="g__Acidilobus"/>
    <x v="6"/>
    <s v="sequenced"/>
    <s v="RR_culture_127"/>
    <n v="81"/>
    <m/>
    <n v="3"/>
    <m/>
    <m/>
    <n v="38"/>
    <m/>
    <x v="4"/>
    <x v="1"/>
    <x v="11"/>
    <m/>
    <n v="100"/>
    <m/>
    <m/>
    <m/>
    <m/>
    <n v="10.199999999999999"/>
    <m/>
    <n v="0.5"/>
    <n v="85.3"/>
    <n v="3.8"/>
    <m/>
    <m/>
    <n v="0.2"/>
    <m/>
    <m/>
    <m/>
    <n v="0"/>
    <n v="0"/>
    <n v="0"/>
    <n v="0"/>
    <n v="1"/>
    <n v="0"/>
    <e v="#N/A"/>
    <s v="Culture"/>
    <s v="Culture - Hot spring"/>
    <s v="Boyd et al. (2011) Extremophiles"/>
    <s v="Data from original source"/>
    <s v="Data from original source"/>
    <s v="No"/>
    <s v="No"/>
    <s v="Not reported"/>
    <s v="No"/>
    <s v="No"/>
    <m/>
    <m/>
    <x v="14"/>
    <s v="Eric"/>
    <x v="14"/>
    <s v="GTDB Release 214.1; NCBI (retrieved from February 21, 2024)"/>
  </r>
  <r>
    <s v="Boyd2011_Acidilobus_sulfurireducens_culture_T81_pH3_IonicStrength55.7"/>
    <x v="28"/>
    <x v="28"/>
    <s v="p__Thermoproteota"/>
    <s v="c__Thermoprotei_A"/>
    <x v="1"/>
    <x v="3"/>
    <s v="g__Acidilobus"/>
    <s v="p__Thermoproteota"/>
    <s v="c__Thermoprotei"/>
    <s v="o__Acidilobales"/>
    <s v="f__Acidilobaceae"/>
    <s v="g__Acidilobus"/>
    <x v="6"/>
    <s v="sequenced"/>
    <s v="RR_culture_128"/>
    <n v="81"/>
    <m/>
    <n v="3"/>
    <m/>
    <m/>
    <n v="55.7"/>
    <m/>
    <x v="4"/>
    <x v="1"/>
    <x v="11"/>
    <m/>
    <n v="99.999999999999986"/>
    <m/>
    <m/>
    <m/>
    <m/>
    <n v="6.9"/>
    <m/>
    <n v="0.4"/>
    <n v="90.5"/>
    <n v="2.1"/>
    <m/>
    <m/>
    <n v="0.1"/>
    <m/>
    <m/>
    <m/>
    <n v="0"/>
    <n v="0"/>
    <n v="0"/>
    <n v="0"/>
    <n v="1"/>
    <n v="0"/>
    <e v="#N/A"/>
    <s v="Culture"/>
    <s v="Culture - Hot spring"/>
    <s v="Boyd et al. (2011) Extremophiles"/>
    <s v="Data from original source"/>
    <s v="Data from original source"/>
    <s v="No"/>
    <s v="No"/>
    <s v="Not reported"/>
    <s v="No"/>
    <s v="No"/>
    <m/>
    <m/>
    <x v="14"/>
    <s v="Eric"/>
    <x v="14"/>
    <s v="GTDB Release 214.1; NCBI (retrieved from February 21, 2024)"/>
  </r>
  <r>
    <s v="Feyhl-Buska2016_Picrophilus torridus_culture-C-GDGT_T53_pH0.7_growthLog"/>
    <x v="29"/>
    <x v="29"/>
    <s v="p__Thermoplasmatota"/>
    <s v="c__Thermoplasmata"/>
    <x v="3"/>
    <x v="8"/>
    <s v="g__Picrophilus"/>
    <s v="p__Candidatus Thermoplasmatota"/>
    <s v="c__Thermoplasmata"/>
    <s v="o__Thermoplasmatales"/>
    <s v="f__Picrophilaceae"/>
    <s v="g__Picrophilus"/>
    <x v="7"/>
    <s v="sequenced"/>
    <s v="RR_culture_129"/>
    <n v="53"/>
    <m/>
    <n v="0.7"/>
    <m/>
    <m/>
    <m/>
    <s v="growthlog_growth_rate"/>
    <x v="0"/>
    <x v="1"/>
    <x v="11"/>
    <m/>
    <n v="100"/>
    <n v="44.19"/>
    <n v="6.6"/>
    <n v="22.97"/>
    <n v="5.69"/>
    <n v="6.39"/>
    <m/>
    <n v="13.34"/>
    <n v="0.73"/>
    <n v="0.08"/>
    <n v="0.01"/>
    <m/>
    <m/>
    <m/>
    <m/>
    <m/>
    <n v="0.51479496738117436"/>
    <n v="7.6887232059645857E-2"/>
    <n v="0.26759086672879778"/>
    <n v="6.6286113699906821E-2"/>
    <n v="7.4440820130475302E-2"/>
    <n v="0"/>
    <e v="#N/A"/>
    <s v="Culture"/>
    <s v="Culture - Hot spring"/>
    <s v="Feyhl-Buska et al. (2016) Frontiers in Microbiology"/>
    <s v="Data from original source"/>
    <s v="Data from original source"/>
    <s v="No"/>
    <s v="No"/>
    <s v="Not reported"/>
    <s v="No"/>
    <s v="Yes"/>
    <m/>
    <m/>
    <x v="15"/>
    <s v="Jayme"/>
    <x v="15"/>
    <s v="GTDB Release 214.1; NCBI (retrieved from February 21, 2024)"/>
  </r>
  <r>
    <s v="Feyhl-Buska2016_Picrophilus torridus_culture-C-GDGT_T58_pH0.7_growthLog"/>
    <x v="29"/>
    <x v="29"/>
    <s v="p__Thermoplasmatota"/>
    <s v="c__Thermoplasmata"/>
    <x v="3"/>
    <x v="8"/>
    <s v="g__Picrophilus"/>
    <s v="p__Candidatus Thermoplasmatota"/>
    <s v="c__Thermoplasmata"/>
    <s v="o__Thermoplasmatales"/>
    <s v="f__Picrophilaceae"/>
    <s v="g__Picrophilus"/>
    <x v="7"/>
    <s v="sequenced"/>
    <s v="RR_culture_130"/>
    <n v="58"/>
    <m/>
    <n v="0.7"/>
    <m/>
    <m/>
    <m/>
    <s v="growthlog_growth_rate"/>
    <x v="0"/>
    <x v="1"/>
    <x v="11"/>
    <m/>
    <n v="100"/>
    <n v="28.49"/>
    <n v="8.57"/>
    <n v="27.83"/>
    <n v="9.73"/>
    <n v="6"/>
    <m/>
    <n v="18.64"/>
    <n v="0.63"/>
    <n v="0.1"/>
    <n v="0.01"/>
    <m/>
    <m/>
    <m/>
    <m/>
    <m/>
    <n v="0.3533862565120317"/>
    <n v="0.1063011659637807"/>
    <n v="0.34519970230711977"/>
    <n v="0.1206896551724138"/>
    <n v="7.4423220044653932E-2"/>
    <n v="0"/>
    <e v="#N/A"/>
    <s v="Culture"/>
    <s v="Culture - Hot spring"/>
    <s v="Feyhl-Buska et al. (2016) Frontiers in Microbiology"/>
    <s v="Data from original source"/>
    <s v="Data from original source"/>
    <s v="No"/>
    <s v="No"/>
    <s v="Not reported"/>
    <s v="No"/>
    <s v="Yes"/>
    <m/>
    <m/>
    <x v="15"/>
    <s v="Jayme"/>
    <x v="15"/>
    <s v="GTDB Release 214.1; NCBI (retrieved from February 21, 2024)"/>
  </r>
  <r>
    <s v="Feyhl-Buska2016_Picrophilus torridus_culture-C-GDGT_T63_pH0.7_growthLog"/>
    <x v="29"/>
    <x v="29"/>
    <s v="p__Thermoplasmatota"/>
    <s v="c__Thermoplasmata"/>
    <x v="3"/>
    <x v="8"/>
    <s v="g__Picrophilus"/>
    <s v="p__Candidatus Thermoplasmatota"/>
    <s v="c__Thermoplasmata"/>
    <s v="o__Thermoplasmatales"/>
    <s v="f__Picrophilaceae"/>
    <s v="g__Picrophilus"/>
    <x v="7"/>
    <s v="sequenced"/>
    <s v="RR_culture_131"/>
    <n v="63"/>
    <m/>
    <n v="0.7"/>
    <m/>
    <m/>
    <m/>
    <s v="growthlog_growth_rate"/>
    <x v="0"/>
    <x v="1"/>
    <x v="11"/>
    <m/>
    <n v="100"/>
    <n v="31.42"/>
    <n v="7.62"/>
    <n v="23.92"/>
    <n v="9.39"/>
    <n v="8.1300000000000008"/>
    <m/>
    <n v="18.18"/>
    <n v="1.1299999999999999"/>
    <n v="0.2"/>
    <n v="0.01"/>
    <m/>
    <m/>
    <m/>
    <m/>
    <m/>
    <n v="0.39040755467196825"/>
    <n v="9.4681908548707769E-2"/>
    <n v="0.29721669980119292"/>
    <n v="0.11667495029821076"/>
    <n v="0.1010188866799205"/>
    <n v="0"/>
    <e v="#N/A"/>
    <s v="Culture"/>
    <s v="Culture - Hot spring"/>
    <s v="Feyhl-Buska et al. (2016) Frontiers in Microbiology"/>
    <s v="Data from original source"/>
    <s v="Data from original source"/>
    <s v="No"/>
    <s v="No"/>
    <s v="Not reported"/>
    <s v="No"/>
    <s v="Yes"/>
    <m/>
    <m/>
    <x v="15"/>
    <s v="Jayme"/>
    <x v="15"/>
    <s v="GTDB Release 214.1; NCBI (retrieved from February 21, 2024)"/>
  </r>
  <r>
    <s v="Feyhl-Buska2016_Picrophilus torridus_culture-IPL-GDGT_T53_pH0.7_growthLog"/>
    <x v="29"/>
    <x v="29"/>
    <s v="p__Thermoplasmatota"/>
    <s v="c__Thermoplasmata"/>
    <x v="3"/>
    <x v="8"/>
    <s v="g__Picrophilus"/>
    <s v="p__Candidatus Thermoplasmatota"/>
    <s v="c__Thermoplasmata"/>
    <s v="o__Thermoplasmatales"/>
    <s v="f__Picrophilaceae"/>
    <s v="g__Picrophilus"/>
    <x v="7"/>
    <s v="sequenced"/>
    <s v="RR_culture_132"/>
    <n v="53"/>
    <m/>
    <n v="0.7"/>
    <m/>
    <m/>
    <m/>
    <s v="growthlog_growth_rate"/>
    <x v="0"/>
    <x v="0"/>
    <x v="11"/>
    <m/>
    <n v="100.00000000000001"/>
    <n v="28.48"/>
    <n v="10.91"/>
    <n v="36.340000000000003"/>
    <n v="8.01"/>
    <n v="4.53"/>
    <m/>
    <n v="11.18"/>
    <n v="0.49"/>
    <n v="0.05"/>
    <n v="0.01"/>
    <m/>
    <m/>
    <m/>
    <m/>
    <m/>
    <n v="0.32264642573920921"/>
    <n v="0.12359805143310297"/>
    <n v="0.41169140138212301"/>
    <n v="9.0744307239152583E-2"/>
    <n v="5.1319814206412143E-2"/>
    <n v="0"/>
    <e v="#N/A"/>
    <s v="Culture"/>
    <s v="Culture - Hot spring"/>
    <s v="Feyhl-Buska et al. (2016) Frontiers in Microbiology"/>
    <s v="Data from original source"/>
    <s v="Data from original source"/>
    <s v="No"/>
    <s v="No"/>
    <s v="Not reported"/>
    <s v="No"/>
    <s v="Yes"/>
    <m/>
    <m/>
    <x v="15"/>
    <s v="Jayme"/>
    <x v="15"/>
    <s v="GTDB Release 214.1; NCBI (retrieved from February 21, 2024)"/>
  </r>
  <r>
    <s v="Feyhl-Buska2016_Picrophilus torridus_culture-IPL-GDGT_T58_pH0.7_growthLog"/>
    <x v="29"/>
    <x v="29"/>
    <s v="p__Thermoplasmatota"/>
    <s v="c__Thermoplasmata"/>
    <x v="3"/>
    <x v="8"/>
    <s v="g__Picrophilus"/>
    <s v="p__Candidatus Thermoplasmatota"/>
    <s v="c__Thermoplasmata"/>
    <s v="o__Thermoplasmatales"/>
    <s v="f__Picrophilaceae"/>
    <s v="g__Picrophilus"/>
    <x v="7"/>
    <s v="sequenced"/>
    <s v="RR_culture_133"/>
    <n v="58"/>
    <m/>
    <n v="0.7"/>
    <m/>
    <m/>
    <m/>
    <s v="growthlog_growth_rate"/>
    <x v="0"/>
    <x v="0"/>
    <x v="11"/>
    <m/>
    <n v="100.01"/>
    <n v="21.41"/>
    <n v="11.45"/>
    <n v="37.83"/>
    <n v="11.78"/>
    <n v="3.34"/>
    <m/>
    <n v="13.83"/>
    <n v="0.32"/>
    <n v="0.04"/>
    <n v="0.01"/>
    <m/>
    <m/>
    <m/>
    <m/>
    <m/>
    <n v="0.24950471972963523"/>
    <n v="0.13343433166297633"/>
    <n v="0.44085770889173753"/>
    <n v="0.13728003729169094"/>
    <n v="3.8923202423959906E-2"/>
    <n v="0"/>
    <e v="#N/A"/>
    <s v="Culture"/>
    <s v="Culture - Hot spring"/>
    <s v="Feyhl-Buska et al. (2016) Frontiers in Microbiology"/>
    <s v="Data from original source"/>
    <s v="Data from original source"/>
    <s v="No"/>
    <s v="No"/>
    <s v="Not reported"/>
    <s v="No"/>
    <s v="Yes"/>
    <m/>
    <m/>
    <x v="15"/>
    <s v="Jayme"/>
    <x v="15"/>
    <s v="GTDB Release 214.1; NCBI (retrieved from February 21, 2024)"/>
  </r>
  <r>
    <s v="Feyhl-Buska2016_Picrophilus torridus_culture-IPL-GDGT_T63_pH0.7_growthLog"/>
    <x v="29"/>
    <x v="29"/>
    <s v="p__Thermoplasmatota"/>
    <s v="c__Thermoplasmata"/>
    <x v="3"/>
    <x v="8"/>
    <s v="g__Picrophilus"/>
    <s v="p__Candidatus Thermoplasmatota"/>
    <s v="c__Thermoplasmata"/>
    <s v="o__Thermoplasmatales"/>
    <s v="f__Picrophilaceae"/>
    <s v="g__Picrophilus"/>
    <x v="7"/>
    <s v="sequenced"/>
    <s v="RR_culture_134"/>
    <n v="63"/>
    <m/>
    <n v="0.7"/>
    <m/>
    <m/>
    <m/>
    <s v="growthlog_growth_rate"/>
    <x v="0"/>
    <x v="0"/>
    <x v="11"/>
    <m/>
    <n v="100.01"/>
    <n v="13.51"/>
    <n v="11.08"/>
    <n v="39.72"/>
    <n v="13.26"/>
    <n v="4.6399999999999997"/>
    <m/>
    <n v="17.16"/>
    <n v="0.55000000000000004"/>
    <n v="0.08"/>
    <n v="0.01"/>
    <m/>
    <m/>
    <m/>
    <m/>
    <m/>
    <n v="0.16433523902201677"/>
    <n v="0.13477679114462959"/>
    <n v="0.48315290110692122"/>
    <n v="0.16129424644203866"/>
    <n v="5.6440822284393614E-2"/>
    <n v="0"/>
    <e v="#N/A"/>
    <s v="Culture"/>
    <s v="Culture - Hot spring"/>
    <s v="Feyhl-Buska et al. (2016) Frontiers in Microbiology"/>
    <s v="Data from original source"/>
    <s v="Data from original source"/>
    <s v="No"/>
    <s v="No"/>
    <s v="Not reported"/>
    <s v="No"/>
    <s v="Yes"/>
    <m/>
    <m/>
    <x v="15"/>
    <s v="Jayme"/>
    <x v="15"/>
    <s v="GTDB Release 214.1; NCBI (retrieved from February 21, 2024)"/>
  </r>
  <r>
    <s v="Feyhl-Buska2016_Picrophilus torridus_culture-C-GDGT_T58_pH0.3_growthLog"/>
    <x v="29"/>
    <x v="29"/>
    <s v="p__Thermoplasmatota"/>
    <s v="c__Thermoplasmata"/>
    <x v="3"/>
    <x v="8"/>
    <s v="g__Picrophilus"/>
    <s v="p__Candidatus Thermoplasmatota"/>
    <s v="c__Thermoplasmata"/>
    <s v="o__Thermoplasmatales"/>
    <s v="f__Picrophilaceae"/>
    <s v="g__Picrophilus"/>
    <x v="7"/>
    <s v="sequenced"/>
    <s v="RR_culture_135"/>
    <n v="58"/>
    <m/>
    <n v="0.3"/>
    <m/>
    <m/>
    <m/>
    <s v="growthlog_growth_rate"/>
    <x v="3"/>
    <x v="1"/>
    <x v="11"/>
    <m/>
    <n v="100.00000000000001"/>
    <n v="21.55"/>
    <n v="5.76"/>
    <n v="27.11"/>
    <n v="8.94"/>
    <n v="10.34"/>
    <m/>
    <n v="24.28"/>
    <n v="1.67"/>
    <n v="0.31"/>
    <n v="0.04"/>
    <m/>
    <m/>
    <m/>
    <m/>
    <m/>
    <n v="0.29240162822252375"/>
    <n v="7.8154681139755766E-2"/>
    <n v="0.36784260515603795"/>
    <n v="0.12130257801899592"/>
    <n v="0.14029850746268657"/>
    <n v="0"/>
    <e v="#N/A"/>
    <s v="Culture"/>
    <s v="Culture - Hot spring"/>
    <s v="Feyhl-Buska et al. (2016) Frontiers in Microbiology"/>
    <s v="Data from original source"/>
    <s v="Data from original source"/>
    <s v="No"/>
    <s v="No"/>
    <s v="Not reported"/>
    <s v="No"/>
    <s v="Yes"/>
    <m/>
    <m/>
    <x v="15"/>
    <s v="Jayme"/>
    <x v="15"/>
    <s v="GTDB Release 214.1; NCBI (retrieved from February 21, 2024)"/>
  </r>
  <r>
    <s v="Feyhl-Buska2016_Picrophilus torridus_culture-C-GDGT_T58_pH0.5_growthLog"/>
    <x v="29"/>
    <x v="29"/>
    <s v="p__Thermoplasmatota"/>
    <s v="c__Thermoplasmata"/>
    <x v="3"/>
    <x v="8"/>
    <s v="g__Picrophilus"/>
    <s v="p__Candidatus Thermoplasmatota"/>
    <s v="c__Thermoplasmata"/>
    <s v="o__Thermoplasmatales"/>
    <s v="f__Picrophilaceae"/>
    <s v="g__Picrophilus"/>
    <x v="7"/>
    <s v="sequenced"/>
    <s v="RR_culture_136"/>
    <n v="58"/>
    <m/>
    <n v="0.5"/>
    <m/>
    <m/>
    <m/>
    <s v="growthlog_growth_rate"/>
    <x v="3"/>
    <x v="1"/>
    <x v="11"/>
    <m/>
    <n v="100.00000000000001"/>
    <n v="43.49"/>
    <n v="6.08"/>
    <n v="21.15"/>
    <n v="7.15"/>
    <n v="4.93"/>
    <m/>
    <n v="16.57"/>
    <n v="0.54"/>
    <n v="0.08"/>
    <n v="0.01"/>
    <m/>
    <m/>
    <m/>
    <m/>
    <m/>
    <n v="0.52524154589371974"/>
    <n v="7.3429951690821241E-2"/>
    <n v="0.25543478260869562"/>
    <n v="8.6352657004830913E-2"/>
    <n v="5.9541062801932353E-2"/>
    <n v="0"/>
    <e v="#N/A"/>
    <s v="Culture"/>
    <s v="Culture - Hot spring"/>
    <s v="Feyhl-Buska et al. (2016) Frontiers in Microbiology"/>
    <s v="Data from original source"/>
    <s v="Data from original source"/>
    <s v="No"/>
    <s v="No"/>
    <s v="Not reported"/>
    <s v="No"/>
    <s v="Yes"/>
    <m/>
    <m/>
    <x v="15"/>
    <s v="Jayme"/>
    <x v="15"/>
    <s v="GTDB Release 214.1; NCBI (retrieved from February 21, 2024)"/>
  </r>
  <r>
    <s v="Feyhl-Buska2016_Picrophilus torridus_culture-C-GDGT_T58_pH0.7_growthLog"/>
    <x v="29"/>
    <x v="29"/>
    <s v="p__Thermoplasmatota"/>
    <s v="c__Thermoplasmata"/>
    <x v="3"/>
    <x v="8"/>
    <s v="g__Picrophilus"/>
    <s v="p__Candidatus Thermoplasmatota"/>
    <s v="c__Thermoplasmata"/>
    <s v="o__Thermoplasmatales"/>
    <s v="f__Picrophilaceae"/>
    <s v="g__Picrophilus"/>
    <x v="7"/>
    <s v="sequenced"/>
    <s v="RR_culture_137"/>
    <n v="58"/>
    <m/>
    <n v="0.7"/>
    <m/>
    <m/>
    <m/>
    <s v="growthlog_growth_rate"/>
    <x v="3"/>
    <x v="1"/>
    <x v="11"/>
    <m/>
    <n v="100"/>
    <n v="28.49"/>
    <n v="8.57"/>
    <n v="27.83"/>
    <n v="9.73"/>
    <n v="6"/>
    <m/>
    <n v="18.64"/>
    <n v="0.63"/>
    <n v="0.1"/>
    <n v="0.01"/>
    <m/>
    <m/>
    <m/>
    <m/>
    <m/>
    <n v="0.3533862565120317"/>
    <n v="0.1063011659637807"/>
    <n v="0.34519970230711977"/>
    <n v="0.1206896551724138"/>
    <n v="7.4423220044653932E-2"/>
    <n v="0"/>
    <e v="#N/A"/>
    <s v="Culture"/>
    <s v="Culture - Hot spring"/>
    <s v="Feyhl-Buska et al. (2016) Frontiers in Microbiology"/>
    <s v="Data from original source"/>
    <s v="Data from original source"/>
    <s v="No"/>
    <s v="No"/>
    <s v="Not reported"/>
    <s v="No"/>
    <s v="Yes"/>
    <m/>
    <m/>
    <x v="15"/>
    <s v="Jayme"/>
    <x v="15"/>
    <s v="GTDB Release 214.1; NCBI (retrieved from February 21, 2024)"/>
  </r>
  <r>
    <s v="Feyhl-Buska2016_Picrophilus torridus_culture-C-GDGT_T58_pH0.9_growthLog"/>
    <x v="29"/>
    <x v="29"/>
    <s v="p__Thermoplasmatota"/>
    <s v="c__Thermoplasmata"/>
    <x v="3"/>
    <x v="8"/>
    <s v="g__Picrophilus"/>
    <s v="p__Candidatus Thermoplasmatota"/>
    <s v="c__Thermoplasmata"/>
    <s v="o__Thermoplasmatales"/>
    <s v="f__Picrophilaceae"/>
    <s v="g__Picrophilus"/>
    <x v="7"/>
    <s v="sequenced"/>
    <s v="RR_culture_138"/>
    <n v="58"/>
    <m/>
    <n v="0.9"/>
    <m/>
    <m/>
    <m/>
    <s v="growthlog_growth_rate"/>
    <x v="3"/>
    <x v="1"/>
    <x v="11"/>
    <m/>
    <n v="99.999999999999986"/>
    <n v="47.94"/>
    <n v="6.29"/>
    <n v="19.760000000000002"/>
    <n v="6.42"/>
    <n v="4.5999999999999996"/>
    <m/>
    <n v="14.32"/>
    <n v="0.56000000000000005"/>
    <n v="0.1"/>
    <n v="0.01"/>
    <m/>
    <m/>
    <m/>
    <m/>
    <m/>
    <n v="0.56393365486413372"/>
    <n v="7.3991295141748042E-2"/>
    <n v="0.23244324197153279"/>
    <n v="7.5520526996823906E-2"/>
    <n v="5.4111281025761675E-2"/>
    <n v="0"/>
    <e v="#N/A"/>
    <s v="Culture"/>
    <s v="Culture - Hot spring"/>
    <s v="Feyhl-Buska et al. (2016) Frontiers in Microbiology"/>
    <s v="Data from original source"/>
    <s v="Data from original source"/>
    <s v="No"/>
    <s v="No"/>
    <s v="Not reported"/>
    <s v="No"/>
    <s v="Yes"/>
    <m/>
    <m/>
    <x v="15"/>
    <s v="Jayme"/>
    <x v="15"/>
    <s v="GTDB Release 214.1; NCBI (retrieved from February 21, 2024)"/>
  </r>
  <r>
    <s v="Feyhl-Buska2016_Picrophilus torridus_culture-C-GDGT_T58_pH1.1_growthLog"/>
    <x v="29"/>
    <x v="29"/>
    <s v="p__Thermoplasmatota"/>
    <s v="c__Thermoplasmata"/>
    <x v="3"/>
    <x v="8"/>
    <s v="g__Picrophilus"/>
    <s v="p__Candidatus Thermoplasmatota"/>
    <s v="c__Thermoplasmata"/>
    <s v="o__Thermoplasmatales"/>
    <s v="f__Picrophilaceae"/>
    <s v="g__Picrophilus"/>
    <x v="7"/>
    <s v="sequenced"/>
    <s v="RR_culture_139"/>
    <n v="58"/>
    <m/>
    <n v="1.1000000000000001"/>
    <m/>
    <m/>
    <m/>
    <s v="growthlog_growth_rate"/>
    <x v="3"/>
    <x v="1"/>
    <x v="11"/>
    <m/>
    <n v="100.00000000000003"/>
    <n v="65.83"/>
    <n v="10.78"/>
    <n v="15.15"/>
    <n v="2.76"/>
    <n v="1.45"/>
    <m/>
    <n v="3.73"/>
    <n v="0.25"/>
    <n v="0.04"/>
    <n v="0.01"/>
    <m/>
    <m/>
    <m/>
    <m/>
    <m/>
    <n v="0.68594352401792213"/>
    <n v="0.11232676878191099"/>
    <n v="0.15786183182244451"/>
    <n v="2.8758987183494837E-2"/>
    <n v="1.5108888194227361E-2"/>
    <n v="0"/>
    <e v="#N/A"/>
    <s v="Culture"/>
    <s v="Culture - Hot spring"/>
    <s v="Feyhl-Buska et al. (2016) Frontiers in Microbiology"/>
    <s v="Data from original source"/>
    <s v="Data from original source"/>
    <s v="No"/>
    <s v="No"/>
    <s v="Not reported"/>
    <s v="No"/>
    <s v="Yes"/>
    <m/>
    <m/>
    <x v="15"/>
    <s v="Jayme"/>
    <x v="15"/>
    <s v="GTDB Release 214.1; NCBI (retrieved from February 21, 2024)"/>
  </r>
  <r>
    <s v="Feyhl-Buska2016_Picrophilus torridus_culture-IPL-GDGT_T58_pH0.3_growthLog"/>
    <x v="29"/>
    <x v="29"/>
    <s v="p__Thermoplasmatota"/>
    <s v="c__Thermoplasmata"/>
    <x v="3"/>
    <x v="8"/>
    <s v="g__Picrophilus"/>
    <s v="p__Candidatus Thermoplasmatota"/>
    <s v="c__Thermoplasmata"/>
    <s v="o__Thermoplasmatales"/>
    <s v="f__Picrophilaceae"/>
    <s v="g__Picrophilus"/>
    <x v="7"/>
    <s v="sequenced"/>
    <s v="RR_culture_140"/>
    <n v="58"/>
    <m/>
    <n v="0.3"/>
    <m/>
    <m/>
    <m/>
    <s v="growthlog_growth_rate"/>
    <x v="3"/>
    <x v="0"/>
    <x v="11"/>
    <m/>
    <n v="99.99"/>
    <n v="25.76"/>
    <n v="8.25"/>
    <n v="32.270000000000003"/>
    <n v="9.09"/>
    <n v="5.59"/>
    <m/>
    <n v="17.88"/>
    <n v="0.96"/>
    <n v="0.17"/>
    <n v="0.02"/>
    <m/>
    <m/>
    <m/>
    <m/>
    <m/>
    <n v="0.31818181818181818"/>
    <n v="0.10190217391304347"/>
    <n v="0.3985918972332016"/>
    <n v="0.11227766798418971"/>
    <n v="6.9046442687747026E-2"/>
    <n v="0"/>
    <e v="#N/A"/>
    <s v="Culture"/>
    <s v="Culture - Hot spring"/>
    <s v="Feyhl-Buska et al. (2016) Frontiers in Microbiology"/>
    <s v="Data from original source"/>
    <s v="Data from original source"/>
    <s v="No"/>
    <s v="No"/>
    <s v="Not reported"/>
    <s v="No"/>
    <s v="Yes"/>
    <m/>
    <m/>
    <x v="15"/>
    <s v="Jayme"/>
    <x v="15"/>
    <s v="GTDB Release 214.1; NCBI (retrieved from February 21, 2024)"/>
  </r>
  <r>
    <s v="Feyhl-Buska2016_Picrophilus torridus_culture-IPL-GDGT_T58_pH0.5_growthLog"/>
    <x v="29"/>
    <x v="29"/>
    <s v="p__Thermoplasmatota"/>
    <s v="c__Thermoplasmata"/>
    <x v="3"/>
    <x v="8"/>
    <s v="g__Picrophilus"/>
    <s v="p__Candidatus Thermoplasmatota"/>
    <s v="c__Thermoplasmata"/>
    <s v="o__Thermoplasmatales"/>
    <s v="f__Picrophilaceae"/>
    <s v="g__Picrophilus"/>
    <x v="7"/>
    <s v="sequenced"/>
    <s v="RR_culture_141"/>
    <n v="58"/>
    <m/>
    <n v="0.5"/>
    <m/>
    <m/>
    <m/>
    <s v="growthlog_growth_rate"/>
    <x v="3"/>
    <x v="0"/>
    <x v="11"/>
    <m/>
    <n v="100"/>
    <n v="12.23"/>
    <n v="7.85"/>
    <n v="36.33"/>
    <n v="14.97"/>
    <n v="5.13"/>
    <m/>
    <n v="22.98"/>
    <n v="0.45"/>
    <n v="0.05"/>
    <n v="0.01"/>
    <m/>
    <m/>
    <m/>
    <m/>
    <m/>
    <n v="0.15984838583191743"/>
    <n v="0.10260096719383088"/>
    <n v="0.47483989021043005"/>
    <n v="0.19566069794798069"/>
    <n v="6.7050058815841071E-2"/>
    <n v="0"/>
    <e v="#N/A"/>
    <s v="Culture"/>
    <s v="Culture - Hot spring"/>
    <s v="Feyhl-Buska et al. (2016) Frontiers in Microbiology"/>
    <s v="Data from original source"/>
    <s v="Data from original source"/>
    <s v="No"/>
    <s v="No"/>
    <s v="Not reported"/>
    <s v="No"/>
    <s v="Yes"/>
    <m/>
    <m/>
    <x v="15"/>
    <s v="Jayme"/>
    <x v="15"/>
    <s v="GTDB Release 214.1; NCBI (retrieved from February 21, 2024)"/>
  </r>
  <r>
    <s v="Feyhl-Buska2016_Picrophilus torridus_culture-IPL-GDGT_T58_pH0.7_growthLog"/>
    <x v="29"/>
    <x v="29"/>
    <s v="p__Thermoplasmatota"/>
    <s v="c__Thermoplasmata"/>
    <x v="3"/>
    <x v="8"/>
    <s v="g__Picrophilus"/>
    <s v="p__Candidatus Thermoplasmatota"/>
    <s v="c__Thermoplasmata"/>
    <s v="o__Thermoplasmatales"/>
    <s v="f__Picrophilaceae"/>
    <s v="g__Picrophilus"/>
    <x v="7"/>
    <s v="sequenced"/>
    <s v="RR_culture_142"/>
    <n v="58"/>
    <m/>
    <n v="0.7"/>
    <m/>
    <m/>
    <m/>
    <s v="growthlog_growth_rate"/>
    <x v="3"/>
    <x v="0"/>
    <x v="11"/>
    <m/>
    <n v="100.01"/>
    <n v="21.41"/>
    <n v="11.45"/>
    <n v="37.83"/>
    <n v="11.78"/>
    <n v="3.34"/>
    <m/>
    <n v="13.83"/>
    <n v="0.32"/>
    <n v="0.04"/>
    <n v="0.01"/>
    <m/>
    <m/>
    <m/>
    <m/>
    <m/>
    <n v="0.24950471972963523"/>
    <n v="0.13343433166297633"/>
    <n v="0.44085770889173753"/>
    <n v="0.13728003729169094"/>
    <n v="3.8923202423959906E-2"/>
    <n v="0"/>
    <e v="#N/A"/>
    <s v="Culture"/>
    <s v="Culture - Hot spring"/>
    <s v="Feyhl-Buska et al. (2016) Frontiers in Microbiology"/>
    <s v="Data from original source"/>
    <s v="Data from original source"/>
    <s v="No"/>
    <s v="No"/>
    <s v="Not reported"/>
    <s v="No"/>
    <s v="Yes"/>
    <m/>
    <m/>
    <x v="15"/>
    <s v="Jayme"/>
    <x v="15"/>
    <s v="GTDB Release 214.1; NCBI (retrieved from February 21, 2024)"/>
  </r>
  <r>
    <s v="Feyhl-Buska2016_Picrophilus torridus_culture-IPL-GDGT_T58_pH0.9_growthLog"/>
    <x v="29"/>
    <x v="29"/>
    <s v="p__Thermoplasmatota"/>
    <s v="c__Thermoplasmata"/>
    <x v="3"/>
    <x v="8"/>
    <s v="g__Picrophilus"/>
    <s v="p__Candidatus Thermoplasmatota"/>
    <s v="c__Thermoplasmata"/>
    <s v="o__Thermoplasmatales"/>
    <s v="f__Picrophilaceae"/>
    <s v="g__Picrophilus"/>
    <x v="7"/>
    <s v="sequenced"/>
    <s v="RR_culture_143"/>
    <n v="58"/>
    <m/>
    <n v="0.9"/>
    <m/>
    <m/>
    <m/>
    <s v="growthlog_growth_rate"/>
    <x v="3"/>
    <x v="0"/>
    <x v="11"/>
    <m/>
    <n v="100"/>
    <n v="34.39"/>
    <n v="10.93"/>
    <n v="36.24"/>
    <n v="7.22"/>
    <n v="1.91"/>
    <m/>
    <n v="9.1199999999999992"/>
    <n v="0.16"/>
    <n v="0.02"/>
    <n v="0.01"/>
    <m/>
    <m/>
    <m/>
    <m/>
    <m/>
    <n v="0.3792038813540633"/>
    <n v="0.12052045429485059"/>
    <n v="0.39960304333443603"/>
    <n v="7.9611864593670742E-2"/>
    <n v="2.1060756422979381E-2"/>
    <n v="0"/>
    <e v="#N/A"/>
    <s v="Culture"/>
    <s v="Culture - Hot spring"/>
    <s v="Feyhl-Buska et al. (2016) Frontiers in Microbiology"/>
    <s v="Data from original source"/>
    <s v="Data from original source"/>
    <s v="No"/>
    <s v="No"/>
    <s v="Not reported"/>
    <s v="No"/>
    <s v="Yes"/>
    <m/>
    <m/>
    <x v="15"/>
    <s v="Jayme"/>
    <x v="15"/>
    <s v="GTDB Release 214.1; NCBI (retrieved from February 21, 2024)"/>
  </r>
  <r>
    <s v="Feyhl-Buska2016_Picrophilus torridus_culture-IPL-GDGT_T58_pH1.1_growthLog"/>
    <x v="29"/>
    <x v="29"/>
    <s v="p__Thermoplasmatota"/>
    <s v="c__Thermoplasmata"/>
    <x v="3"/>
    <x v="8"/>
    <s v="g__Picrophilus"/>
    <s v="p__Candidatus Thermoplasmatota"/>
    <s v="c__Thermoplasmata"/>
    <s v="o__Thermoplasmatales"/>
    <s v="f__Picrophilaceae"/>
    <s v="g__Picrophilus"/>
    <x v="7"/>
    <s v="sequenced"/>
    <s v="RR_culture_144"/>
    <n v="58"/>
    <m/>
    <n v="1.1000000000000001"/>
    <m/>
    <m/>
    <m/>
    <s v="growthlog_growth_rate"/>
    <x v="3"/>
    <x v="0"/>
    <x v="11"/>
    <m/>
    <n v="100.00000000000001"/>
    <n v="22.72"/>
    <n v="13.31"/>
    <n v="35.99"/>
    <n v="11.09"/>
    <n v="4.3099999999999996"/>
    <m/>
    <n v="12.02"/>
    <n v="0.49"/>
    <n v="0.06"/>
    <n v="0.01"/>
    <m/>
    <m/>
    <m/>
    <m/>
    <m/>
    <n v="0.25989476092427355"/>
    <n v="0.15225348890414089"/>
    <n v="0.41169068862960417"/>
    <n v="0.12685884237016698"/>
    <n v="4.9302219171814217E-2"/>
    <n v="0"/>
    <e v="#N/A"/>
    <s v="Culture"/>
    <s v="Culture - Hot spring"/>
    <s v="Feyhl-Buska et al. (2016) Frontiers in Microbiology"/>
    <s v="Data from original source"/>
    <s v="Data from original source"/>
    <s v="No"/>
    <s v="No"/>
    <s v="Not reported"/>
    <s v="No"/>
    <s v="Yes"/>
    <m/>
    <m/>
    <x v="15"/>
    <s v="Jayme"/>
    <x v="15"/>
    <s v="GTDB Release 214.1; NCBI (retrieved from February 21, 2024)"/>
  </r>
  <r>
    <s v="Feyhl-Buska2016_Picrophilus torridus_culture-C-GDGT_T58_pH0.7_Lag"/>
    <x v="29"/>
    <x v="29"/>
    <s v="p__Thermoplasmatota"/>
    <s v="c__Thermoplasmata"/>
    <x v="3"/>
    <x v="8"/>
    <s v="g__Picrophilus"/>
    <s v="p__Candidatus Thermoplasmatota"/>
    <s v="c__Thermoplasmata"/>
    <s v="o__Thermoplasmatales"/>
    <s v="f__Picrophilaceae"/>
    <s v="g__Picrophilus"/>
    <x v="7"/>
    <s v="sequenced"/>
    <s v="RR_culture_145"/>
    <n v="58"/>
    <m/>
    <n v="0.7"/>
    <m/>
    <m/>
    <m/>
    <s v="lag_growth_rate"/>
    <x v="2"/>
    <x v="1"/>
    <x v="11"/>
    <m/>
    <n v="100.02000000000001"/>
    <n v="8.18"/>
    <n v="4.6900000000000004"/>
    <n v="24.48"/>
    <n v="12.68"/>
    <n v="9.5500000000000007"/>
    <m/>
    <n v="39.39"/>
    <n v="0.93"/>
    <n v="0.11"/>
    <n v="0.01"/>
    <m/>
    <m/>
    <m/>
    <m/>
    <m/>
    <n v="0.13729439409197716"/>
    <n v="7.8717690500167845E-2"/>
    <n v="0.41087613293051362"/>
    <n v="0.21282309499832158"/>
    <n v="0.16028868747901981"/>
    <n v="0"/>
    <e v="#N/A"/>
    <s v="Culture"/>
    <s v="Culture - Hot spring"/>
    <s v="Feyhl-Buska et al. (2016) Frontiers in Microbiology"/>
    <s v="Data from original source"/>
    <s v="Data from original source"/>
    <s v="No"/>
    <s v="No"/>
    <s v="Not reported"/>
    <s v="No"/>
    <s v="Yes"/>
    <m/>
    <m/>
    <x v="15"/>
    <s v="Jayme"/>
    <x v="15"/>
    <s v="GTDB Release 214.1; NCBI (retrieved from February 21, 2024)"/>
  </r>
  <r>
    <s v="Feyhl-Buska2016_Picrophilus torridus_culture-C-GDGT_T58_pH0.7_earlyLog"/>
    <x v="29"/>
    <x v="29"/>
    <s v="p__Thermoplasmatota"/>
    <s v="c__Thermoplasmata"/>
    <x v="3"/>
    <x v="8"/>
    <s v="g__Picrophilus"/>
    <s v="p__Candidatus Thermoplasmatota"/>
    <s v="c__Thermoplasmata"/>
    <s v="o__Thermoplasmatales"/>
    <s v="f__Picrophilaceae"/>
    <s v="g__Picrophilus"/>
    <x v="7"/>
    <s v="sequenced"/>
    <s v="RR_culture_146"/>
    <n v="58"/>
    <m/>
    <n v="0.7"/>
    <m/>
    <m/>
    <m/>
    <s v="earlylog_growth_rate"/>
    <x v="2"/>
    <x v="1"/>
    <x v="11"/>
    <m/>
    <n v="100.00000000000001"/>
    <n v="42.25"/>
    <n v="7.34"/>
    <n v="25.09"/>
    <n v="8.01"/>
    <n v="3.25"/>
    <m/>
    <n v="13.75"/>
    <n v="0.27"/>
    <n v="0.03"/>
    <n v="0.01"/>
    <m/>
    <m/>
    <m/>
    <m/>
    <m/>
    <n v="0.49162206190365365"/>
    <n v="8.5408424482196862E-2"/>
    <n v="0.29194787060740046"/>
    <n v="9.3204561321852439E-2"/>
    <n v="3.7817081684896434E-2"/>
    <n v="0"/>
    <e v="#N/A"/>
    <s v="Culture"/>
    <s v="Culture - Hot spring"/>
    <s v="Feyhl-Buska et al. (2016) Frontiers in Microbiology"/>
    <s v="Data from original source"/>
    <s v="Data from original source"/>
    <s v="No"/>
    <s v="No"/>
    <s v="Not reported"/>
    <s v="No"/>
    <s v="Yes"/>
    <m/>
    <m/>
    <x v="15"/>
    <s v="Jayme"/>
    <x v="15"/>
    <s v="GTDB Release 214.1; NCBI (retrieved from February 21, 2024)"/>
  </r>
  <r>
    <s v="Feyhl-Buska2016_Picrophilus torridus_culture-C-GDGT_T58_pH0.7_growthLog"/>
    <x v="29"/>
    <x v="29"/>
    <s v="p__Thermoplasmatota"/>
    <s v="c__Thermoplasmata"/>
    <x v="3"/>
    <x v="8"/>
    <s v="g__Picrophilus"/>
    <s v="p__Candidatus Thermoplasmatota"/>
    <s v="c__Thermoplasmata"/>
    <s v="o__Thermoplasmatales"/>
    <s v="f__Picrophilaceae"/>
    <s v="g__Picrophilus"/>
    <x v="7"/>
    <s v="sequenced"/>
    <s v="RR_culture_147"/>
    <n v="58"/>
    <m/>
    <n v="0.7"/>
    <m/>
    <m/>
    <m/>
    <s v="growthlog_growth_rate"/>
    <x v="2"/>
    <x v="1"/>
    <x v="11"/>
    <m/>
    <n v="100"/>
    <n v="28.49"/>
    <n v="8.57"/>
    <n v="27.83"/>
    <n v="9.73"/>
    <n v="6"/>
    <m/>
    <n v="18.64"/>
    <n v="0.63"/>
    <n v="0.1"/>
    <n v="0.01"/>
    <m/>
    <m/>
    <m/>
    <m/>
    <m/>
    <n v="0.3533862565120317"/>
    <n v="0.1063011659637807"/>
    <n v="0.34519970230711977"/>
    <n v="0.1206896551724138"/>
    <n v="7.4423220044653932E-2"/>
    <n v="0"/>
    <e v="#N/A"/>
    <s v="Culture"/>
    <s v="Culture - Hot spring"/>
    <s v="Feyhl-Buska et al. (2016) Frontiers in Microbiology"/>
    <s v="Data from original source"/>
    <s v="Data from original source"/>
    <s v="No"/>
    <s v="No"/>
    <s v="Not reported"/>
    <s v="No"/>
    <s v="Yes"/>
    <m/>
    <m/>
    <x v="15"/>
    <s v="Jayme"/>
    <x v="15"/>
    <s v="GTDB Release 214.1; NCBI (retrieved from February 21, 2024)"/>
  </r>
  <r>
    <s v="Feyhl-Buska2016_Picrophilus torridus_culture-C-GDGT_T58_pH0.7_lateLog"/>
    <x v="29"/>
    <x v="29"/>
    <s v="p__Thermoplasmatota"/>
    <s v="c__Thermoplasmata"/>
    <x v="3"/>
    <x v="8"/>
    <s v="g__Picrophilus"/>
    <s v="p__Candidatus Thermoplasmatota"/>
    <s v="c__Thermoplasmata"/>
    <s v="o__Thermoplasmatales"/>
    <s v="f__Picrophilaceae"/>
    <s v="g__Picrophilus"/>
    <x v="7"/>
    <s v="sequenced"/>
    <s v="RR_culture_148"/>
    <n v="58"/>
    <m/>
    <n v="0.7"/>
    <m/>
    <m/>
    <m/>
    <s v="latelog_growth_rate"/>
    <x v="2"/>
    <x v="1"/>
    <x v="11"/>
    <m/>
    <n v="100.01000000000002"/>
    <n v="32.54"/>
    <n v="10.63"/>
    <n v="33.090000000000003"/>
    <n v="8.8000000000000007"/>
    <n v="3.01"/>
    <m/>
    <n v="11.64"/>
    <n v="0.26"/>
    <n v="0.03"/>
    <n v="0.01"/>
    <m/>
    <m/>
    <m/>
    <m/>
    <m/>
    <n v="0.36947882366299528"/>
    <n v="0.12069944362438968"/>
    <n v="0.37572385602361758"/>
    <n v="9.9920517769955711E-2"/>
    <n v="3.4177358919041667E-2"/>
    <n v="0"/>
    <e v="#N/A"/>
    <s v="Culture"/>
    <s v="Culture - Hot spring"/>
    <s v="Feyhl-Buska et al. (2016) Frontiers in Microbiology"/>
    <s v="Data from original source"/>
    <s v="Data from original source"/>
    <s v="No"/>
    <s v="No"/>
    <s v="Not reported"/>
    <s v="No"/>
    <s v="Yes"/>
    <m/>
    <m/>
    <x v="15"/>
    <s v="Jayme"/>
    <x v="15"/>
    <s v="GTDB Release 214.1; NCBI (retrieved from February 21, 2024)"/>
  </r>
  <r>
    <s v="Feyhl-Buska2016_Picrophilus torridus_culture-C-GDGT_T58_pH0.7_growthDeath"/>
    <x v="29"/>
    <x v="29"/>
    <s v="p__Thermoplasmatota"/>
    <s v="c__Thermoplasmata"/>
    <x v="3"/>
    <x v="8"/>
    <s v="g__Picrophilus"/>
    <s v="p__Candidatus Thermoplasmatota"/>
    <s v="c__Thermoplasmata"/>
    <s v="o__Thermoplasmatales"/>
    <s v="f__Picrophilaceae"/>
    <s v="g__Picrophilus"/>
    <x v="7"/>
    <s v="sequenced"/>
    <s v="RR_culture_149"/>
    <n v="58"/>
    <m/>
    <n v="0.7"/>
    <m/>
    <m/>
    <m/>
    <s v="growthdeath_growth_rate"/>
    <x v="2"/>
    <x v="1"/>
    <x v="11"/>
    <m/>
    <n v="100.00999999999999"/>
    <n v="9.25"/>
    <n v="8.76"/>
    <n v="34.659999999999997"/>
    <n v="15.75"/>
    <n v="7.2"/>
    <m/>
    <n v="23.84"/>
    <n v="0.49"/>
    <n v="0.05"/>
    <n v="0.01"/>
    <m/>
    <m/>
    <m/>
    <m/>
    <m/>
    <n v="0.12232213700079346"/>
    <n v="0.11584236974345412"/>
    <n v="0.45834435334567575"/>
    <n v="0.20827823327162129"/>
    <n v="9.5212906638455455E-2"/>
    <n v="0"/>
    <e v="#N/A"/>
    <s v="Culture"/>
    <s v="Culture - Hot spring"/>
    <s v="Feyhl-Buska et al. (2016) Frontiers in Microbiology"/>
    <s v="Data from original source"/>
    <s v="Data from original source"/>
    <s v="No"/>
    <s v="No"/>
    <s v="Not reported"/>
    <s v="No"/>
    <s v="Yes"/>
    <m/>
    <m/>
    <x v="15"/>
    <s v="Jayme"/>
    <x v="15"/>
    <s v="GTDB Release 214.1; NCBI (retrieved from February 21, 2024)"/>
  </r>
  <r>
    <s v="Feyhl-Buska2016_Picrophilus torridus_culture-IPL-GDGT_T58_pH0.7_Lag"/>
    <x v="29"/>
    <x v="29"/>
    <s v="p__Thermoplasmatota"/>
    <s v="c__Thermoplasmata"/>
    <x v="3"/>
    <x v="8"/>
    <s v="g__Picrophilus"/>
    <s v="p__Candidatus Thermoplasmatota"/>
    <s v="c__Thermoplasmata"/>
    <s v="o__Thermoplasmatales"/>
    <s v="f__Picrophilaceae"/>
    <s v="g__Picrophilus"/>
    <x v="7"/>
    <s v="sequenced"/>
    <s v="RR_culture_150"/>
    <n v="58"/>
    <m/>
    <n v="0.7"/>
    <m/>
    <m/>
    <m/>
    <s v="lag_growth_rate"/>
    <x v="2"/>
    <x v="0"/>
    <x v="11"/>
    <m/>
    <n v="99.990000000000009"/>
    <n v="7.64"/>
    <n v="5.9"/>
    <n v="30.32"/>
    <n v="12.84"/>
    <n v="7.75"/>
    <m/>
    <n v="34.729999999999997"/>
    <n v="0.74"/>
    <n v="0.06"/>
    <n v="0.01"/>
    <m/>
    <m/>
    <m/>
    <m/>
    <m/>
    <n v="0.11854150504266872"/>
    <n v="9.154383242823895E-2"/>
    <n v="0.4704422032583398"/>
    <n v="0.19922420480993017"/>
    <n v="0.12024825446082234"/>
    <n v="0"/>
    <e v="#N/A"/>
    <s v="Culture"/>
    <s v="Culture - Hot spring"/>
    <s v="Feyhl-Buska et al. (2016) Frontiers in Microbiology"/>
    <s v="Data from original source"/>
    <s v="Data from original source"/>
    <s v="No"/>
    <s v="No"/>
    <s v="Not reported"/>
    <s v="No"/>
    <s v="Yes"/>
    <m/>
    <m/>
    <x v="15"/>
    <s v="Jayme"/>
    <x v="15"/>
    <s v="GTDB Release 214.1; NCBI (retrieved from February 21, 2024)"/>
  </r>
  <r>
    <s v="Feyhl-Buska2016_Picrophilus torridus_culture-IPL-GDGT_T58_pH0.7_earlyLog"/>
    <x v="29"/>
    <x v="29"/>
    <s v="p__Thermoplasmatota"/>
    <s v="c__Thermoplasmata"/>
    <x v="3"/>
    <x v="8"/>
    <s v="g__Picrophilus"/>
    <s v="p__Candidatus Thermoplasmatota"/>
    <s v="c__Thermoplasmata"/>
    <s v="o__Thermoplasmatales"/>
    <s v="f__Picrophilaceae"/>
    <s v="g__Picrophilus"/>
    <x v="7"/>
    <s v="sequenced"/>
    <s v="RR_culture_151"/>
    <n v="58"/>
    <m/>
    <n v="0.7"/>
    <m/>
    <m/>
    <m/>
    <s v="earlylog_growth_rate"/>
    <x v="2"/>
    <x v="0"/>
    <x v="11"/>
    <m/>
    <n v="100"/>
    <n v="30.93"/>
    <n v="10.72"/>
    <n v="36.11"/>
    <n v="8.9600000000000009"/>
    <n v="1.97"/>
    <m/>
    <n v="11.16"/>
    <n v="0.13"/>
    <n v="0.01"/>
    <n v="0.01"/>
    <m/>
    <m/>
    <m/>
    <m/>
    <m/>
    <n v="0.34874281204194385"/>
    <n v="0.12087044762656445"/>
    <n v="0.40714849475701881"/>
    <n v="0.10102604577742701"/>
    <n v="2.221219979704589E-2"/>
    <n v="0"/>
    <e v="#N/A"/>
    <s v="Culture"/>
    <s v="Culture - Hot spring"/>
    <s v="Feyhl-Buska et al. (2016) Frontiers in Microbiology"/>
    <s v="Data from original source"/>
    <s v="Data from original source"/>
    <s v="No"/>
    <s v="No"/>
    <s v="Not reported"/>
    <s v="No"/>
    <s v="Yes"/>
    <m/>
    <m/>
    <x v="15"/>
    <s v="Jayme"/>
    <x v="15"/>
    <s v="GTDB Release 214.1; NCBI (retrieved from February 21, 2024)"/>
  </r>
  <r>
    <s v="Feyhl-Buska2016_Picrophilus torridus_culture-IPL-GDGT_T58_pH0.7_growthLog"/>
    <x v="29"/>
    <x v="29"/>
    <s v="p__Thermoplasmatota"/>
    <s v="c__Thermoplasmata"/>
    <x v="3"/>
    <x v="8"/>
    <s v="g__Picrophilus"/>
    <s v="p__Candidatus Thermoplasmatota"/>
    <s v="c__Thermoplasmata"/>
    <s v="o__Thermoplasmatales"/>
    <s v="f__Picrophilaceae"/>
    <s v="g__Picrophilus"/>
    <x v="7"/>
    <s v="sequenced"/>
    <s v="RR_culture_152"/>
    <n v="58"/>
    <m/>
    <n v="0.7"/>
    <m/>
    <m/>
    <m/>
    <s v="growthlog_growth_rate"/>
    <x v="2"/>
    <x v="0"/>
    <x v="11"/>
    <m/>
    <n v="100.01"/>
    <n v="21.41"/>
    <n v="11.45"/>
    <n v="37.83"/>
    <n v="11.78"/>
    <n v="3.34"/>
    <m/>
    <n v="13.83"/>
    <n v="0.32"/>
    <n v="0.04"/>
    <n v="0.01"/>
    <m/>
    <m/>
    <m/>
    <m/>
    <m/>
    <n v="0.24950471972963523"/>
    <n v="0.13343433166297633"/>
    <n v="0.44085770889173753"/>
    <n v="0.13728003729169094"/>
    <n v="3.8923202423959906E-2"/>
    <n v="0"/>
    <e v="#N/A"/>
    <s v="Culture"/>
    <s v="Culture - Hot spring"/>
    <s v="Feyhl-Buska et al. (2016) Frontiers in Microbiology"/>
    <s v="Data from original source"/>
    <s v="Data from original source"/>
    <s v="No"/>
    <s v="No"/>
    <s v="Not reported"/>
    <s v="No"/>
    <s v="Yes"/>
    <m/>
    <m/>
    <x v="15"/>
    <s v="Jayme"/>
    <x v="15"/>
    <s v="GTDB Release 214.1; NCBI (retrieved from February 21, 2024)"/>
  </r>
  <r>
    <s v="Feyhl-Buska2016_Picrophilus torridus_culture-IPL-GDGT_T58_pH0.7_lateLog"/>
    <x v="29"/>
    <x v="29"/>
    <s v="p__Thermoplasmatota"/>
    <s v="c__Thermoplasmata"/>
    <x v="3"/>
    <x v="8"/>
    <s v="g__Picrophilus"/>
    <s v="p__Candidatus Thermoplasmatota"/>
    <s v="c__Thermoplasmata"/>
    <s v="o__Thermoplasmatales"/>
    <s v="f__Picrophilaceae"/>
    <s v="g__Picrophilus"/>
    <x v="7"/>
    <s v="sequenced"/>
    <s v="RR_culture_153"/>
    <n v="58"/>
    <m/>
    <n v="0.7"/>
    <m/>
    <m/>
    <m/>
    <s v="latelog_growth_rate"/>
    <x v="2"/>
    <x v="0"/>
    <x v="11"/>
    <m/>
    <n v="100.00999999999999"/>
    <n v="19.77"/>
    <n v="14.14"/>
    <n v="42.23"/>
    <n v="10.81"/>
    <n v="1.98"/>
    <m/>
    <n v="10.88"/>
    <n v="0.17"/>
    <n v="0.02"/>
    <n v="0.01"/>
    <m/>
    <m/>
    <m/>
    <m/>
    <m/>
    <n v="0.22230968177218038"/>
    <n v="0.15900146182390645"/>
    <n v="0.47486787360845611"/>
    <n v="0.12155628022039808"/>
    <n v="2.2264702575059036E-2"/>
    <n v="0"/>
    <e v="#N/A"/>
    <s v="Culture"/>
    <s v="Culture - Hot spring"/>
    <s v="Feyhl-Buska et al. (2016) Frontiers in Microbiology"/>
    <s v="Data from original source"/>
    <s v="Data from original source"/>
    <s v="No"/>
    <s v="No"/>
    <s v="Not reported"/>
    <s v="No"/>
    <s v="Yes"/>
    <m/>
    <m/>
    <x v="15"/>
    <s v="Jayme"/>
    <x v="15"/>
    <s v="GTDB Release 214.1; NCBI (retrieved from February 21, 2024)"/>
  </r>
  <r>
    <s v="Feyhl-Buska2016_Picrophilus torridus_culture-IPL-GDGT_T58_pH0.7_growthDeath"/>
    <x v="29"/>
    <x v="29"/>
    <s v="p__Thermoplasmatota"/>
    <s v="c__Thermoplasmata"/>
    <x v="3"/>
    <x v="8"/>
    <s v="g__Picrophilus"/>
    <s v="p__Candidatus Thermoplasmatota"/>
    <s v="c__Thermoplasmata"/>
    <s v="o__Thermoplasmatales"/>
    <s v="f__Picrophilaceae"/>
    <s v="g__Picrophilus"/>
    <x v="7"/>
    <s v="sequenced"/>
    <s v="RR_culture_154"/>
    <n v="58"/>
    <m/>
    <n v="0.7"/>
    <m/>
    <m/>
    <m/>
    <s v="growthdeath_growth_rate"/>
    <x v="2"/>
    <x v="0"/>
    <x v="11"/>
    <m/>
    <n v="100.02000000000001"/>
    <n v="7.39"/>
    <n v="9.73"/>
    <n v="38.42"/>
    <n v="16.079999999999998"/>
    <n v="5.58"/>
    <m/>
    <n v="22.57"/>
    <n v="0.22"/>
    <n v="0.02"/>
    <n v="0.01"/>
    <m/>
    <m/>
    <m/>
    <m/>
    <m/>
    <n v="9.5725388601036257E-2"/>
    <n v="0.12603626943005181"/>
    <n v="0.49766839378238342"/>
    <n v="0.20829015544041449"/>
    <n v="7.2279792746113986E-2"/>
    <n v="0"/>
    <e v="#N/A"/>
    <s v="Culture"/>
    <s v="Culture - Hot spring"/>
    <s v="Feyhl-Buska et al. (2016) Frontiers in Microbiology"/>
    <s v="Data from original source"/>
    <s v="Data from original source"/>
    <s v="No"/>
    <s v="No"/>
    <s v="Not reported"/>
    <s v="No"/>
    <s v="Yes"/>
    <m/>
    <m/>
    <x v="15"/>
    <s v="Jayme"/>
    <x v="15"/>
    <s v="GTDB Release 214.1; NCBI (retrieved from February 21, 2024)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6EBE5F-C9EB-43FC-9A56-49871B16AD1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21" firstHeaderRow="1" firstDataRow="2" firstDataCol="1"/>
  <pivotFields count="6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m="1"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</pivotFields>
  <rowFields count="1">
    <field x="6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24"/>
  </colFields>
  <colItems count="3">
    <i>
      <x v="1"/>
    </i>
    <i>
      <x v="2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BB38D6-130A-4818-88B4-791CABBD0F8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">
  <location ref="A4:B37" firstHeaderRow="1" firstDataRow="1" firstDataCol="1" rowPageCount="2" colPageCount="1"/>
  <pivotFields count="66">
    <pivotField dataField="1" showAll="0"/>
    <pivotField showAll="0"/>
    <pivotField showAll="0"/>
    <pivotField showAll="0"/>
    <pivotField showAll="0"/>
    <pivotField axis="axisRow" showAll="0">
      <items count="6">
        <item m="1" x="4"/>
        <item x="0"/>
        <item x="1"/>
        <item x="2"/>
        <item x="3"/>
        <item t="default"/>
      </items>
    </pivotField>
    <pivotField axis="axisRow" showAll="0">
      <items count="11">
        <item m="1" x="9"/>
        <item x="3"/>
        <item x="7"/>
        <item x="1"/>
        <item x="0"/>
        <item x="2"/>
        <item x="4"/>
        <item x="5"/>
        <item x="6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9">
        <item x="6"/>
        <item x="1"/>
        <item x="4"/>
        <item x="3"/>
        <item x="5"/>
        <item x="2"/>
        <item x="0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6">
        <item x="2"/>
        <item x="4"/>
        <item x="1"/>
        <item x="3"/>
        <item x="0"/>
        <item t="default"/>
      </items>
    </pivotField>
    <pivotField axis="axisPage" showAll="0">
      <items count="4">
        <item m="1" x="2"/>
        <item x="0"/>
        <item x="1"/>
        <item t="default"/>
      </items>
    </pivotField>
    <pivotField showAll="0">
      <items count="13">
        <item x="2"/>
        <item x="0"/>
        <item x="1"/>
        <item x="3"/>
        <item x="4"/>
        <item x="10"/>
        <item x="9"/>
        <item x="8"/>
        <item x="6"/>
        <item x="7"/>
        <item x="5"/>
        <item x="11"/>
        <item t="default"/>
      </items>
    </pivotField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13"/>
    <field x="5"/>
    <field x="6"/>
  </rowFields>
  <rowItems count="33">
    <i>
      <x/>
    </i>
    <i r="1">
      <x v="2"/>
    </i>
    <i r="2">
      <x v="1"/>
    </i>
    <i>
      <x v="1"/>
    </i>
    <i r="1">
      <x v="1"/>
    </i>
    <i r="2">
      <x v="4"/>
    </i>
    <i>
      <x v="2"/>
    </i>
    <i r="1">
      <x v="1"/>
    </i>
    <i r="2">
      <x v="4"/>
    </i>
    <i r="2">
      <x v="5"/>
    </i>
    <i>
      <x v="3"/>
    </i>
    <i r="1">
      <x v="2"/>
    </i>
    <i r="2">
      <x v="2"/>
    </i>
    <i r="1">
      <x v="3"/>
    </i>
    <i r="2">
      <x v="7"/>
    </i>
    <i>
      <x v="4"/>
    </i>
    <i r="1">
      <x v="1"/>
    </i>
    <i r="2">
      <x v="5"/>
    </i>
    <i>
      <x v="5"/>
    </i>
    <i r="1">
      <x v="2"/>
    </i>
    <i r="2">
      <x v="1"/>
    </i>
    <i r="2">
      <x v="6"/>
    </i>
    <i r="1">
      <x v="3"/>
    </i>
    <i r="2">
      <x v="8"/>
    </i>
    <i>
      <x v="6"/>
    </i>
    <i r="1">
      <x v="1"/>
    </i>
    <i r="2">
      <x v="3"/>
    </i>
    <i r="2">
      <x v="4"/>
    </i>
    <i r="2">
      <x v="5"/>
    </i>
    <i>
      <x v="7"/>
    </i>
    <i r="1">
      <x v="4"/>
    </i>
    <i r="2">
      <x v="9"/>
    </i>
    <i t="grand">
      <x/>
    </i>
  </rowItems>
  <colItems count="1">
    <i/>
  </colItems>
  <pageFields count="2">
    <pageField fld="23" item="4" hier="-1"/>
    <pageField fld="24" item="2" hier="-1"/>
  </pageFields>
  <dataFields count="1">
    <dataField name="Count of sample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D23BA4-915F-434E-9090-2041140CEFA9}" name="Table1" displayName="Table1" ref="A1:BV189" totalsRowShown="0" headerRowDxfId="76" dataDxfId="75" headerRowCellStyle="Normal" dataCellStyle="Normal">
  <autoFilter ref="A1:BV189" xr:uid="{E7D23BA4-915F-434E-9090-2041140CEFA9}">
    <filterColumn colId="1">
      <filters>
        <filter val="CN25"/>
      </filters>
    </filterColumn>
  </autoFilter>
  <sortState xmlns:xlrd2="http://schemas.microsoft.com/office/spreadsheetml/2017/richdata2" ref="A2:BV189">
    <sortCondition ref="W1:W189"/>
  </sortState>
  <tableColumns count="74">
    <tableColumn id="1" xr3:uid="{9DE69903-A8B5-4B3A-B4A1-54E763D95763}" name="sampleName" dataDxfId="74" dataCellStyle="Normal"/>
    <tableColumn id="2" xr3:uid="{A9EF70E9-2506-48BC-A410-0311668D6FA9}" name="Strains" dataDxfId="73" dataCellStyle="Normal"/>
    <tableColumn id="3" xr3:uid="{7B5F977B-8CC0-4700-9239-B4D81F5971FB}" name="organism_reported_names" dataDxfId="72" dataCellStyle="Normal"/>
    <tableColumn id="37" xr3:uid="{77E61E39-D717-4B64-BC1E-2CFFDEEA9D56}" name="phyloT_order" dataDxfId="71"/>
    <tableColumn id="61" xr3:uid="{71F71C5A-0E14-4795-8768-A9BC3FEDD213}" name="GTDB_phylum" dataDxfId="70"/>
    <tableColumn id="60" xr3:uid="{FFFE55B9-2ADB-47F3-89D9-F57B323829D1}" name="GTDB_class" dataDxfId="69"/>
    <tableColumn id="6" xr3:uid="{BAEC7DF7-14CD-4C33-B180-0DB46E31F56D}" name="GTDB_order" dataDxfId="68" dataCellStyle="Normal"/>
    <tableColumn id="5" xr3:uid="{F7A2E1E7-E89E-4412-9C29-26CC3EDE56B7}" name="GTDB_family" dataDxfId="67" dataCellStyle="Normal"/>
    <tableColumn id="4" xr3:uid="{905CF10C-C759-46FA-B770-0756D8BDF323}" name="GTDB_genus" dataDxfId="66" dataCellStyle="Normal"/>
    <tableColumn id="34" xr3:uid="{2CD7DE13-185B-45AE-B846-F088A7809394}" name="GTDB_species" dataDxfId="65"/>
    <tableColumn id="57" xr3:uid="{C9FEA5B8-721E-4AC5-8AE5-8878F95DCEB9}" name="NCBI_phylum" dataDxfId="64"/>
    <tableColumn id="58" xr3:uid="{2ABAAA77-FF56-44C1-88D8-A3344087A1EA}" name="NCBI_class" dataDxfId="63"/>
    <tableColumn id="9" xr3:uid="{65136153-39F9-4686-A7E2-858D32F7B0EC}" name="NCBI_order" dataDxfId="62" dataCellStyle="Normal"/>
    <tableColumn id="8" xr3:uid="{65B6D296-3F41-451E-83EA-54952D24A61A}" name="NCBI_family" dataDxfId="61" dataCellStyle="Normal"/>
    <tableColumn id="7" xr3:uid="{5D0DCDB5-79CD-4C77-A445-5F445EE1C6CC}" name="NCBI_genus" dataDxfId="60" dataCellStyle="Normal"/>
    <tableColumn id="33" xr3:uid="{B584347E-EB16-4915-B8D4-431C7FD24F1F}" name="NCBI_species" dataDxfId="59"/>
    <tableColumn id="10" xr3:uid="{603FFFEC-7781-46B7-A950-A5B8D9D3BB97}" name="organism_broadClass" dataDxfId="58" dataCellStyle="Normal"/>
    <tableColumn id="38" xr3:uid="{D2C63A89-2504-4344-A7C6-DC9D8BCD27B0}" name="organism_broadClass2" dataDxfId="57"/>
    <tableColumn id="39" xr3:uid="{9A7FA2B3-A0F2-4E8E-9E2D-98B93B6E5D2D}" name="organism_broadClass3" dataDxfId="56"/>
    <tableColumn id="11" xr3:uid="{20B35D26-B203-439C-BF97-3C962EDDB166}" name="organism_genomes_combined_WGS_PGS" dataDxfId="55" dataCellStyle="Normal"/>
    <tableColumn id="35" xr3:uid="{EA2D631E-488E-42BF-A212-1684E07D95DC}" name="isolate_from" dataDxfId="54"/>
    <tableColumn id="36" xr3:uid="{1B85421F-9EF3-4F2C-919D-8966F66F2761}" name="geographic_location" dataDxfId="53"/>
    <tableColumn id="12" xr3:uid="{741C0E2F-42BA-4759-8445-0885C91ECCD8}" name="sampleID_new" dataDxfId="52" dataCellStyle="Normal"/>
    <tableColumn id="13" xr3:uid="{E9003CC1-9824-47B7-98C0-F955D1C0691A}" name="reported_Temp" dataDxfId="51" dataCellStyle="Normal"/>
    <tableColumn id="14" xr3:uid="{8B9329A3-B661-4FC2-BFB2-D6BDC551DEBC}" name="reported_Salinity" dataDxfId="50" dataCellStyle="Normal"/>
    <tableColumn id="15" xr3:uid="{2F7E9B62-A01A-4F6A-A412-8F2F5ACAEA9F}" name="reported_pH" dataDxfId="49" dataCellStyle="Normal"/>
    <tableColumn id="16" xr3:uid="{FE6ED0B2-6D3E-4DF9-8195-C17B003E059A}" name="reported_oxy_micromolar" dataDxfId="48" dataCellStyle="Normal"/>
    <tableColumn id="62" xr3:uid="{7121FE34-001A-4745-8F94-E8FBBD568854}" name="reported_ammonium" dataDxfId="47"/>
    <tableColumn id="68" xr3:uid="{68A3E19A-4460-417C-96D9-972A591EDE17}" name="reported_ionicStrength" dataDxfId="46"/>
    <tableColumn id="41" xr3:uid="{FBC5B382-B2AC-4C60-8A87-35A5336DE308}" name="reported_AOR_umol_NO2_l_d" dataDxfId="45"/>
    <tableColumn id="77" xr3:uid="{CBE68C93-D969-459B-B362-3CFFE3ACC54E}" name="reported_growthPhase_growthRate" dataDxfId="44"/>
    <tableColumn id="75" xr3:uid="{B9D8F03D-FB1A-42BE-9D51-01A022144F68}" name="experiment_setup" dataDxfId="43"/>
    <tableColumn id="17" xr3:uid="{A4078939-3AAE-4651-8CEE-4DF2421F5F16}" name="Broad Filtration Class" dataDxfId="42" dataCellStyle="Normal"/>
    <tableColumn id="18" xr3:uid="{FCEFBBAC-6D80-42BF-AD23-173205E930D5}" name="Lipid Extractions" dataDxfId="41" dataCellStyle="Normal"/>
    <tableColumn id="19" xr3:uid="{87A1BB6F-5F16-4023-B691-2C8402DAAF76}" name="Filter pore size" dataDxfId="40" dataCellStyle="Normal"/>
    <tableColumn id="74" xr3:uid="{B22022B2-2158-4A73-8780-324B370AD574}" name="sum_reported_fractions" dataDxfId="39">
      <calculatedColumnFormula>SUM(Table1[[#This Row],[reported_1302]:[reported_1286_iso]])</calculatedColumnFormula>
    </tableColumn>
    <tableColumn id="20" xr3:uid="{80F2126D-AA9C-4134-9726-EFB3BA07BE17}" name="reported_1302" dataDxfId="38" dataCellStyle="Normal"/>
    <tableColumn id="21" xr3:uid="{4E93ABBF-D254-4B2A-A2B9-D91A1BC2EBED}" name="reported_1300" dataDxfId="37" dataCellStyle="Normal"/>
    <tableColumn id="22" xr3:uid="{C9759DF3-7D8E-4AF5-9BCC-FFEFF537F411}" name="reported_1298" dataDxfId="36" dataCellStyle="Normal"/>
    <tableColumn id="23" xr3:uid="{4E01F30F-5CD0-4064-9F71-F1AC346B8F1E}" name="reported_1296" dataDxfId="35" dataCellStyle="Normal"/>
    <tableColumn id="24" xr3:uid="{3797B64B-3E81-4F5B-8ACE-B01D40982FB0}" name="reported_1292" dataDxfId="34" dataCellStyle="Normal"/>
    <tableColumn id="25" xr3:uid="{CD43C0EC-6504-41E5-987B-0E76271A2A0A}" name="reported_1292_iso" dataDxfId="33" dataCellStyle="Normal"/>
    <tableColumn id="26" xr3:uid="{2A236492-B3A2-438B-B6FA-5EF604606818}" name="reported_1294" dataDxfId="32" dataCellStyle="Normal"/>
    <tableColumn id="63" xr3:uid="{6D76F309-438E-4876-B239-65C57CB282DE}" name="reported_1290" dataDxfId="31"/>
    <tableColumn id="64" xr3:uid="{CD34085F-CA17-4BFD-B1CB-CB5FA1EE9112}" name="reported_1288" dataDxfId="30"/>
    <tableColumn id="71" xr3:uid="{54B15EC3-B24C-46AF-8B20-B147251C5D99}" name="reported_1286" dataDxfId="29"/>
    <tableColumn id="73" xr3:uid="{C5FA42DE-92FE-413C-A7FB-C61284201D2A}" name="reported_1292_iso2" dataDxfId="28"/>
    <tableColumn id="65" xr3:uid="{57B31434-07A4-4224-A505-74F6FA42F8BD}" name="reported_1294_iso" dataDxfId="27"/>
    <tableColumn id="66" xr3:uid="{249F52B6-ECB3-481D-A97E-01FE07EBCF2F}" name="reported_1290_iso" dataDxfId="26"/>
    <tableColumn id="67" xr3:uid="{0589F4F5-B832-4D12-8297-E6CDEF6BD132}" name="reported_1288_iso" dataDxfId="25"/>
    <tableColumn id="72" xr3:uid="{7064DDAB-5D3D-453A-8C9A-61AF4DE0B5B7}" name="reported_1286_iso" dataDxfId="24"/>
    <tableColumn id="27" xr3:uid="{F21AE14A-5F76-4170-8136-8E2B98ED11A3}" name="fGDGT_0" dataDxfId="23" dataCellStyle="Normal"/>
    <tableColumn id="28" xr3:uid="{8DC591CA-15F7-4E17-B815-8FD2C17A9C27}" name="fGDGT_1" dataDxfId="22" dataCellStyle="Normal"/>
    <tableColumn id="29" xr3:uid="{36C54552-F8E3-41E2-80C6-9499151DAEE3}" name="fGDGT_2" dataDxfId="21" dataCellStyle="Normal"/>
    <tableColumn id="30" xr3:uid="{15C3E059-3D59-406D-B313-547D3F9E0122}" name="fGDGT_3" dataDxfId="20" dataCellStyle="Normal"/>
    <tableColumn id="31" xr3:uid="{EBDC68F2-511B-421B-9B63-66E56B61CD71}" name="fGDGT_cren" dataDxfId="19" dataCellStyle="Normal"/>
    <tableColumn id="32" xr3:uid="{1A6048DF-D236-4CCE-9903-4FD9DA137658}" name="fGDGT_cren_prime" dataDxfId="18" dataCellStyle="Normal"/>
    <tableColumn id="40" xr3:uid="{97B69A36-D816-43CE-AA08-91C59723EA6D}" name="BITindex" dataDxfId="17" dataCellStyle="Normal"/>
    <tableColumn id="42" xr3:uid="{D5D98DBE-95A4-4412-AE0A-C856C4BCEB47}" name="dataType_level0" dataDxfId="16" dataCellStyle="Normal"/>
    <tableColumn id="43" xr3:uid="{244FADB9-819F-4E48-B0B6-B43E366E48DE}" name="dataType_level1" dataDxfId="15" dataCellStyle="Normal"/>
    <tableColumn id="44" xr3:uid="{E5D56DBE-9E94-42D2-BAB3-E1E65979F0BE}" name="Source" dataDxfId="14" dataCellStyle="Normal"/>
    <tableColumn id="45" xr3:uid="{57C81A2F-71A0-44FA-AF43-1C4E6E3C578D}" name="short_remark" dataDxfId="13" dataCellStyle="Normal"/>
    <tableColumn id="46" xr3:uid="{34EB8EEA-5595-4CA1-85E6-87FFCE3A5511}" name="full_remark" dataDxfId="12" dataCellStyle="Normal"/>
    <tableColumn id="47" xr3:uid="{F9997D98-B1D8-444E-ACE3-13EDFD8C216E}" name="duplicate_Datasets" dataDxfId="11" dataCellStyle="Normal"/>
    <tableColumn id="48" xr3:uid="{DC8CF7B6-DF64-495D-A1AE-9CACE5BED4B4}" name="incomplete_GDGT_fractions" dataDxfId="10" dataCellStyle="Normal"/>
    <tableColumn id="49" xr3:uid="{C1B6A850-B14F-428C-875B-8B70283D354C}" name="BIT_QC_above05" dataDxfId="9" dataCellStyle="Normal"/>
    <tableColumn id="50" xr3:uid="{EC15F690-BACF-46D8-98CF-69D98E8D8602}" name="gdgt0Cren_QC_above07" dataDxfId="8" dataCellStyle="Normal"/>
    <tableColumn id="51" xr3:uid="{B9BFFCC6-ACA1-467A-AF74-0F7A3E55EA09}" name="MI_QC_above05" dataDxfId="7" dataCellStyle="Normal"/>
    <tableColumn id="52" xr3:uid="{F0C00A66-CFC9-4C7D-86CF-7882FA30B22C}" name="QC_Indices_check" dataDxfId="6" dataCellStyle="Normal"/>
    <tableColumn id="53" xr3:uid="{FB3288AA-F5C7-42F3-8754-C77F65CC0AB8}" name="detectionLimit_check" dataDxfId="5" dataCellStyle="Normal"/>
    <tableColumn id="54" xr3:uid="{5DB8FCF5-DB19-46CD-B20A-35BDE5B56B45}" name="Source2" dataDxfId="4" dataCellStyle="Normal"/>
    <tableColumn id="55" xr3:uid="{9E358A17-AAF7-40AC-919D-9FD4F961415B}" name="firstAuthor_firstName" dataDxfId="3" dataCellStyle="Normal"/>
    <tableColumn id="56" xr3:uid="{9E238F7F-96C6-487B-A58F-E3CE489405C2}" name="DOI" dataDxfId="2" dataCellStyle="Normal"/>
    <tableColumn id="59" xr3:uid="{9BDC787A-7C0E-4C68-98B5-024664F3239F}" name="Taxonomy data update" dataDxfId="1" dataCellStyle="Normal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73" dT="2024-03-19T03:46:35.32" personId="{550E2014-6FAC-419A-9308-4E887D75C6E7}" id="{F2C79CAA-219F-441D-8908-63D0CA10B783}">
    <text>Check the method whether they look for GDGT-6 or not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28/AEM.02758-10" TargetMode="External"/><Relationship Id="rId3" Type="http://schemas.openxmlformats.org/officeDocument/2006/relationships/hyperlink" Target="https://doi.org/10.1128/AEM.02758-10" TargetMode="External"/><Relationship Id="rId7" Type="http://schemas.openxmlformats.org/officeDocument/2006/relationships/hyperlink" Target="https://doi.org/10.1016/j.gca.2015.09.004" TargetMode="External"/><Relationship Id="rId2" Type="http://schemas.openxmlformats.org/officeDocument/2006/relationships/hyperlink" Target="https://doi.org/10.1128/AEM.02758-10" TargetMode="External"/><Relationship Id="rId1" Type="http://schemas.openxmlformats.org/officeDocument/2006/relationships/hyperlink" Target="https://doi.org/10.1128/AEM.01681-12" TargetMode="External"/><Relationship Id="rId6" Type="http://schemas.openxmlformats.org/officeDocument/2006/relationships/hyperlink" Target="https://doi.org/10.1073/pnas.1501568112" TargetMode="External"/><Relationship Id="rId5" Type="http://schemas.openxmlformats.org/officeDocument/2006/relationships/hyperlink" Target="https://doi.org/10.1016/j.gca.2015.09.004" TargetMode="External"/><Relationship Id="rId4" Type="http://schemas.openxmlformats.org/officeDocument/2006/relationships/hyperlink" Target="https://doi.org/10.1111/1462-2920.13759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1.xml"/><Relationship Id="rId3" Type="http://schemas.openxmlformats.org/officeDocument/2006/relationships/hyperlink" Target="https://doi.org/10.1016/j.gca.2015.09.004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doi.org/10.1016/j.gca.2015.09.004" TargetMode="External"/><Relationship Id="rId1" Type="http://schemas.openxmlformats.org/officeDocument/2006/relationships/hyperlink" Target="https://doi.org/10.1016/j.gca.2015.09.004" TargetMode="External"/><Relationship Id="rId6" Type="http://schemas.openxmlformats.org/officeDocument/2006/relationships/table" Target="../tables/table1.xml"/><Relationship Id="rId5" Type="http://schemas.openxmlformats.org/officeDocument/2006/relationships/vmlDrawing" Target="../drawings/vmlDrawing1.vml"/><Relationship Id="rId4" Type="http://schemas.openxmlformats.org/officeDocument/2006/relationships/hyperlink" Target="https://doi.org/10.1016/j.palaeo.2013.09.0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BF79D-0E64-452F-A2CF-890E764A6B6A}">
  <dimension ref="A3:D21"/>
  <sheetViews>
    <sheetView workbookViewId="0">
      <selection activeCell="A5" sqref="A5"/>
    </sheetView>
  </sheetViews>
  <sheetFormatPr defaultRowHeight="15" x14ac:dyDescent="0.25"/>
  <cols>
    <col min="1" max="1" width="28" bestFit="1" customWidth="1"/>
    <col min="2" max="2" width="16.85546875" bestFit="1" customWidth="1"/>
    <col min="3" max="3" width="12.140625" bestFit="1" customWidth="1"/>
    <col min="4" max="5" width="11.28515625" bestFit="1" customWidth="1"/>
  </cols>
  <sheetData>
    <row r="3" spans="1:4" x14ac:dyDescent="0.25">
      <c r="B3" s="2" t="s">
        <v>402</v>
      </c>
    </row>
    <row r="4" spans="1:4" x14ac:dyDescent="0.25">
      <c r="A4" s="2" t="s">
        <v>244</v>
      </c>
      <c r="B4" t="s">
        <v>65</v>
      </c>
      <c r="C4" t="s">
        <v>71</v>
      </c>
      <c r="D4" t="s">
        <v>245</v>
      </c>
    </row>
    <row r="5" spans="1:4" x14ac:dyDescent="0.25">
      <c r="A5" s="3" t="s">
        <v>42</v>
      </c>
    </row>
    <row r="6" spans="1:4" x14ac:dyDescent="0.25">
      <c r="A6" s="3" t="s">
        <v>78</v>
      </c>
    </row>
    <row r="7" spans="1:4" x14ac:dyDescent="0.25">
      <c r="A7" s="3" t="s">
        <v>92</v>
      </c>
    </row>
    <row r="8" spans="1:4" x14ac:dyDescent="0.25">
      <c r="A8" s="3" t="s">
        <v>110</v>
      </c>
    </row>
    <row r="9" spans="1:4" x14ac:dyDescent="0.25">
      <c r="A9" s="3" t="s">
        <v>114</v>
      </c>
    </row>
    <row r="10" spans="1:4" x14ac:dyDescent="0.25">
      <c r="A10" s="3" t="s">
        <v>117</v>
      </c>
    </row>
    <row r="11" spans="1:4" x14ac:dyDescent="0.25">
      <c r="A11" s="3" t="s">
        <v>318</v>
      </c>
    </row>
    <row r="12" spans="1:4" x14ac:dyDescent="0.25">
      <c r="A12" s="3" t="s">
        <v>363</v>
      </c>
    </row>
    <row r="13" spans="1:4" x14ac:dyDescent="0.25">
      <c r="A13" s="3" t="s">
        <v>372</v>
      </c>
    </row>
    <row r="14" spans="1:4" x14ac:dyDescent="0.25">
      <c r="A14" s="3" t="s">
        <v>340</v>
      </c>
    </row>
    <row r="15" spans="1:4" x14ac:dyDescent="0.25">
      <c r="A15" s="3" t="s">
        <v>359</v>
      </c>
    </row>
    <row r="16" spans="1:4" x14ac:dyDescent="0.25">
      <c r="A16" s="3" t="s">
        <v>377</v>
      </c>
    </row>
    <row r="17" spans="1:1" x14ac:dyDescent="0.25">
      <c r="A17" s="3" t="s">
        <v>391</v>
      </c>
    </row>
    <row r="18" spans="1:1" x14ac:dyDescent="0.25">
      <c r="A18" s="3" t="s">
        <v>399</v>
      </c>
    </row>
    <row r="19" spans="1:1" x14ac:dyDescent="0.25">
      <c r="A19" s="3" t="s">
        <v>515</v>
      </c>
    </row>
    <row r="20" spans="1:1" x14ac:dyDescent="0.25">
      <c r="A20" s="3" t="s">
        <v>516</v>
      </c>
    </row>
    <row r="21" spans="1:1" x14ac:dyDescent="0.25">
      <c r="A21" s="3" t="s">
        <v>245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83FAA-0C81-4167-BA19-A77440EE9040}">
  <dimension ref="A1:B37"/>
  <sheetViews>
    <sheetView topLeftCell="A10" workbookViewId="0">
      <selection activeCell="B13" sqref="B13"/>
    </sheetView>
  </sheetViews>
  <sheetFormatPr defaultRowHeight="15" x14ac:dyDescent="0.25"/>
  <cols>
    <col min="1" max="1" width="29.85546875" bestFit="1" customWidth="1"/>
    <col min="2" max="2" width="21.5703125" bestFit="1" customWidth="1"/>
  </cols>
  <sheetData>
    <row r="1" spans="1:2" x14ac:dyDescent="0.25">
      <c r="A1" s="2" t="s">
        <v>471</v>
      </c>
      <c r="B1" t="s">
        <v>472</v>
      </c>
    </row>
    <row r="2" spans="1:2" x14ac:dyDescent="0.25">
      <c r="A2" s="2" t="s">
        <v>5</v>
      </c>
      <c r="B2" t="s">
        <v>71</v>
      </c>
    </row>
    <row r="4" spans="1:2" x14ac:dyDescent="0.25">
      <c r="A4" s="2" t="s">
        <v>585</v>
      </c>
      <c r="B4" t="s">
        <v>586</v>
      </c>
    </row>
    <row r="5" spans="1:2" x14ac:dyDescent="0.25">
      <c r="A5" s="3" t="s">
        <v>453</v>
      </c>
      <c r="B5">
        <v>4</v>
      </c>
    </row>
    <row r="6" spans="1:2" x14ac:dyDescent="0.25">
      <c r="A6" s="20" t="s">
        <v>283</v>
      </c>
      <c r="B6">
        <v>4</v>
      </c>
    </row>
    <row r="7" spans="1:2" x14ac:dyDescent="0.25">
      <c r="A7" s="21" t="s">
        <v>280</v>
      </c>
      <c r="B7">
        <v>4</v>
      </c>
    </row>
    <row r="8" spans="1:2" x14ac:dyDescent="0.25">
      <c r="A8" s="3" t="s">
        <v>250</v>
      </c>
      <c r="B8">
        <v>38</v>
      </c>
    </row>
    <row r="9" spans="1:2" x14ac:dyDescent="0.25">
      <c r="A9" s="20" t="s">
        <v>235</v>
      </c>
      <c r="B9">
        <v>38</v>
      </c>
    </row>
    <row r="10" spans="1:2" x14ac:dyDescent="0.25">
      <c r="A10" s="21" t="s">
        <v>234</v>
      </c>
      <c r="B10">
        <v>38</v>
      </c>
    </row>
    <row r="11" spans="1:2" x14ac:dyDescent="0.25">
      <c r="A11" s="3" t="s">
        <v>374</v>
      </c>
      <c r="B11">
        <v>5</v>
      </c>
    </row>
    <row r="12" spans="1:2" x14ac:dyDescent="0.25">
      <c r="A12" s="20" t="s">
        <v>235</v>
      </c>
      <c r="B12">
        <v>5</v>
      </c>
    </row>
    <row r="13" spans="1:2" x14ac:dyDescent="0.25">
      <c r="A13" s="21" t="s">
        <v>234</v>
      </c>
      <c r="B13">
        <v>4</v>
      </c>
    </row>
    <row r="14" spans="1:2" x14ac:dyDescent="0.25">
      <c r="A14" s="21" t="s">
        <v>267</v>
      </c>
      <c r="B14">
        <v>1</v>
      </c>
    </row>
    <row r="15" spans="1:2" x14ac:dyDescent="0.25">
      <c r="A15" s="3" t="s">
        <v>303</v>
      </c>
      <c r="B15">
        <v>3</v>
      </c>
    </row>
    <row r="16" spans="1:2" x14ac:dyDescent="0.25">
      <c r="A16" s="20" t="s">
        <v>283</v>
      </c>
      <c r="B16">
        <v>2</v>
      </c>
    </row>
    <row r="17" spans="1:2" x14ac:dyDescent="0.25">
      <c r="A17" s="21" t="s">
        <v>305</v>
      </c>
      <c r="B17">
        <v>2</v>
      </c>
    </row>
    <row r="18" spans="1:2" x14ac:dyDescent="0.25">
      <c r="A18" s="20" t="s">
        <v>299</v>
      </c>
      <c r="B18">
        <v>1</v>
      </c>
    </row>
    <row r="19" spans="1:2" x14ac:dyDescent="0.25">
      <c r="A19" s="21" t="s">
        <v>300</v>
      </c>
      <c r="B19">
        <v>1</v>
      </c>
    </row>
    <row r="20" spans="1:2" x14ac:dyDescent="0.25">
      <c r="A20" s="3" t="s">
        <v>397</v>
      </c>
      <c r="B20">
        <v>1</v>
      </c>
    </row>
    <row r="21" spans="1:2" x14ac:dyDescent="0.25">
      <c r="A21" s="20" t="s">
        <v>235</v>
      </c>
      <c r="B21">
        <v>1</v>
      </c>
    </row>
    <row r="22" spans="1:2" x14ac:dyDescent="0.25">
      <c r="A22" s="21" t="s">
        <v>267</v>
      </c>
      <c r="B22">
        <v>1</v>
      </c>
    </row>
    <row r="23" spans="1:2" x14ac:dyDescent="0.25">
      <c r="A23" s="3" t="s">
        <v>290</v>
      </c>
      <c r="B23">
        <v>5</v>
      </c>
    </row>
    <row r="24" spans="1:2" x14ac:dyDescent="0.25">
      <c r="A24" s="20" t="s">
        <v>283</v>
      </c>
      <c r="B24">
        <v>4</v>
      </c>
    </row>
    <row r="25" spans="1:2" x14ac:dyDescent="0.25">
      <c r="A25" s="21" t="s">
        <v>280</v>
      </c>
      <c r="B25">
        <v>2</v>
      </c>
    </row>
    <row r="26" spans="1:2" x14ac:dyDescent="0.25">
      <c r="A26" s="21" t="s">
        <v>292</v>
      </c>
      <c r="B26">
        <v>2</v>
      </c>
    </row>
    <row r="27" spans="1:2" x14ac:dyDescent="0.25">
      <c r="A27" s="20" t="s">
        <v>299</v>
      </c>
      <c r="B27">
        <v>1</v>
      </c>
    </row>
    <row r="28" spans="1:2" x14ac:dyDescent="0.25">
      <c r="A28" s="21" t="s">
        <v>302</v>
      </c>
      <c r="B28">
        <v>1</v>
      </c>
    </row>
    <row r="29" spans="1:2" x14ac:dyDescent="0.25">
      <c r="A29" s="3" t="s">
        <v>210</v>
      </c>
      <c r="B29">
        <v>10</v>
      </c>
    </row>
    <row r="30" spans="1:2" x14ac:dyDescent="0.25">
      <c r="A30" s="20" t="s">
        <v>235</v>
      </c>
      <c r="B30">
        <v>10</v>
      </c>
    </row>
    <row r="31" spans="1:2" x14ac:dyDescent="0.25">
      <c r="A31" s="21" t="s">
        <v>263</v>
      </c>
      <c r="B31">
        <v>1</v>
      </c>
    </row>
    <row r="32" spans="1:2" x14ac:dyDescent="0.25">
      <c r="A32" s="21" t="s">
        <v>234</v>
      </c>
      <c r="B32">
        <v>3</v>
      </c>
    </row>
    <row r="33" spans="1:2" x14ac:dyDescent="0.25">
      <c r="A33" s="21" t="s">
        <v>267</v>
      </c>
      <c r="B33">
        <v>6</v>
      </c>
    </row>
    <row r="34" spans="1:2" x14ac:dyDescent="0.25">
      <c r="A34" s="3" t="s">
        <v>500</v>
      </c>
      <c r="B34">
        <v>3</v>
      </c>
    </row>
    <row r="35" spans="1:2" x14ac:dyDescent="0.25">
      <c r="A35" s="20" t="s">
        <v>495</v>
      </c>
      <c r="B35">
        <v>3</v>
      </c>
    </row>
    <row r="36" spans="1:2" x14ac:dyDescent="0.25">
      <c r="A36" s="21" t="s">
        <v>496</v>
      </c>
      <c r="B36">
        <v>3</v>
      </c>
    </row>
    <row r="37" spans="1:2" x14ac:dyDescent="0.25">
      <c r="A37" s="3" t="s">
        <v>245</v>
      </c>
      <c r="B37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5F63C-9EAD-45D6-8E3C-AA02B4C83015}">
  <dimension ref="A1:S34"/>
  <sheetViews>
    <sheetView zoomScale="70" zoomScaleNormal="70" workbookViewId="0">
      <pane xSplit="4" ySplit="1" topLeftCell="E4" activePane="bottomRight" state="frozen"/>
      <selection pane="topRight" activeCell="C1" sqref="C1"/>
      <selection pane="bottomLeft" activeCell="A2" sqref="A2"/>
      <selection pane="bottomRight" activeCell="C9" sqref="C9"/>
    </sheetView>
  </sheetViews>
  <sheetFormatPr defaultRowHeight="15" x14ac:dyDescent="0.25"/>
  <cols>
    <col min="1" max="1" width="47.28515625" bestFit="1" customWidth="1"/>
    <col min="2" max="2" width="22.7109375" customWidth="1"/>
    <col min="3" max="3" width="27.5703125" customWidth="1"/>
    <col min="4" max="4" width="25.140625" bestFit="1" customWidth="1"/>
    <col min="5" max="6" width="24.42578125" customWidth="1"/>
    <col min="7" max="7" width="16" customWidth="1"/>
    <col min="8" max="9" width="26.7109375" bestFit="1" customWidth="1"/>
    <col min="10" max="10" width="48.5703125" bestFit="1" customWidth="1"/>
    <col min="11" max="11" width="20" style="1" customWidth="1"/>
    <col min="12" max="12" width="16" customWidth="1"/>
    <col min="13" max="14" width="17.140625" customWidth="1"/>
    <col min="15" max="15" width="51.7109375" style="1" customWidth="1"/>
    <col min="16" max="16" width="31" bestFit="1" customWidth="1"/>
    <col min="17" max="17" width="28" bestFit="1" customWidth="1"/>
    <col min="18" max="18" width="37.7109375" bestFit="1" customWidth="1"/>
  </cols>
  <sheetData>
    <row r="1" spans="1:19" ht="45" x14ac:dyDescent="0.25">
      <c r="A1" s="22" t="s">
        <v>217</v>
      </c>
      <c r="B1" s="22" t="s">
        <v>734</v>
      </c>
      <c r="C1" s="22" t="s">
        <v>842</v>
      </c>
      <c r="D1" s="22" t="s">
        <v>208</v>
      </c>
      <c r="E1" s="7" t="s">
        <v>635</v>
      </c>
      <c r="F1" s="7" t="s">
        <v>851</v>
      </c>
      <c r="G1" s="7" t="s">
        <v>636</v>
      </c>
      <c r="H1" s="7" t="s">
        <v>736</v>
      </c>
      <c r="I1" s="7" t="s">
        <v>738</v>
      </c>
      <c r="J1" s="7" t="s">
        <v>648</v>
      </c>
      <c r="K1" s="8" t="s">
        <v>715</v>
      </c>
      <c r="L1" s="7" t="s">
        <v>699</v>
      </c>
      <c r="M1" s="7" t="s">
        <v>700</v>
      </c>
      <c r="N1" s="7" t="s">
        <v>712</v>
      </c>
      <c r="O1" s="8" t="s">
        <v>639</v>
      </c>
      <c r="P1" s="7" t="s">
        <v>638</v>
      </c>
      <c r="Q1" s="7" t="s">
        <v>17</v>
      </c>
      <c r="R1" s="7" t="s">
        <v>29</v>
      </c>
      <c r="S1" s="7" t="s">
        <v>846</v>
      </c>
    </row>
    <row r="2" spans="1:19" x14ac:dyDescent="0.25">
      <c r="A2" s="7" t="s">
        <v>312</v>
      </c>
      <c r="B2" s="7">
        <v>7</v>
      </c>
      <c r="C2" s="7">
        <v>1</v>
      </c>
      <c r="D2" s="7" t="s">
        <v>274</v>
      </c>
      <c r="E2" s="7" t="s">
        <v>640</v>
      </c>
      <c r="F2" s="7" t="s">
        <v>852</v>
      </c>
      <c r="G2" s="7">
        <v>1959104</v>
      </c>
      <c r="H2" s="7" t="s">
        <v>737</v>
      </c>
      <c r="I2" s="7" t="s">
        <v>739</v>
      </c>
      <c r="J2" s="30" t="s">
        <v>649</v>
      </c>
      <c r="K2" s="8"/>
      <c r="L2" s="25">
        <v>17</v>
      </c>
      <c r="M2" s="25" t="s">
        <v>642</v>
      </c>
      <c r="N2" s="25"/>
      <c r="O2" s="8" t="s">
        <v>641</v>
      </c>
      <c r="P2" s="7"/>
      <c r="Q2" s="7" t="s">
        <v>117</v>
      </c>
      <c r="R2" s="7" t="s">
        <v>119</v>
      </c>
    </row>
    <row r="3" spans="1:19" ht="75" x14ac:dyDescent="0.25">
      <c r="A3" s="7" t="s">
        <v>311</v>
      </c>
      <c r="B3" s="7">
        <v>9</v>
      </c>
      <c r="C3" s="7">
        <v>2</v>
      </c>
      <c r="D3" s="7" t="s">
        <v>273</v>
      </c>
      <c r="E3" s="7" t="s">
        <v>644</v>
      </c>
      <c r="F3" s="7" t="s">
        <v>850</v>
      </c>
      <c r="G3" s="7">
        <v>1470066</v>
      </c>
      <c r="H3" s="7" t="s">
        <v>737</v>
      </c>
      <c r="I3" s="7" t="s">
        <v>739</v>
      </c>
      <c r="J3" s="30" t="s">
        <v>649</v>
      </c>
      <c r="K3" s="8"/>
      <c r="L3" s="25">
        <v>50</v>
      </c>
      <c r="M3" s="25" t="s">
        <v>730</v>
      </c>
      <c r="N3" s="25"/>
      <c r="O3" s="8" t="s">
        <v>732</v>
      </c>
      <c r="P3" s="7"/>
      <c r="Q3" s="7" t="s">
        <v>117</v>
      </c>
      <c r="R3" s="27" t="s">
        <v>119</v>
      </c>
    </row>
    <row r="4" spans="1:19" x14ac:dyDescent="0.25">
      <c r="A4" t="s">
        <v>781</v>
      </c>
      <c r="C4">
        <v>3</v>
      </c>
      <c r="D4" s="7" t="s">
        <v>777</v>
      </c>
      <c r="E4" t="s">
        <v>834</v>
      </c>
      <c r="F4" t="s">
        <v>853</v>
      </c>
      <c r="G4">
        <v>1898749</v>
      </c>
    </row>
    <row r="5" spans="1:19" ht="60" x14ac:dyDescent="0.25">
      <c r="A5" s="7" t="s">
        <v>313</v>
      </c>
      <c r="B5" s="7">
        <v>3</v>
      </c>
      <c r="C5" s="7">
        <v>4</v>
      </c>
      <c r="D5" s="7" t="s">
        <v>275</v>
      </c>
      <c r="E5" s="7" t="s">
        <v>680</v>
      </c>
      <c r="F5" s="7" t="s">
        <v>855</v>
      </c>
      <c r="G5" s="7">
        <v>1470067</v>
      </c>
      <c r="H5" s="7" t="s">
        <v>737</v>
      </c>
      <c r="I5" s="7" t="s">
        <v>739</v>
      </c>
      <c r="J5" s="30" t="s">
        <v>649</v>
      </c>
      <c r="K5" s="8"/>
      <c r="L5" s="25">
        <v>0</v>
      </c>
      <c r="M5" s="25" t="s">
        <v>733</v>
      </c>
      <c r="N5" s="25"/>
      <c r="O5" s="8" t="s">
        <v>731</v>
      </c>
      <c r="P5" s="7"/>
      <c r="Q5" s="7" t="s">
        <v>117</v>
      </c>
      <c r="R5" s="7" t="s">
        <v>119</v>
      </c>
    </row>
    <row r="6" spans="1:19" ht="30" x14ac:dyDescent="0.25">
      <c r="A6" s="7" t="s">
        <v>248</v>
      </c>
      <c r="B6" s="7">
        <v>6</v>
      </c>
      <c r="C6" s="7">
        <v>5</v>
      </c>
      <c r="D6" s="7" t="s">
        <v>247</v>
      </c>
      <c r="E6" s="7" t="s">
        <v>645</v>
      </c>
      <c r="F6" s="7" t="s">
        <v>854</v>
      </c>
      <c r="G6" s="7">
        <v>1580092</v>
      </c>
      <c r="H6" s="7" t="s">
        <v>737</v>
      </c>
      <c r="I6" s="7" t="s">
        <v>739</v>
      </c>
      <c r="J6" s="29" t="s">
        <v>650</v>
      </c>
      <c r="K6" s="8">
        <v>15.5</v>
      </c>
      <c r="L6" s="25">
        <v>0.5</v>
      </c>
      <c r="M6" s="25" t="s">
        <v>714</v>
      </c>
      <c r="N6" s="25"/>
      <c r="O6" s="8" t="s">
        <v>713</v>
      </c>
      <c r="P6" s="7" t="s">
        <v>646</v>
      </c>
      <c r="Q6" s="7" t="s">
        <v>92</v>
      </c>
      <c r="R6" s="7" t="s">
        <v>93</v>
      </c>
    </row>
    <row r="7" spans="1:19" x14ac:dyDescent="0.25">
      <c r="A7" s="7" t="s">
        <v>780</v>
      </c>
      <c r="C7" s="32">
        <v>5.0999999999999996</v>
      </c>
      <c r="D7" t="s">
        <v>776</v>
      </c>
      <c r="F7" s="7"/>
    </row>
    <row r="8" spans="1:19" ht="75" x14ac:dyDescent="0.25">
      <c r="A8" s="7" t="s">
        <v>241</v>
      </c>
      <c r="B8" s="7">
        <v>20</v>
      </c>
      <c r="C8" s="32">
        <v>5.2</v>
      </c>
      <c r="D8" s="7" t="s">
        <v>213</v>
      </c>
      <c r="E8" s="7"/>
      <c r="F8" s="7"/>
      <c r="G8" s="7">
        <v>1701109</v>
      </c>
      <c r="H8" s="7" t="s">
        <v>737</v>
      </c>
      <c r="I8" s="7" t="s">
        <v>739</v>
      </c>
      <c r="J8" s="29" t="s">
        <v>650</v>
      </c>
      <c r="K8" s="8">
        <v>14.9</v>
      </c>
      <c r="L8" s="25">
        <v>5</v>
      </c>
      <c r="M8" s="25" t="s">
        <v>725</v>
      </c>
      <c r="N8" s="25"/>
      <c r="O8" s="8" t="s">
        <v>726</v>
      </c>
      <c r="P8" s="7"/>
      <c r="Q8" s="7" t="s">
        <v>78</v>
      </c>
      <c r="R8" s="27" t="s">
        <v>80</v>
      </c>
    </row>
    <row r="9" spans="1:19" ht="45" x14ac:dyDescent="0.25">
      <c r="A9" s="7" t="s">
        <v>740</v>
      </c>
      <c r="B9" s="7">
        <v>2</v>
      </c>
      <c r="C9" s="7">
        <v>6</v>
      </c>
      <c r="D9" s="7" t="s">
        <v>741</v>
      </c>
      <c r="E9" s="7" t="s">
        <v>843</v>
      </c>
      <c r="F9" s="7" t="s">
        <v>856</v>
      </c>
      <c r="G9" s="7">
        <v>1229908</v>
      </c>
      <c r="H9" s="7" t="s">
        <v>737</v>
      </c>
      <c r="I9" s="7" t="s">
        <v>739</v>
      </c>
      <c r="J9" s="28" t="s">
        <v>687</v>
      </c>
      <c r="K9" s="8"/>
      <c r="L9" s="25">
        <v>78</v>
      </c>
      <c r="M9" s="25" t="s">
        <v>724</v>
      </c>
      <c r="N9" s="25"/>
      <c r="O9" s="8" t="s">
        <v>722</v>
      </c>
      <c r="P9" s="7" t="s">
        <v>720</v>
      </c>
      <c r="Q9" s="7" t="s">
        <v>363</v>
      </c>
      <c r="R9" s="27" t="s">
        <v>364</v>
      </c>
    </row>
    <row r="10" spans="1:19" ht="30" x14ac:dyDescent="0.25">
      <c r="A10" s="7" t="s">
        <v>231</v>
      </c>
      <c r="B10" s="7">
        <v>4</v>
      </c>
      <c r="C10" s="7">
        <v>7</v>
      </c>
      <c r="D10" s="7" t="s">
        <v>215</v>
      </c>
      <c r="E10" s="7" t="s">
        <v>643</v>
      </c>
      <c r="F10" s="7" t="s">
        <v>857</v>
      </c>
      <c r="G10" s="7">
        <v>338192</v>
      </c>
      <c r="H10" s="7" t="s">
        <v>737</v>
      </c>
      <c r="I10" s="7" t="s">
        <v>739</v>
      </c>
      <c r="J10" s="30" t="s">
        <v>649</v>
      </c>
      <c r="K10" s="8"/>
      <c r="L10" s="25"/>
      <c r="M10" s="25"/>
      <c r="N10" s="25"/>
      <c r="O10" s="8" t="s">
        <v>596</v>
      </c>
      <c r="P10" s="7" t="s">
        <v>595</v>
      </c>
      <c r="Q10" s="7" t="s">
        <v>78</v>
      </c>
      <c r="R10" s="27" t="s">
        <v>80</v>
      </c>
    </row>
    <row r="11" spans="1:19" ht="60" x14ac:dyDescent="0.25">
      <c r="A11" s="7" t="s">
        <v>242</v>
      </c>
      <c r="B11" s="7">
        <v>5</v>
      </c>
      <c r="C11" s="32">
        <v>7.1</v>
      </c>
      <c r="D11" s="7" t="s">
        <v>214</v>
      </c>
      <c r="E11" s="7"/>
      <c r="F11" s="7"/>
      <c r="G11" s="7"/>
      <c r="H11" s="7" t="s">
        <v>737</v>
      </c>
      <c r="I11" s="7" t="s">
        <v>739</v>
      </c>
      <c r="J11" s="29" t="s">
        <v>650</v>
      </c>
      <c r="K11" s="8">
        <v>13.6</v>
      </c>
      <c r="L11" s="25">
        <v>5</v>
      </c>
      <c r="M11" s="25" t="s">
        <v>725</v>
      </c>
      <c r="N11" s="25"/>
      <c r="O11" s="8" t="s">
        <v>727</v>
      </c>
      <c r="P11" s="7"/>
      <c r="Q11" s="7" t="s">
        <v>78</v>
      </c>
      <c r="R11" s="7" t="s">
        <v>80</v>
      </c>
    </row>
    <row r="12" spans="1:19" ht="30" x14ac:dyDescent="0.25">
      <c r="A12" s="7" t="s">
        <v>255</v>
      </c>
      <c r="B12" s="7">
        <v>1</v>
      </c>
      <c r="C12" s="7">
        <v>8</v>
      </c>
      <c r="D12" s="7" t="s">
        <v>253</v>
      </c>
      <c r="E12" s="7" t="s">
        <v>637</v>
      </c>
      <c r="F12" s="7" t="s">
        <v>858</v>
      </c>
      <c r="G12" s="7">
        <v>1582439</v>
      </c>
      <c r="H12" s="7" t="s">
        <v>737</v>
      </c>
      <c r="I12" s="7" t="s">
        <v>739</v>
      </c>
      <c r="J12" s="28" t="s">
        <v>687</v>
      </c>
      <c r="K12" s="25">
        <v>13.1</v>
      </c>
      <c r="L12" s="25">
        <v>0.5</v>
      </c>
      <c r="M12" s="25" t="s">
        <v>714</v>
      </c>
      <c r="N12" s="25"/>
      <c r="O12" s="8" t="s">
        <v>711</v>
      </c>
      <c r="P12" s="7" t="s">
        <v>646</v>
      </c>
      <c r="Q12" s="7" t="s">
        <v>92</v>
      </c>
      <c r="R12" s="7" t="s">
        <v>93</v>
      </c>
    </row>
    <row r="13" spans="1:19" ht="45" x14ac:dyDescent="0.25">
      <c r="A13" s="7" t="s">
        <v>383</v>
      </c>
      <c r="B13" s="7">
        <v>8</v>
      </c>
      <c r="C13" s="32">
        <v>8.1</v>
      </c>
      <c r="D13" s="7" t="s">
        <v>345</v>
      </c>
      <c r="E13" s="7"/>
      <c r="F13" s="7"/>
      <c r="G13" s="7">
        <v>1027374</v>
      </c>
      <c r="H13" s="7" t="s">
        <v>737</v>
      </c>
      <c r="I13" s="7" t="s">
        <v>739</v>
      </c>
      <c r="J13" s="28" t="s">
        <v>687</v>
      </c>
      <c r="K13" s="8"/>
      <c r="L13" s="25">
        <v>650</v>
      </c>
      <c r="M13" s="25" t="s">
        <v>723</v>
      </c>
      <c r="N13" s="25"/>
      <c r="O13" s="8" t="s">
        <v>721</v>
      </c>
      <c r="P13" s="7" t="s">
        <v>607</v>
      </c>
      <c r="Q13" s="7" t="s">
        <v>363</v>
      </c>
      <c r="R13" s="27" t="s">
        <v>364</v>
      </c>
    </row>
    <row r="14" spans="1:19" ht="30" x14ac:dyDescent="0.25">
      <c r="A14" s="7" t="s">
        <v>380</v>
      </c>
      <c r="B14" s="7">
        <v>10</v>
      </c>
      <c r="C14" s="7">
        <v>9</v>
      </c>
      <c r="D14" s="7" t="s">
        <v>774</v>
      </c>
      <c r="E14" s="7" t="s">
        <v>647</v>
      </c>
      <c r="F14" s="7" t="s">
        <v>859</v>
      </c>
      <c r="G14" s="7">
        <v>1088740</v>
      </c>
      <c r="H14" s="7" t="s">
        <v>737</v>
      </c>
      <c r="I14" s="7" t="s">
        <v>739</v>
      </c>
      <c r="J14" s="30" t="s">
        <v>649</v>
      </c>
      <c r="K14" s="8"/>
      <c r="L14" s="25"/>
      <c r="M14" s="25"/>
      <c r="N14" s="25"/>
      <c r="O14" s="8" t="s">
        <v>703</v>
      </c>
      <c r="P14" s="7" t="s">
        <v>607</v>
      </c>
      <c r="Q14" s="7" t="s">
        <v>377</v>
      </c>
      <c r="R14" s="7" t="s">
        <v>379</v>
      </c>
    </row>
    <row r="15" spans="1:19" ht="60" x14ac:dyDescent="0.25">
      <c r="A15" s="7" t="s">
        <v>679</v>
      </c>
      <c r="B15" s="7">
        <v>11</v>
      </c>
      <c r="C15" s="33">
        <v>10</v>
      </c>
      <c r="D15" s="7" t="s">
        <v>344</v>
      </c>
      <c r="E15" s="7" t="s">
        <v>668</v>
      </c>
      <c r="F15" s="7" t="s">
        <v>849</v>
      </c>
      <c r="G15" s="8">
        <v>1007084</v>
      </c>
      <c r="H15" s="7" t="s">
        <v>737</v>
      </c>
      <c r="I15" s="7" t="s">
        <v>739</v>
      </c>
      <c r="J15" s="30" t="s">
        <v>649</v>
      </c>
      <c r="K15" s="8">
        <v>21.6</v>
      </c>
      <c r="L15" s="24">
        <v>5</v>
      </c>
      <c r="M15" s="25" t="s">
        <v>717</v>
      </c>
      <c r="N15" s="25"/>
      <c r="O15" s="8" t="s">
        <v>716</v>
      </c>
      <c r="P15" s="7" t="s">
        <v>669</v>
      </c>
      <c r="Q15" s="7" t="s">
        <v>363</v>
      </c>
      <c r="R15" s="27" t="s">
        <v>364</v>
      </c>
    </row>
    <row r="16" spans="1:19" ht="60" x14ac:dyDescent="0.25">
      <c r="A16" s="7" t="s">
        <v>350</v>
      </c>
      <c r="B16" s="7">
        <v>19</v>
      </c>
      <c r="C16" s="33">
        <v>11</v>
      </c>
      <c r="D16" s="7" t="s">
        <v>349</v>
      </c>
      <c r="E16" s="7" t="s">
        <v>661</v>
      </c>
      <c r="F16" s="7" t="s">
        <v>848</v>
      </c>
      <c r="G16" s="8">
        <v>46770</v>
      </c>
      <c r="H16" s="7" t="s">
        <v>737</v>
      </c>
      <c r="I16" s="7" t="s">
        <v>739</v>
      </c>
      <c r="J16" s="23" t="s">
        <v>694</v>
      </c>
      <c r="K16" s="8"/>
      <c r="L16" s="24">
        <v>15</v>
      </c>
      <c r="M16" s="25" t="s">
        <v>701</v>
      </c>
      <c r="N16" s="25"/>
      <c r="O16" s="8" t="s">
        <v>698</v>
      </c>
      <c r="P16" s="7" t="s">
        <v>697</v>
      </c>
      <c r="Q16" s="7" t="s">
        <v>359</v>
      </c>
      <c r="R16" s="7" t="s">
        <v>361</v>
      </c>
    </row>
    <row r="17" spans="1:18" x14ac:dyDescent="0.25">
      <c r="A17" s="7" t="s">
        <v>779</v>
      </c>
      <c r="C17">
        <v>12</v>
      </c>
      <c r="D17" t="s">
        <v>775</v>
      </c>
      <c r="E17" t="s">
        <v>845</v>
      </c>
      <c r="F17" t="s">
        <v>860</v>
      </c>
    </row>
    <row r="18" spans="1:18" x14ac:dyDescent="0.25">
      <c r="A18" s="7" t="s">
        <v>335</v>
      </c>
      <c r="B18" s="7">
        <v>18</v>
      </c>
      <c r="C18" s="7">
        <v>13</v>
      </c>
      <c r="D18" s="7" t="s">
        <v>212</v>
      </c>
      <c r="E18" s="7" t="s">
        <v>662</v>
      </c>
      <c r="F18" s="7" t="s">
        <v>861</v>
      </c>
      <c r="G18" s="7">
        <v>1407055</v>
      </c>
      <c r="H18" s="7" t="s">
        <v>737</v>
      </c>
      <c r="I18" s="7" t="s">
        <v>739</v>
      </c>
      <c r="J18" s="29" t="s">
        <v>650</v>
      </c>
      <c r="K18" s="8"/>
      <c r="L18" s="25"/>
      <c r="M18" s="25"/>
      <c r="N18" s="25"/>
      <c r="O18" s="8" t="s">
        <v>663</v>
      </c>
      <c r="P18" s="7" t="s">
        <v>659</v>
      </c>
      <c r="Q18" s="7" t="s">
        <v>42</v>
      </c>
      <c r="R18" s="7" t="s">
        <v>44</v>
      </c>
    </row>
    <row r="19" spans="1:18" x14ac:dyDescent="0.25">
      <c r="A19" s="7" t="s">
        <v>386</v>
      </c>
      <c r="B19" s="7">
        <v>17</v>
      </c>
      <c r="C19" s="7">
        <v>14</v>
      </c>
      <c r="D19" s="7" t="s">
        <v>384</v>
      </c>
      <c r="E19" s="7" t="s">
        <v>664</v>
      </c>
      <c r="F19" s="7" t="s">
        <v>862</v>
      </c>
      <c r="G19" s="7">
        <v>1353246</v>
      </c>
      <c r="H19" s="7" t="s">
        <v>737</v>
      </c>
      <c r="I19" s="7" t="s">
        <v>739</v>
      </c>
      <c r="J19" s="30" t="s">
        <v>649</v>
      </c>
      <c r="K19" s="8"/>
      <c r="L19" s="25"/>
      <c r="M19" s="25"/>
      <c r="N19" s="25"/>
      <c r="O19" s="8" t="s">
        <v>665</v>
      </c>
      <c r="P19" s="7" t="s">
        <v>607</v>
      </c>
      <c r="Q19" s="7" t="s">
        <v>391</v>
      </c>
      <c r="R19" s="7" t="s">
        <v>392</v>
      </c>
    </row>
    <row r="20" spans="1:18" ht="30" x14ac:dyDescent="0.25">
      <c r="A20" s="7" t="s">
        <v>266</v>
      </c>
      <c r="B20" s="7">
        <v>14</v>
      </c>
      <c r="C20" s="7">
        <v>15</v>
      </c>
      <c r="D20" s="7" t="s">
        <v>265</v>
      </c>
      <c r="E20" s="7" t="s">
        <v>666</v>
      </c>
      <c r="F20" s="7" t="s">
        <v>863</v>
      </c>
      <c r="G20" s="7">
        <v>497727</v>
      </c>
      <c r="H20" s="7" t="s">
        <v>742</v>
      </c>
      <c r="I20" s="7" t="s">
        <v>743</v>
      </c>
      <c r="J20" s="15" t="s">
        <v>695</v>
      </c>
      <c r="K20" s="8"/>
      <c r="L20" s="25"/>
      <c r="M20" s="25"/>
      <c r="N20" s="25"/>
      <c r="O20" s="8" t="s">
        <v>705</v>
      </c>
      <c r="P20" s="7" t="s">
        <v>667</v>
      </c>
      <c r="Q20" s="7" t="s">
        <v>92</v>
      </c>
      <c r="R20" s="7" t="s">
        <v>93</v>
      </c>
    </row>
    <row r="21" spans="1:18" ht="30" x14ac:dyDescent="0.25">
      <c r="A21" s="7" t="s">
        <v>382</v>
      </c>
      <c r="B21" s="7">
        <v>12</v>
      </c>
      <c r="C21" s="7">
        <v>16</v>
      </c>
      <c r="D21" s="7" t="s">
        <v>370</v>
      </c>
      <c r="E21" s="7" t="s">
        <v>681</v>
      </c>
      <c r="F21" s="7" t="s">
        <v>864</v>
      </c>
      <c r="G21" s="7">
        <v>1034015</v>
      </c>
      <c r="H21" s="7" t="s">
        <v>742</v>
      </c>
      <c r="I21" s="7" t="s">
        <v>743</v>
      </c>
      <c r="J21" s="15" t="s">
        <v>695</v>
      </c>
      <c r="K21" s="8"/>
      <c r="L21" s="25"/>
      <c r="M21" s="25"/>
      <c r="N21" s="25"/>
      <c r="O21" s="26" t="s">
        <v>702</v>
      </c>
      <c r="P21" s="7" t="s">
        <v>682</v>
      </c>
      <c r="Q21" s="7" t="s">
        <v>372</v>
      </c>
      <c r="R21" s="27" t="s">
        <v>373</v>
      </c>
    </row>
    <row r="22" spans="1:18" ht="45" x14ac:dyDescent="0.25">
      <c r="A22" s="7" t="s">
        <v>393</v>
      </c>
      <c r="B22" s="7">
        <v>15</v>
      </c>
      <c r="C22" s="7">
        <v>17</v>
      </c>
      <c r="D22" s="7" t="s">
        <v>394</v>
      </c>
      <c r="E22" s="7" t="s">
        <v>670</v>
      </c>
      <c r="F22" s="7" t="s">
        <v>865</v>
      </c>
      <c r="G22" s="7">
        <v>1353260</v>
      </c>
      <c r="H22" s="7" t="s">
        <v>742</v>
      </c>
      <c r="I22" s="7" t="s">
        <v>743</v>
      </c>
      <c r="J22" s="30" t="s">
        <v>649</v>
      </c>
      <c r="K22" s="8"/>
      <c r="L22" s="25"/>
      <c r="M22" s="25"/>
      <c r="N22" s="25"/>
      <c r="O22" s="8" t="s">
        <v>671</v>
      </c>
      <c r="P22" s="7" t="s">
        <v>607</v>
      </c>
      <c r="Q22" s="7" t="s">
        <v>399</v>
      </c>
      <c r="R22" s="7" t="s">
        <v>400</v>
      </c>
    </row>
    <row r="23" spans="1:18" x14ac:dyDescent="0.25">
      <c r="A23" s="7" t="s">
        <v>294</v>
      </c>
      <c r="B23" s="7">
        <v>27</v>
      </c>
      <c r="C23" s="33">
        <v>18</v>
      </c>
      <c r="D23" s="7" t="s">
        <v>295</v>
      </c>
      <c r="E23" s="7" t="s">
        <v>651</v>
      </c>
      <c r="F23" s="7" t="s">
        <v>847</v>
      </c>
      <c r="G23" s="7">
        <v>43687</v>
      </c>
      <c r="H23" s="7" t="s">
        <v>748</v>
      </c>
      <c r="I23" s="7" t="s">
        <v>748</v>
      </c>
      <c r="J23" s="23" t="s">
        <v>688</v>
      </c>
      <c r="K23" s="8"/>
      <c r="L23" s="25"/>
      <c r="M23" s="25"/>
      <c r="N23" s="25"/>
      <c r="O23" s="8" t="s">
        <v>652</v>
      </c>
      <c r="P23" s="7" t="s">
        <v>653</v>
      </c>
      <c r="Q23" s="7" t="s">
        <v>110</v>
      </c>
      <c r="R23" s="7" t="s">
        <v>112</v>
      </c>
    </row>
    <row r="24" spans="1:18" x14ac:dyDescent="0.25">
      <c r="A24" s="7" t="s">
        <v>297</v>
      </c>
      <c r="B24" s="7">
        <v>26</v>
      </c>
      <c r="C24" s="33">
        <v>19</v>
      </c>
      <c r="D24" s="7" t="s">
        <v>296</v>
      </c>
      <c r="E24" s="7" t="s">
        <v>691</v>
      </c>
      <c r="F24" s="7" t="s">
        <v>869</v>
      </c>
      <c r="G24" s="7">
        <v>273057</v>
      </c>
      <c r="H24" s="7" t="s">
        <v>748</v>
      </c>
      <c r="I24" s="7" t="s">
        <v>748</v>
      </c>
      <c r="J24" s="23" t="s">
        <v>688</v>
      </c>
      <c r="K24" s="8"/>
      <c r="L24" s="25"/>
      <c r="M24" s="25"/>
      <c r="N24" s="25"/>
      <c r="O24" s="8" t="s">
        <v>689</v>
      </c>
      <c r="P24" s="7" t="s">
        <v>690</v>
      </c>
      <c r="Q24" s="7" t="s">
        <v>110</v>
      </c>
      <c r="R24" s="7" t="s">
        <v>112</v>
      </c>
    </row>
    <row r="25" spans="1:18" x14ac:dyDescent="0.25">
      <c r="A25" s="7" t="s">
        <v>304</v>
      </c>
      <c r="B25" s="7">
        <v>29</v>
      </c>
      <c r="C25" s="33">
        <v>20</v>
      </c>
      <c r="D25" s="7" t="s">
        <v>308</v>
      </c>
      <c r="E25" s="7" t="s">
        <v>654</v>
      </c>
      <c r="F25" s="7" t="s">
        <v>866</v>
      </c>
      <c r="G25" s="7">
        <v>94694</v>
      </c>
      <c r="H25" s="7" t="s">
        <v>749</v>
      </c>
      <c r="I25" s="7" t="s">
        <v>749</v>
      </c>
      <c r="J25" s="23" t="s">
        <v>688</v>
      </c>
      <c r="K25" s="8"/>
      <c r="L25" s="25"/>
      <c r="M25" s="25"/>
      <c r="N25" s="25"/>
      <c r="O25" s="8" t="s">
        <v>656</v>
      </c>
      <c r="P25" s="7" t="s">
        <v>657</v>
      </c>
      <c r="Q25" s="7" t="s">
        <v>110</v>
      </c>
      <c r="R25" s="7" t="s">
        <v>112</v>
      </c>
    </row>
    <row r="26" spans="1:18" x14ac:dyDescent="0.25">
      <c r="A26" s="7" t="s">
        <v>286</v>
      </c>
      <c r="B26" s="7">
        <v>28</v>
      </c>
      <c r="C26" s="33">
        <v>20</v>
      </c>
      <c r="D26" s="7" t="s">
        <v>660</v>
      </c>
      <c r="E26" s="7" t="s">
        <v>655</v>
      </c>
      <c r="F26" s="7" t="s">
        <v>867</v>
      </c>
      <c r="G26" s="7">
        <v>94694</v>
      </c>
      <c r="H26" s="7" t="s">
        <v>749</v>
      </c>
      <c r="I26" s="7" t="s">
        <v>749</v>
      </c>
      <c r="J26" s="23" t="s">
        <v>688</v>
      </c>
      <c r="K26" s="8"/>
      <c r="L26" s="25"/>
      <c r="M26" s="25"/>
      <c r="N26" s="25"/>
      <c r="O26" s="8" t="s">
        <v>658</v>
      </c>
      <c r="P26" s="7" t="s">
        <v>659</v>
      </c>
      <c r="Q26" s="7" t="s">
        <v>110</v>
      </c>
      <c r="R26" s="7" t="s">
        <v>112</v>
      </c>
    </row>
    <row r="27" spans="1:18" ht="30" x14ac:dyDescent="0.25">
      <c r="A27" s="7" t="s">
        <v>284</v>
      </c>
      <c r="B27" s="7">
        <v>21</v>
      </c>
      <c r="C27" s="7">
        <v>21</v>
      </c>
      <c r="D27" s="7" t="s">
        <v>288</v>
      </c>
      <c r="E27" s="7" t="s">
        <v>677</v>
      </c>
      <c r="F27" s="7" t="s">
        <v>868</v>
      </c>
      <c r="G27" s="7">
        <v>242703</v>
      </c>
      <c r="H27" s="7" t="s">
        <v>747</v>
      </c>
      <c r="I27" s="7" t="s">
        <v>747</v>
      </c>
      <c r="J27" s="23" t="s">
        <v>688</v>
      </c>
      <c r="K27" s="8"/>
      <c r="L27" s="25"/>
      <c r="M27" s="25"/>
      <c r="N27" s="25"/>
      <c r="O27" s="8" t="s">
        <v>598</v>
      </c>
      <c r="P27" s="7" t="s">
        <v>659</v>
      </c>
      <c r="Q27" s="7" t="s">
        <v>110</v>
      </c>
      <c r="R27" s="7" t="s">
        <v>112</v>
      </c>
    </row>
    <row r="28" spans="1:18" x14ac:dyDescent="0.25">
      <c r="A28" s="7" t="s">
        <v>576</v>
      </c>
      <c r="B28" s="7">
        <v>25</v>
      </c>
      <c r="C28" s="7">
        <v>22</v>
      </c>
      <c r="D28" s="7" t="s">
        <v>309</v>
      </c>
      <c r="E28" s="7" t="s">
        <v>692</v>
      </c>
      <c r="F28" s="7" t="s">
        <v>870</v>
      </c>
      <c r="G28" s="7">
        <v>184117</v>
      </c>
      <c r="H28" s="7" t="s">
        <v>746</v>
      </c>
      <c r="I28" s="7" t="s">
        <v>746</v>
      </c>
      <c r="J28" s="23" t="s">
        <v>688</v>
      </c>
      <c r="K28" s="8"/>
      <c r="L28" s="25"/>
      <c r="M28" s="25"/>
      <c r="N28" s="25"/>
      <c r="O28" s="8"/>
      <c r="P28" s="7"/>
      <c r="Q28" s="7" t="s">
        <v>110</v>
      </c>
      <c r="R28" s="7" t="s">
        <v>112</v>
      </c>
    </row>
    <row r="29" spans="1:18" x14ac:dyDescent="0.25">
      <c r="A29" s="7" t="s">
        <v>285</v>
      </c>
      <c r="B29" s="7">
        <v>24</v>
      </c>
      <c r="C29" s="7">
        <v>23</v>
      </c>
      <c r="D29" s="7" t="s">
        <v>289</v>
      </c>
      <c r="E29" s="7" t="s">
        <v>693</v>
      </c>
      <c r="F29" s="7" t="s">
        <v>871</v>
      </c>
      <c r="G29" s="7">
        <v>985053</v>
      </c>
      <c r="H29" s="7" t="s">
        <v>746</v>
      </c>
      <c r="I29" s="7" t="s">
        <v>746</v>
      </c>
      <c r="J29" s="23" t="s">
        <v>688</v>
      </c>
      <c r="K29" s="8"/>
      <c r="L29" s="25"/>
      <c r="M29" s="25"/>
      <c r="N29" s="25"/>
      <c r="O29" s="8"/>
      <c r="P29" s="7"/>
      <c r="Q29" s="7" t="s">
        <v>110</v>
      </c>
      <c r="R29" s="7" t="s">
        <v>112</v>
      </c>
    </row>
    <row r="30" spans="1:18" x14ac:dyDescent="0.25">
      <c r="A30" s="7" t="s">
        <v>696</v>
      </c>
      <c r="B30" s="7">
        <v>30</v>
      </c>
      <c r="C30" s="7">
        <v>24</v>
      </c>
      <c r="D30" s="7" t="s">
        <v>502</v>
      </c>
      <c r="E30" s="7" t="s">
        <v>685</v>
      </c>
      <c r="F30" s="7" t="s">
        <v>872</v>
      </c>
      <c r="G30" s="7">
        <v>82076</v>
      </c>
      <c r="H30" s="7" t="s">
        <v>750</v>
      </c>
      <c r="I30" s="7" t="s">
        <v>750</v>
      </c>
      <c r="J30" s="23" t="s">
        <v>686</v>
      </c>
      <c r="K30" s="8"/>
      <c r="L30" s="25"/>
      <c r="M30" s="25"/>
      <c r="N30" s="25"/>
      <c r="O30" s="8" t="s">
        <v>683</v>
      </c>
      <c r="P30" s="7" t="s">
        <v>684</v>
      </c>
      <c r="Q30" s="7" t="s">
        <v>516</v>
      </c>
      <c r="R30" s="7" t="s">
        <v>519</v>
      </c>
    </row>
    <row r="31" spans="1:18" ht="60" x14ac:dyDescent="0.25">
      <c r="A31" s="7" t="s">
        <v>381</v>
      </c>
      <c r="B31" s="7">
        <v>13</v>
      </c>
      <c r="C31" s="32">
        <v>25.1</v>
      </c>
      <c r="D31" s="7" t="s">
        <v>346</v>
      </c>
      <c r="E31" s="7"/>
      <c r="F31" s="7"/>
      <c r="G31" s="7">
        <v>1110358</v>
      </c>
      <c r="H31" s="7" t="s">
        <v>742</v>
      </c>
      <c r="I31" s="7" t="s">
        <v>743</v>
      </c>
      <c r="J31" s="29" t="s">
        <v>650</v>
      </c>
      <c r="K31" s="8"/>
      <c r="L31" s="25"/>
      <c r="M31" s="25"/>
      <c r="N31" s="25"/>
      <c r="O31" s="8" t="s">
        <v>704</v>
      </c>
      <c r="P31" s="7" t="s">
        <v>607</v>
      </c>
      <c r="Q31" s="7" t="s">
        <v>372</v>
      </c>
      <c r="R31" s="7" t="s">
        <v>373</v>
      </c>
    </row>
    <row r="32" spans="1:18" ht="30" x14ac:dyDescent="0.25">
      <c r="A32" s="7" t="s">
        <v>259</v>
      </c>
      <c r="B32" s="7">
        <v>16</v>
      </c>
      <c r="C32" s="32">
        <v>25.1</v>
      </c>
      <c r="D32" s="7" t="s">
        <v>258</v>
      </c>
      <c r="E32" s="7"/>
      <c r="F32" s="7"/>
      <c r="G32" s="7">
        <v>1268556</v>
      </c>
      <c r="H32" s="7" t="s">
        <v>744</v>
      </c>
      <c r="I32" s="7" t="s">
        <v>745</v>
      </c>
      <c r="J32" s="28" t="s">
        <v>687</v>
      </c>
      <c r="K32" s="8"/>
      <c r="L32" s="25"/>
      <c r="M32" s="25"/>
      <c r="N32" s="25"/>
      <c r="O32" s="8" t="s">
        <v>718</v>
      </c>
      <c r="P32" s="7" t="s">
        <v>719</v>
      </c>
      <c r="Q32" s="7" t="s">
        <v>92</v>
      </c>
      <c r="R32" s="27" t="s">
        <v>93</v>
      </c>
    </row>
    <row r="33" spans="1:18" x14ac:dyDescent="0.25">
      <c r="A33" s="31" t="s">
        <v>287</v>
      </c>
      <c r="B33" s="7">
        <v>22</v>
      </c>
      <c r="C33" s="32">
        <v>25.1</v>
      </c>
      <c r="D33" s="7">
        <v>1904</v>
      </c>
      <c r="E33" s="7"/>
      <c r="F33" s="7"/>
      <c r="G33" s="7">
        <v>105851</v>
      </c>
      <c r="H33" s="7" t="s">
        <v>747</v>
      </c>
      <c r="I33" s="7" t="s">
        <v>747</v>
      </c>
      <c r="J33" s="23" t="s">
        <v>688</v>
      </c>
      <c r="K33" s="8"/>
      <c r="L33" s="25"/>
      <c r="M33" s="25"/>
      <c r="N33" s="25"/>
      <c r="O33" s="8" t="s">
        <v>678</v>
      </c>
      <c r="P33" s="7" t="s">
        <v>659</v>
      </c>
      <c r="Q33" s="7" t="s">
        <v>110</v>
      </c>
      <c r="R33" s="7" t="s">
        <v>112</v>
      </c>
    </row>
    <row r="34" spans="1:18" x14ac:dyDescent="0.25">
      <c r="A34" s="31" t="s">
        <v>452</v>
      </c>
      <c r="B34" s="7">
        <v>23</v>
      </c>
      <c r="C34" s="32">
        <v>25.1</v>
      </c>
      <c r="D34" s="7" t="s">
        <v>672</v>
      </c>
      <c r="E34" s="7"/>
      <c r="F34" s="7"/>
      <c r="G34" s="7">
        <v>411357</v>
      </c>
      <c r="H34" s="7" t="s">
        <v>747</v>
      </c>
      <c r="I34" s="7" t="s">
        <v>747</v>
      </c>
      <c r="J34" s="30" t="s">
        <v>649</v>
      </c>
      <c r="K34" s="8"/>
      <c r="L34" s="25"/>
      <c r="M34" s="25"/>
      <c r="N34" s="25"/>
      <c r="O34" s="8" t="s">
        <v>728</v>
      </c>
      <c r="P34" s="7" t="s">
        <v>729</v>
      </c>
      <c r="Q34" s="7" t="s">
        <v>515</v>
      </c>
      <c r="R34" s="7" t="s">
        <v>517</v>
      </c>
    </row>
  </sheetData>
  <autoFilter ref="A1:R34" xr:uid="{3FA5F63C-9EAD-45D6-8E3C-AA02B4C83015}">
    <sortState xmlns:xlrd2="http://schemas.microsoft.com/office/spreadsheetml/2017/richdata2" ref="A2:R34">
      <sortCondition ref="C1:C34"/>
    </sortState>
  </autoFilter>
  <hyperlinks>
    <hyperlink ref="R21" r:id="rId1" xr:uid="{9A5ACBBE-A8B8-4ECE-87C9-E93F07C5A70A}"/>
    <hyperlink ref="R13" r:id="rId2" xr:uid="{A29FB53A-C90B-4948-A03C-91B43609D9A1}"/>
    <hyperlink ref="R15" r:id="rId3" xr:uid="{894D30B3-66CE-446D-B7D7-64C0D47FC9D3}"/>
    <hyperlink ref="R32" r:id="rId4" xr:uid="{8D328F89-8AB4-4BF8-A807-75E7380A2C9B}"/>
    <hyperlink ref="R8" r:id="rId5" xr:uid="{1CDA278B-5996-4E5A-8419-D027FE99DEBB}"/>
    <hyperlink ref="R3" r:id="rId6" xr:uid="{B352481F-E612-4E9A-9436-6D693E88E321}"/>
    <hyperlink ref="R10" r:id="rId7" xr:uid="{1C4019F0-F9D1-45F2-B31A-0BFBF6A462D1}"/>
    <hyperlink ref="R9" r:id="rId8" xr:uid="{7D86EE12-3E69-4DF4-BC2C-47A527D6E1F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82245-CCAD-4701-8DA1-ED336D62DAC3}">
  <sheetPr>
    <tabColor theme="8" tint="-0.249977111117893"/>
  </sheetPr>
  <dimension ref="A1:BV189"/>
  <sheetViews>
    <sheetView tabSelected="1" zoomScale="80" zoomScaleNormal="80" workbookViewId="0">
      <pane xSplit="2" ySplit="1" topLeftCell="C181" activePane="bottomRight" state="frozen"/>
      <selection pane="topRight" activeCell="C1" sqref="C1"/>
      <selection pane="bottomLeft" activeCell="A2" sqref="A2"/>
      <selection pane="bottomRight" activeCell="D5" sqref="D5"/>
    </sheetView>
  </sheetViews>
  <sheetFormatPr defaultRowHeight="15" x14ac:dyDescent="0.25"/>
  <cols>
    <col min="1" max="1" width="77.140625" bestFit="1" customWidth="1"/>
    <col min="2" max="2" width="24.42578125" customWidth="1"/>
    <col min="3" max="3" width="45" bestFit="1" customWidth="1"/>
    <col min="4" max="4" width="45" customWidth="1"/>
    <col min="5" max="5" width="21" bestFit="1" customWidth="1"/>
    <col min="6" max="6" width="18.140625" customWidth="1"/>
    <col min="7" max="7" width="18.140625" bestFit="1" customWidth="1"/>
    <col min="8" max="8" width="23.28515625" customWidth="1"/>
    <col min="9" max="10" width="18.42578125" customWidth="1"/>
    <col min="11" max="11" width="19.42578125" customWidth="1"/>
    <col min="12" max="12" width="18.42578125" bestFit="1" customWidth="1"/>
    <col min="13" max="13" width="29.42578125" bestFit="1" customWidth="1"/>
    <col min="14" max="14" width="30.5703125" bestFit="1" customWidth="1"/>
    <col min="15" max="15" width="27.7109375" bestFit="1" customWidth="1"/>
    <col min="16" max="16" width="27.7109375" customWidth="1"/>
    <col min="17" max="17" width="22.85546875" bestFit="1" customWidth="1"/>
    <col min="18" max="19" width="22.85546875" customWidth="1"/>
    <col min="20" max="20" width="21" bestFit="1" customWidth="1"/>
    <col min="21" max="22" width="28.42578125" customWidth="1"/>
    <col min="23" max="23" width="14.28515625" bestFit="1" customWidth="1"/>
    <col min="25" max="25" width="5.5703125" customWidth="1"/>
    <col min="26" max="26" width="16.5703125" bestFit="1" customWidth="1"/>
    <col min="27" max="27" width="13.28515625" bestFit="1" customWidth="1"/>
    <col min="28" max="30" width="13.28515625" customWidth="1"/>
    <col min="31" max="31" width="23.5703125" bestFit="1" customWidth="1"/>
    <col min="32" max="33" width="18.85546875" bestFit="1" customWidth="1"/>
    <col min="34" max="34" width="53.5703125" customWidth="1"/>
    <col min="35" max="36" width="16.5703125" customWidth="1"/>
    <col min="37" max="37" width="16.28515625" style="12" bestFit="1" customWidth="1"/>
    <col min="38" max="38" width="8.42578125" style="12" bestFit="1" customWidth="1"/>
    <col min="39" max="39" width="8.140625" style="12" bestFit="1" customWidth="1"/>
    <col min="40" max="40" width="7.5703125" style="12" bestFit="1" customWidth="1"/>
    <col min="41" max="41" width="9.140625" style="12"/>
    <col min="42" max="42" width="20.140625" style="12" bestFit="1" customWidth="1"/>
    <col min="43" max="43" width="12.28515625" style="12" bestFit="1" customWidth="1"/>
    <col min="44" max="51" width="12.28515625" style="12" customWidth="1"/>
    <col min="52" max="57" width="9.140625" style="12"/>
    <col min="59" max="59" width="16.42578125" customWidth="1"/>
    <col min="60" max="60" width="18.5703125" bestFit="1" customWidth="1"/>
    <col min="61" max="61" width="56.140625" bestFit="1" customWidth="1"/>
    <col min="62" max="62" width="29.7109375" style="1" customWidth="1"/>
    <col min="63" max="63" width="64" customWidth="1"/>
    <col min="68" max="68" width="19.28515625" bestFit="1" customWidth="1"/>
    <col min="69" max="69" width="60.28515625" bestFit="1" customWidth="1"/>
    <col min="70" max="70" width="24.85546875" bestFit="1" customWidth="1"/>
    <col min="71" max="71" width="28.140625" bestFit="1" customWidth="1"/>
    <col min="72" max="72" width="11" bestFit="1" customWidth="1"/>
    <col min="73" max="73" width="38.28515625" bestFit="1" customWidth="1"/>
    <col min="74" max="74" width="54.85546875" bestFit="1" customWidth="1"/>
    <col min="79" max="79" width="20.7109375" bestFit="1" customWidth="1"/>
    <col min="81" max="81" width="39.7109375" bestFit="1" customWidth="1"/>
    <col min="82" max="82" width="54.85546875" bestFit="1" customWidth="1"/>
  </cols>
  <sheetData>
    <row r="1" spans="1:74" s="6" customFormat="1" ht="200.25" x14ac:dyDescent="0.25">
      <c r="A1" s="4" t="s">
        <v>0</v>
      </c>
      <c r="B1" s="4" t="s">
        <v>208</v>
      </c>
      <c r="C1" s="4" t="s">
        <v>217</v>
      </c>
      <c r="D1" s="4" t="s">
        <v>735</v>
      </c>
      <c r="E1" s="5" t="s">
        <v>230</v>
      </c>
      <c r="F1" s="5" t="s">
        <v>229</v>
      </c>
      <c r="G1" s="5" t="s">
        <v>206</v>
      </c>
      <c r="H1" s="5" t="s">
        <v>219</v>
      </c>
      <c r="I1" s="5" t="s">
        <v>218</v>
      </c>
      <c r="J1" s="5" t="s">
        <v>589</v>
      </c>
      <c r="K1" s="4" t="s">
        <v>226</v>
      </c>
      <c r="L1" s="4" t="s">
        <v>225</v>
      </c>
      <c r="M1" s="4" t="s">
        <v>207</v>
      </c>
      <c r="N1" s="4" t="s">
        <v>220</v>
      </c>
      <c r="O1" s="4" t="s">
        <v>216</v>
      </c>
      <c r="P1" s="4" t="s">
        <v>587</v>
      </c>
      <c r="Q1" s="4" t="s">
        <v>209</v>
      </c>
      <c r="R1" s="4" t="s">
        <v>736</v>
      </c>
      <c r="S1" s="4" t="s">
        <v>738</v>
      </c>
      <c r="T1" s="4" t="s">
        <v>291</v>
      </c>
      <c r="U1" s="4" t="s">
        <v>591</v>
      </c>
      <c r="V1" s="4" t="s">
        <v>593</v>
      </c>
      <c r="W1" s="4" t="s">
        <v>1</v>
      </c>
      <c r="X1" s="4" t="s">
        <v>2</v>
      </c>
      <c r="Y1" s="4" t="s">
        <v>3</v>
      </c>
      <c r="Z1" s="4" t="s">
        <v>4</v>
      </c>
      <c r="AA1" s="4" t="s">
        <v>475</v>
      </c>
      <c r="AB1" s="4" t="s">
        <v>347</v>
      </c>
      <c r="AC1" s="4" t="s">
        <v>455</v>
      </c>
      <c r="AD1" s="4" t="s">
        <v>844</v>
      </c>
      <c r="AE1" s="4" t="s">
        <v>505</v>
      </c>
      <c r="AF1" s="4" t="s">
        <v>471</v>
      </c>
      <c r="AG1" s="4" t="s">
        <v>5</v>
      </c>
      <c r="AH1" s="4" t="s">
        <v>6</v>
      </c>
      <c r="AI1" s="4" t="s">
        <v>7</v>
      </c>
      <c r="AJ1" s="4" t="s">
        <v>578</v>
      </c>
      <c r="AK1" s="10" t="s">
        <v>8</v>
      </c>
      <c r="AL1" s="10" t="s">
        <v>9</v>
      </c>
      <c r="AM1" s="10" t="s">
        <v>336</v>
      </c>
      <c r="AN1" s="10" t="s">
        <v>10</v>
      </c>
      <c r="AO1" s="10" t="s">
        <v>12</v>
      </c>
      <c r="AP1" s="10" t="s">
        <v>13</v>
      </c>
      <c r="AQ1" s="10" t="s">
        <v>11</v>
      </c>
      <c r="AR1" s="10" t="s">
        <v>446</v>
      </c>
      <c r="AS1" s="10" t="s">
        <v>447</v>
      </c>
      <c r="AT1" s="10" t="s">
        <v>469</v>
      </c>
      <c r="AU1" s="13" t="s">
        <v>567</v>
      </c>
      <c r="AV1" s="13" t="s">
        <v>448</v>
      </c>
      <c r="AW1" s="13" t="s">
        <v>450</v>
      </c>
      <c r="AX1" s="13" t="s">
        <v>449</v>
      </c>
      <c r="AY1" s="13" t="s">
        <v>470</v>
      </c>
      <c r="AZ1" s="10" t="s">
        <v>579</v>
      </c>
      <c r="BA1" s="10" t="s">
        <v>580</v>
      </c>
      <c r="BB1" s="10" t="s">
        <v>581</v>
      </c>
      <c r="BC1" s="10" t="s">
        <v>582</v>
      </c>
      <c r="BD1" s="10" t="s">
        <v>583</v>
      </c>
      <c r="BE1" s="10" t="s">
        <v>584</v>
      </c>
      <c r="BF1" s="4" t="s">
        <v>14</v>
      </c>
      <c r="BG1" s="4" t="s">
        <v>15</v>
      </c>
      <c r="BH1" s="4" t="s">
        <v>16</v>
      </c>
      <c r="BI1" s="4" t="s">
        <v>17</v>
      </c>
      <c r="BJ1" s="6" t="s">
        <v>18</v>
      </c>
      <c r="BK1" s="4" t="s">
        <v>19</v>
      </c>
      <c r="BL1" s="4" t="s">
        <v>20</v>
      </c>
      <c r="BM1" s="4" t="s">
        <v>21</v>
      </c>
      <c r="BN1" s="4" t="s">
        <v>22</v>
      </c>
      <c r="BO1" s="4" t="s">
        <v>23</v>
      </c>
      <c r="BP1" s="4" t="s">
        <v>24</v>
      </c>
      <c r="BQ1" s="4" t="s">
        <v>25</v>
      </c>
      <c r="BR1" s="4" t="s">
        <v>26</v>
      </c>
      <c r="BS1" s="4" t="s">
        <v>27</v>
      </c>
      <c r="BT1" s="4" t="s">
        <v>28</v>
      </c>
      <c r="BU1" s="4" t="s">
        <v>29</v>
      </c>
      <c r="BV1" s="4" t="s">
        <v>227</v>
      </c>
    </row>
    <row r="2" spans="1:74" hidden="1" x14ac:dyDescent="0.25">
      <c r="A2" s="7" t="s">
        <v>30</v>
      </c>
      <c r="B2" s="7" t="s">
        <v>212</v>
      </c>
      <c r="C2" s="7" t="s">
        <v>335</v>
      </c>
      <c r="D2" s="7">
        <f>INDEX(Strain_IDs!C:C,MATCH(Table1[[#This Row],[Strains]],Strain_IDs!D:D,0))</f>
        <v>13</v>
      </c>
      <c r="E2" s="7" t="s">
        <v>237</v>
      </c>
      <c r="F2" s="7" t="s">
        <v>236</v>
      </c>
      <c r="G2" s="7" t="s">
        <v>235</v>
      </c>
      <c r="H2" s="7" t="s">
        <v>234</v>
      </c>
      <c r="I2" s="7" t="s">
        <v>233</v>
      </c>
      <c r="J2" s="7"/>
      <c r="K2" s="7" t="s">
        <v>240</v>
      </c>
      <c r="L2" s="7" t="s">
        <v>236</v>
      </c>
      <c r="M2" s="7" t="s">
        <v>243</v>
      </c>
      <c r="N2" s="7" t="s">
        <v>238</v>
      </c>
      <c r="O2" s="7" t="s">
        <v>233</v>
      </c>
      <c r="P2" s="7"/>
      <c r="Q2" s="7" t="s">
        <v>210</v>
      </c>
      <c r="R2" s="7" t="s">
        <v>737</v>
      </c>
      <c r="S2" s="7" t="s">
        <v>739</v>
      </c>
      <c r="T2" s="7" t="s">
        <v>211</v>
      </c>
      <c r="U2" s="7"/>
      <c r="V2" s="7"/>
      <c r="W2" s="7" t="s">
        <v>120</v>
      </c>
      <c r="X2" s="7">
        <v>37</v>
      </c>
      <c r="Y2" s="7"/>
      <c r="Z2" s="7"/>
      <c r="AA2" s="7"/>
      <c r="AB2" s="7"/>
      <c r="AC2" s="7"/>
      <c r="AD2" s="7"/>
      <c r="AE2" s="7"/>
      <c r="AF2" s="7" t="s">
        <v>472</v>
      </c>
      <c r="AG2" s="7" t="s">
        <v>65</v>
      </c>
      <c r="AH2" s="7" t="s">
        <v>31</v>
      </c>
      <c r="AI2" s="7"/>
      <c r="AJ2" s="7">
        <f>SUM(Table1[[#This Row],[reported_1302]:[reported_1286_iso]])</f>
        <v>25.4</v>
      </c>
      <c r="AK2" s="11">
        <v>0</v>
      </c>
      <c r="AL2" s="11">
        <v>0.6</v>
      </c>
      <c r="AM2" s="11">
        <v>2.8</v>
      </c>
      <c r="AN2" s="11">
        <v>5</v>
      </c>
      <c r="AO2" s="11">
        <v>4</v>
      </c>
      <c r="AP2" s="11">
        <v>0</v>
      </c>
      <c r="AQ2" s="11">
        <v>13</v>
      </c>
      <c r="AR2" s="11"/>
      <c r="AS2" s="11"/>
      <c r="AT2" s="11"/>
      <c r="AU2" s="11"/>
      <c r="AV2" s="11"/>
      <c r="AW2" s="11"/>
      <c r="AX2" s="11"/>
      <c r="AY2" s="11"/>
      <c r="AZ2" s="11">
        <f>Table1[[#This Row],[reported_1302]]/SUM(Table1[[#This Row],[reported_1302]:[reported_1292_iso]])</f>
        <v>0</v>
      </c>
      <c r="BA2" s="11">
        <f>Table1[[#This Row],[reported_1300]]/SUM(Table1[[#This Row],[reported_1302]:[reported_1292_iso]])</f>
        <v>4.8387096774193547E-2</v>
      </c>
      <c r="BB2" s="11">
        <f>Table1[[#This Row],[reported_1298]]/SUM(Table1[[#This Row],[reported_1302]:[reported_1292_iso]])</f>
        <v>0.22580645161290319</v>
      </c>
      <c r="BC2" s="11">
        <f>Table1[[#This Row],[reported_1296]]/SUM(Table1[[#This Row],[reported_1302]:[reported_1292_iso]])</f>
        <v>0.40322580645161288</v>
      </c>
      <c r="BD2" s="11">
        <f>Table1[[#This Row],[reported_1292]]/SUM(Table1[[#This Row],[reported_1302]:[reported_1292_iso]])</f>
        <v>0.32258064516129031</v>
      </c>
      <c r="BE2" s="11">
        <f>Table1[[#This Row],[reported_1292_iso]]/SUM(Table1[[#This Row],[reported_1302]:[reported_1292_iso]])</f>
        <v>0</v>
      </c>
      <c r="BF2" s="7" t="e">
        <v>#N/A</v>
      </c>
      <c r="BG2" s="7" t="s">
        <v>32</v>
      </c>
      <c r="BH2" s="7" t="s">
        <v>33</v>
      </c>
      <c r="BI2" s="7" t="s">
        <v>35</v>
      </c>
      <c r="BJ2" s="8" t="s">
        <v>36</v>
      </c>
      <c r="BK2" s="7" t="s">
        <v>37</v>
      </c>
      <c r="BL2" s="7" t="s">
        <v>38</v>
      </c>
      <c r="BM2" s="7" t="s">
        <v>38</v>
      </c>
      <c r="BN2" s="7" t="s">
        <v>39</v>
      </c>
      <c r="BO2" s="7" t="s">
        <v>38</v>
      </c>
      <c r="BP2" s="7" t="s">
        <v>40</v>
      </c>
      <c r="BQ2" s="7" t="s">
        <v>41</v>
      </c>
      <c r="BR2" s="7" t="s">
        <v>41</v>
      </c>
      <c r="BS2" s="7" t="s">
        <v>42</v>
      </c>
      <c r="BT2" s="7" t="s">
        <v>43</v>
      </c>
      <c r="BU2" s="9" t="s">
        <v>44</v>
      </c>
      <c r="BV2" s="9" t="s">
        <v>228</v>
      </c>
    </row>
    <row r="3" spans="1:74" hidden="1" x14ac:dyDescent="0.25">
      <c r="A3" s="7" t="s">
        <v>45</v>
      </c>
      <c r="B3" s="7" t="s">
        <v>212</v>
      </c>
      <c r="C3" s="7" t="s">
        <v>335</v>
      </c>
      <c r="D3" s="7">
        <f>INDEX(Strain_IDs!C:C,MATCH(Table1[[#This Row],[Strains]],Strain_IDs!D:D,0))</f>
        <v>13</v>
      </c>
      <c r="E3" s="7" t="s">
        <v>237</v>
      </c>
      <c r="F3" s="7" t="s">
        <v>236</v>
      </c>
      <c r="G3" s="7" t="s">
        <v>235</v>
      </c>
      <c r="H3" s="7" t="s">
        <v>234</v>
      </c>
      <c r="I3" s="7" t="s">
        <v>233</v>
      </c>
      <c r="J3" s="7"/>
      <c r="K3" s="7" t="s">
        <v>240</v>
      </c>
      <c r="L3" s="7" t="s">
        <v>236</v>
      </c>
      <c r="M3" s="7" t="s">
        <v>243</v>
      </c>
      <c r="N3" s="7" t="s">
        <v>238</v>
      </c>
      <c r="O3" s="7" t="s">
        <v>233</v>
      </c>
      <c r="P3" s="7"/>
      <c r="Q3" s="7" t="s">
        <v>210</v>
      </c>
      <c r="R3" s="7" t="s">
        <v>737</v>
      </c>
      <c r="S3" s="7" t="s">
        <v>739</v>
      </c>
      <c r="T3" s="7" t="s">
        <v>211</v>
      </c>
      <c r="U3" s="7"/>
      <c r="V3" s="7"/>
      <c r="W3" s="7" t="s">
        <v>121</v>
      </c>
      <c r="X3" s="7">
        <v>46</v>
      </c>
      <c r="Y3" s="7"/>
      <c r="Z3" s="7"/>
      <c r="AA3" s="7"/>
      <c r="AB3" s="7"/>
      <c r="AC3" s="7"/>
      <c r="AD3" s="7"/>
      <c r="AE3" s="7"/>
      <c r="AF3" s="7" t="s">
        <v>472</v>
      </c>
      <c r="AG3" s="7" t="s">
        <v>65</v>
      </c>
      <c r="AH3" s="7" t="s">
        <v>31</v>
      </c>
      <c r="AI3" s="7"/>
      <c r="AJ3" s="7">
        <f>SUM(Table1[[#This Row],[reported_1302]:[reported_1286_iso]])</f>
        <v>28.7</v>
      </c>
      <c r="AK3" s="11">
        <v>0</v>
      </c>
      <c r="AL3" s="11">
        <v>0.3</v>
      </c>
      <c r="AM3" s="11">
        <v>1.9</v>
      </c>
      <c r="AN3" s="11">
        <v>4.5</v>
      </c>
      <c r="AO3" s="11">
        <v>11</v>
      </c>
      <c r="AP3" s="11">
        <v>0</v>
      </c>
      <c r="AQ3" s="11">
        <v>11</v>
      </c>
      <c r="AR3" s="11"/>
      <c r="AS3" s="11"/>
      <c r="AT3" s="11"/>
      <c r="AU3" s="11"/>
      <c r="AV3" s="11"/>
      <c r="AW3" s="11"/>
      <c r="AX3" s="11"/>
      <c r="AY3" s="11"/>
      <c r="AZ3" s="11">
        <f>Table1[[#This Row],[reported_1302]]/SUM(Table1[[#This Row],[reported_1302]:[reported_1292_iso]])</f>
        <v>0</v>
      </c>
      <c r="BA3" s="11">
        <f>Table1[[#This Row],[reported_1300]]/SUM(Table1[[#This Row],[reported_1302]:[reported_1292_iso]])</f>
        <v>1.6949152542372881E-2</v>
      </c>
      <c r="BB3" s="11">
        <f>Table1[[#This Row],[reported_1298]]/SUM(Table1[[#This Row],[reported_1302]:[reported_1292_iso]])</f>
        <v>0.10734463276836158</v>
      </c>
      <c r="BC3" s="11">
        <f>Table1[[#This Row],[reported_1296]]/SUM(Table1[[#This Row],[reported_1302]:[reported_1292_iso]])</f>
        <v>0.25423728813559321</v>
      </c>
      <c r="BD3" s="11">
        <f>Table1[[#This Row],[reported_1292]]/SUM(Table1[[#This Row],[reported_1302]:[reported_1292_iso]])</f>
        <v>0.62146892655367236</v>
      </c>
      <c r="BE3" s="11">
        <f>Table1[[#This Row],[reported_1292_iso]]/SUM(Table1[[#This Row],[reported_1302]:[reported_1292_iso]])</f>
        <v>0</v>
      </c>
      <c r="BF3" s="7" t="e">
        <v>#N/A</v>
      </c>
      <c r="BG3" s="7" t="s">
        <v>32</v>
      </c>
      <c r="BH3" s="7" t="s">
        <v>33</v>
      </c>
      <c r="BI3" s="7" t="s">
        <v>35</v>
      </c>
      <c r="BJ3" s="8" t="s">
        <v>36</v>
      </c>
      <c r="BK3" s="7" t="s">
        <v>37</v>
      </c>
      <c r="BL3" s="7" t="s">
        <v>38</v>
      </c>
      <c r="BM3" s="7" t="s">
        <v>38</v>
      </c>
      <c r="BN3" s="7" t="s">
        <v>39</v>
      </c>
      <c r="BO3" s="7" t="s">
        <v>38</v>
      </c>
      <c r="BP3" s="7" t="s">
        <v>38</v>
      </c>
      <c r="BQ3" s="7" t="s">
        <v>46</v>
      </c>
      <c r="BR3" s="7" t="s">
        <v>41</v>
      </c>
      <c r="BS3" s="7" t="s">
        <v>42</v>
      </c>
      <c r="BT3" s="7" t="s">
        <v>43</v>
      </c>
      <c r="BU3" s="9" t="s">
        <v>44</v>
      </c>
      <c r="BV3" s="9" t="s">
        <v>228</v>
      </c>
    </row>
    <row r="4" spans="1:74" hidden="1" x14ac:dyDescent="0.25">
      <c r="A4" s="7" t="s">
        <v>47</v>
      </c>
      <c r="B4" s="7" t="s">
        <v>212</v>
      </c>
      <c r="C4" s="7" t="s">
        <v>335</v>
      </c>
      <c r="D4" s="7">
        <f>INDEX(Strain_IDs!C:C,MATCH(Table1[[#This Row],[Strains]],Strain_IDs!D:D,0))</f>
        <v>13</v>
      </c>
      <c r="E4" s="7" t="s">
        <v>237</v>
      </c>
      <c r="F4" s="7" t="s">
        <v>236</v>
      </c>
      <c r="G4" s="7" t="s">
        <v>235</v>
      </c>
      <c r="H4" s="7" t="s">
        <v>234</v>
      </c>
      <c r="I4" s="7" t="s">
        <v>233</v>
      </c>
      <c r="J4" s="7"/>
      <c r="K4" s="7" t="s">
        <v>240</v>
      </c>
      <c r="L4" s="7" t="s">
        <v>236</v>
      </c>
      <c r="M4" s="7" t="s">
        <v>243</v>
      </c>
      <c r="N4" s="7" t="s">
        <v>238</v>
      </c>
      <c r="O4" s="7" t="s">
        <v>233</v>
      </c>
      <c r="P4" s="7"/>
      <c r="Q4" s="7" t="s">
        <v>210</v>
      </c>
      <c r="R4" s="7" t="s">
        <v>737</v>
      </c>
      <c r="S4" s="7" t="s">
        <v>739</v>
      </c>
      <c r="T4" s="7" t="s">
        <v>211</v>
      </c>
      <c r="U4" s="7"/>
      <c r="V4" s="7"/>
      <c r="W4" s="7" t="s">
        <v>122</v>
      </c>
      <c r="X4" s="7">
        <v>50</v>
      </c>
      <c r="Y4" s="7"/>
      <c r="Z4" s="7"/>
      <c r="AA4" s="7"/>
      <c r="AB4" s="7"/>
      <c r="AC4" s="7"/>
      <c r="AD4" s="7"/>
      <c r="AE4" s="7"/>
      <c r="AF4" s="7" t="s">
        <v>472</v>
      </c>
      <c r="AG4" s="7" t="s">
        <v>65</v>
      </c>
      <c r="AH4" s="7" t="s">
        <v>31</v>
      </c>
      <c r="AI4" s="7"/>
      <c r="AJ4" s="7">
        <f>SUM(Table1[[#This Row],[reported_1302]:[reported_1286_iso]])</f>
        <v>35.6</v>
      </c>
      <c r="AK4" s="11">
        <v>0</v>
      </c>
      <c r="AL4" s="11">
        <v>0.1</v>
      </c>
      <c r="AM4" s="11">
        <v>2.8</v>
      </c>
      <c r="AN4" s="11">
        <v>5.7</v>
      </c>
      <c r="AO4" s="11">
        <v>14</v>
      </c>
      <c r="AP4" s="11">
        <v>0</v>
      </c>
      <c r="AQ4" s="11">
        <v>13</v>
      </c>
      <c r="AR4" s="11"/>
      <c r="AS4" s="11"/>
      <c r="AT4" s="11"/>
      <c r="AU4" s="11"/>
      <c r="AV4" s="11"/>
      <c r="AW4" s="11"/>
      <c r="AX4" s="11"/>
      <c r="AY4" s="11"/>
      <c r="AZ4" s="11">
        <f>Table1[[#This Row],[reported_1302]]/SUM(Table1[[#This Row],[reported_1302]:[reported_1292_iso]])</f>
        <v>0</v>
      </c>
      <c r="BA4" s="11">
        <f>Table1[[#This Row],[reported_1300]]/SUM(Table1[[#This Row],[reported_1302]:[reported_1292_iso]])</f>
        <v>4.4247787610619468E-3</v>
      </c>
      <c r="BB4" s="11">
        <f>Table1[[#This Row],[reported_1298]]/SUM(Table1[[#This Row],[reported_1302]:[reported_1292_iso]])</f>
        <v>0.1238938053097345</v>
      </c>
      <c r="BC4" s="11">
        <f>Table1[[#This Row],[reported_1296]]/SUM(Table1[[#This Row],[reported_1302]:[reported_1292_iso]])</f>
        <v>0.25221238938053098</v>
      </c>
      <c r="BD4" s="11">
        <f>Table1[[#This Row],[reported_1292]]/SUM(Table1[[#This Row],[reported_1302]:[reported_1292_iso]])</f>
        <v>0.61946902654867253</v>
      </c>
      <c r="BE4" s="11">
        <f>Table1[[#This Row],[reported_1292_iso]]/SUM(Table1[[#This Row],[reported_1302]:[reported_1292_iso]])</f>
        <v>0</v>
      </c>
      <c r="BF4" s="7" t="e">
        <v>#N/A</v>
      </c>
      <c r="BG4" s="7" t="s">
        <v>32</v>
      </c>
      <c r="BH4" s="7" t="s">
        <v>33</v>
      </c>
      <c r="BI4" s="7" t="s">
        <v>35</v>
      </c>
      <c r="BJ4" s="8" t="s">
        <v>36</v>
      </c>
      <c r="BK4" s="7" t="s">
        <v>37</v>
      </c>
      <c r="BL4" s="7" t="s">
        <v>38</v>
      </c>
      <c r="BM4" s="7" t="s">
        <v>38</v>
      </c>
      <c r="BN4" s="7" t="s">
        <v>39</v>
      </c>
      <c r="BO4" s="7" t="s">
        <v>38</v>
      </c>
      <c r="BP4" s="7" t="s">
        <v>38</v>
      </c>
      <c r="BQ4" s="7" t="s">
        <v>46</v>
      </c>
      <c r="BR4" s="7" t="s">
        <v>41</v>
      </c>
      <c r="BS4" s="7" t="s">
        <v>42</v>
      </c>
      <c r="BT4" s="7" t="s">
        <v>43</v>
      </c>
      <c r="BU4" s="9" t="s">
        <v>44</v>
      </c>
      <c r="BV4" s="9" t="s">
        <v>228</v>
      </c>
    </row>
    <row r="5" spans="1:74" hidden="1" x14ac:dyDescent="0.25">
      <c r="A5" s="7" t="s">
        <v>48</v>
      </c>
      <c r="B5" s="7" t="s">
        <v>212</v>
      </c>
      <c r="C5" s="7" t="s">
        <v>335</v>
      </c>
      <c r="D5" s="7">
        <f>INDEX(Strain_IDs!C:C,MATCH(Table1[[#This Row],[Strains]],Strain_IDs!D:D,0))</f>
        <v>13</v>
      </c>
      <c r="E5" s="7" t="s">
        <v>237</v>
      </c>
      <c r="F5" s="7" t="s">
        <v>236</v>
      </c>
      <c r="G5" s="7" t="s">
        <v>235</v>
      </c>
      <c r="H5" s="7" t="s">
        <v>234</v>
      </c>
      <c r="I5" s="7" t="s">
        <v>233</v>
      </c>
      <c r="J5" s="7"/>
      <c r="K5" s="7" t="s">
        <v>240</v>
      </c>
      <c r="L5" s="7" t="s">
        <v>236</v>
      </c>
      <c r="M5" s="7" t="s">
        <v>243</v>
      </c>
      <c r="N5" s="7" t="s">
        <v>238</v>
      </c>
      <c r="O5" s="7" t="s">
        <v>233</v>
      </c>
      <c r="P5" s="7"/>
      <c r="Q5" s="7" t="s">
        <v>210</v>
      </c>
      <c r="R5" s="7" t="s">
        <v>737</v>
      </c>
      <c r="S5" s="7" t="s">
        <v>739</v>
      </c>
      <c r="T5" s="7" t="s">
        <v>211</v>
      </c>
      <c r="U5" s="7"/>
      <c r="V5" s="7"/>
      <c r="W5" s="7" t="s">
        <v>123</v>
      </c>
      <c r="X5" s="7">
        <v>37</v>
      </c>
      <c r="Y5" s="7"/>
      <c r="Z5" s="7"/>
      <c r="AA5" s="7"/>
      <c r="AB5" s="7"/>
      <c r="AC5" s="7"/>
      <c r="AD5" s="7"/>
      <c r="AE5" s="7"/>
      <c r="AF5" s="7" t="s">
        <v>472</v>
      </c>
      <c r="AG5" s="7" t="s">
        <v>65</v>
      </c>
      <c r="AH5" s="7" t="s">
        <v>49</v>
      </c>
      <c r="AI5" s="7"/>
      <c r="AJ5" s="7">
        <f>SUM(Table1[[#This Row],[reported_1302]:[reported_1286_iso]])</f>
        <v>36</v>
      </c>
      <c r="AK5" s="11">
        <v>7</v>
      </c>
      <c r="AL5" s="11">
        <v>9.1999999999999993</v>
      </c>
      <c r="AM5" s="11">
        <v>3.8</v>
      </c>
      <c r="AN5" s="11">
        <v>1.8</v>
      </c>
      <c r="AO5" s="11">
        <v>14</v>
      </c>
      <c r="AP5" s="11">
        <v>0</v>
      </c>
      <c r="AQ5" s="11">
        <v>0.2</v>
      </c>
      <c r="AR5" s="11"/>
      <c r="AS5" s="11"/>
      <c r="AT5" s="11"/>
      <c r="AU5" s="11"/>
      <c r="AV5" s="11"/>
      <c r="AW5" s="11"/>
      <c r="AX5" s="11"/>
      <c r="AY5" s="11"/>
      <c r="AZ5" s="11">
        <f>Table1[[#This Row],[reported_1302]]/SUM(Table1[[#This Row],[reported_1302]:[reported_1292_iso]])</f>
        <v>0.19553072625698326</v>
      </c>
      <c r="BA5" s="11">
        <f>Table1[[#This Row],[reported_1300]]/SUM(Table1[[#This Row],[reported_1302]:[reported_1292_iso]])</f>
        <v>0.25698324022346369</v>
      </c>
      <c r="BB5" s="11">
        <f>Table1[[#This Row],[reported_1298]]/SUM(Table1[[#This Row],[reported_1302]:[reported_1292_iso]])</f>
        <v>0.10614525139664804</v>
      </c>
      <c r="BC5" s="11">
        <f>Table1[[#This Row],[reported_1296]]/SUM(Table1[[#This Row],[reported_1302]:[reported_1292_iso]])</f>
        <v>5.027932960893855E-2</v>
      </c>
      <c r="BD5" s="11">
        <f>Table1[[#This Row],[reported_1292]]/SUM(Table1[[#This Row],[reported_1302]:[reported_1292_iso]])</f>
        <v>0.39106145251396651</v>
      </c>
      <c r="BE5" s="11">
        <f>Table1[[#This Row],[reported_1292_iso]]/SUM(Table1[[#This Row],[reported_1302]:[reported_1292_iso]])</f>
        <v>0</v>
      </c>
      <c r="BF5" s="7" t="e">
        <v>#N/A</v>
      </c>
      <c r="BG5" s="7" t="s">
        <v>32</v>
      </c>
      <c r="BH5" s="7" t="s">
        <v>33</v>
      </c>
      <c r="BI5" s="7" t="s">
        <v>35</v>
      </c>
      <c r="BJ5" s="8" t="s">
        <v>36</v>
      </c>
      <c r="BK5" s="7" t="s">
        <v>37</v>
      </c>
      <c r="BL5" s="7" t="s">
        <v>38</v>
      </c>
      <c r="BM5" s="7" t="s">
        <v>38</v>
      </c>
      <c r="BN5" s="7" t="s">
        <v>39</v>
      </c>
      <c r="BO5" s="7" t="s">
        <v>38</v>
      </c>
      <c r="BP5" s="7" t="s">
        <v>40</v>
      </c>
      <c r="BQ5" s="7" t="s">
        <v>41</v>
      </c>
      <c r="BR5" s="7" t="s">
        <v>41</v>
      </c>
      <c r="BS5" s="7" t="s">
        <v>42</v>
      </c>
      <c r="BT5" s="7" t="s">
        <v>43</v>
      </c>
      <c r="BU5" s="9" t="s">
        <v>44</v>
      </c>
      <c r="BV5" s="9" t="s">
        <v>228</v>
      </c>
    </row>
    <row r="6" spans="1:74" hidden="1" x14ac:dyDescent="0.25">
      <c r="A6" s="7" t="s">
        <v>50</v>
      </c>
      <c r="B6" s="7" t="s">
        <v>212</v>
      </c>
      <c r="C6" s="7" t="s">
        <v>335</v>
      </c>
      <c r="D6" s="7">
        <f>INDEX(Strain_IDs!C:C,MATCH(Table1[[#This Row],[Strains]],Strain_IDs!D:D,0))</f>
        <v>13</v>
      </c>
      <c r="E6" s="7" t="s">
        <v>237</v>
      </c>
      <c r="F6" s="7" t="s">
        <v>236</v>
      </c>
      <c r="G6" s="7" t="s">
        <v>235</v>
      </c>
      <c r="H6" s="7" t="s">
        <v>234</v>
      </c>
      <c r="I6" s="7" t="s">
        <v>233</v>
      </c>
      <c r="J6" s="7"/>
      <c r="K6" s="7" t="s">
        <v>240</v>
      </c>
      <c r="L6" s="7" t="s">
        <v>236</v>
      </c>
      <c r="M6" s="7" t="s">
        <v>243</v>
      </c>
      <c r="N6" s="7" t="s">
        <v>238</v>
      </c>
      <c r="O6" s="7" t="s">
        <v>233</v>
      </c>
      <c r="P6" s="7"/>
      <c r="Q6" s="7" t="s">
        <v>210</v>
      </c>
      <c r="R6" s="7" t="s">
        <v>737</v>
      </c>
      <c r="S6" s="7" t="s">
        <v>739</v>
      </c>
      <c r="T6" s="7" t="s">
        <v>211</v>
      </c>
      <c r="U6" s="7"/>
      <c r="V6" s="7"/>
      <c r="W6" s="7" t="s">
        <v>124</v>
      </c>
      <c r="X6" s="7">
        <v>46</v>
      </c>
      <c r="Y6" s="7"/>
      <c r="Z6" s="7"/>
      <c r="AA6" s="7"/>
      <c r="AB6" s="7"/>
      <c r="AC6" s="7"/>
      <c r="AD6" s="7"/>
      <c r="AE6" s="7"/>
      <c r="AF6" s="7" t="s">
        <v>472</v>
      </c>
      <c r="AG6" s="7" t="s">
        <v>65</v>
      </c>
      <c r="AH6" s="7" t="s">
        <v>49</v>
      </c>
      <c r="AI6" s="7"/>
      <c r="AJ6" s="7">
        <f>SUM(Table1[[#This Row],[reported_1302]:[reported_1286_iso]])</f>
        <v>33.200000000000003</v>
      </c>
      <c r="AK6" s="11">
        <v>0.7</v>
      </c>
      <c r="AL6" s="11">
        <v>1.4</v>
      </c>
      <c r="AM6" s="11">
        <v>1.3</v>
      </c>
      <c r="AN6" s="11">
        <v>0.8</v>
      </c>
      <c r="AO6" s="11">
        <v>29</v>
      </c>
      <c r="AP6" s="11">
        <v>0</v>
      </c>
      <c r="AQ6" s="11">
        <v>0</v>
      </c>
      <c r="AR6" s="11"/>
      <c r="AS6" s="11"/>
      <c r="AT6" s="11"/>
      <c r="AU6" s="11"/>
      <c r="AV6" s="11"/>
      <c r="AW6" s="11"/>
      <c r="AX6" s="11"/>
      <c r="AY6" s="11"/>
      <c r="AZ6" s="11">
        <f>Table1[[#This Row],[reported_1302]]/SUM(Table1[[#This Row],[reported_1302]:[reported_1292_iso]])</f>
        <v>2.1084337349397589E-2</v>
      </c>
      <c r="BA6" s="11">
        <f>Table1[[#This Row],[reported_1300]]/SUM(Table1[[#This Row],[reported_1302]:[reported_1292_iso]])</f>
        <v>4.2168674698795178E-2</v>
      </c>
      <c r="BB6" s="11">
        <f>Table1[[#This Row],[reported_1298]]/SUM(Table1[[#This Row],[reported_1302]:[reported_1292_iso]])</f>
        <v>3.9156626506024098E-2</v>
      </c>
      <c r="BC6" s="11">
        <f>Table1[[#This Row],[reported_1296]]/SUM(Table1[[#This Row],[reported_1302]:[reported_1292_iso]])</f>
        <v>2.4096385542168672E-2</v>
      </c>
      <c r="BD6" s="11">
        <f>Table1[[#This Row],[reported_1292]]/SUM(Table1[[#This Row],[reported_1302]:[reported_1292_iso]])</f>
        <v>0.87349397590361433</v>
      </c>
      <c r="BE6" s="11">
        <f>Table1[[#This Row],[reported_1292_iso]]/SUM(Table1[[#This Row],[reported_1302]:[reported_1292_iso]])</f>
        <v>0</v>
      </c>
      <c r="BF6" s="7" t="e">
        <v>#N/A</v>
      </c>
      <c r="BG6" s="7" t="s">
        <v>32</v>
      </c>
      <c r="BH6" s="7" t="s">
        <v>33</v>
      </c>
      <c r="BI6" s="7" t="s">
        <v>35</v>
      </c>
      <c r="BJ6" s="8" t="s">
        <v>36</v>
      </c>
      <c r="BK6" s="7" t="s">
        <v>37</v>
      </c>
      <c r="BL6" s="7" t="s">
        <v>38</v>
      </c>
      <c r="BM6" s="7" t="s">
        <v>38</v>
      </c>
      <c r="BN6" s="7" t="s">
        <v>39</v>
      </c>
      <c r="BO6" s="7" t="s">
        <v>38</v>
      </c>
      <c r="BP6" s="7" t="s">
        <v>38</v>
      </c>
      <c r="BQ6" s="7" t="s">
        <v>46</v>
      </c>
      <c r="BR6" s="7" t="s">
        <v>41</v>
      </c>
      <c r="BS6" s="7" t="s">
        <v>42</v>
      </c>
      <c r="BT6" s="7" t="s">
        <v>43</v>
      </c>
      <c r="BU6" s="9" t="s">
        <v>44</v>
      </c>
      <c r="BV6" s="9" t="s">
        <v>228</v>
      </c>
    </row>
    <row r="7" spans="1:74" hidden="1" x14ac:dyDescent="0.25">
      <c r="A7" s="7" t="s">
        <v>51</v>
      </c>
      <c r="B7" s="7" t="s">
        <v>212</v>
      </c>
      <c r="C7" s="7" t="s">
        <v>335</v>
      </c>
      <c r="D7" s="7">
        <f>INDEX(Strain_IDs!C:C,MATCH(Table1[[#This Row],[Strains]],Strain_IDs!D:D,0))</f>
        <v>13</v>
      </c>
      <c r="E7" s="7" t="s">
        <v>237</v>
      </c>
      <c r="F7" s="7" t="s">
        <v>236</v>
      </c>
      <c r="G7" s="7" t="s">
        <v>235</v>
      </c>
      <c r="H7" s="7" t="s">
        <v>234</v>
      </c>
      <c r="I7" s="7" t="s">
        <v>233</v>
      </c>
      <c r="J7" s="7"/>
      <c r="K7" s="7" t="s">
        <v>240</v>
      </c>
      <c r="L7" s="7" t="s">
        <v>236</v>
      </c>
      <c r="M7" s="7" t="s">
        <v>243</v>
      </c>
      <c r="N7" s="7" t="s">
        <v>238</v>
      </c>
      <c r="O7" s="7" t="s">
        <v>233</v>
      </c>
      <c r="P7" s="7"/>
      <c r="Q7" s="7" t="s">
        <v>210</v>
      </c>
      <c r="R7" s="7" t="s">
        <v>737</v>
      </c>
      <c r="S7" s="7" t="s">
        <v>739</v>
      </c>
      <c r="T7" s="7" t="s">
        <v>211</v>
      </c>
      <c r="U7" s="7"/>
      <c r="V7" s="7"/>
      <c r="W7" s="7" t="s">
        <v>125</v>
      </c>
      <c r="X7" s="7">
        <v>50</v>
      </c>
      <c r="Y7" s="7"/>
      <c r="Z7" s="7"/>
      <c r="AA7" s="7"/>
      <c r="AB7" s="7"/>
      <c r="AC7" s="7"/>
      <c r="AD7" s="7"/>
      <c r="AE7" s="7"/>
      <c r="AF7" s="7" t="s">
        <v>472</v>
      </c>
      <c r="AG7" s="7" t="s">
        <v>65</v>
      </c>
      <c r="AH7" s="7" t="s">
        <v>49</v>
      </c>
      <c r="AI7" s="7"/>
      <c r="AJ7" s="7">
        <f>SUM(Table1[[#This Row],[reported_1302]:[reported_1286_iso]])</f>
        <v>21.900000000000002</v>
      </c>
      <c r="AK7" s="11">
        <v>0.6</v>
      </c>
      <c r="AL7" s="11">
        <v>1</v>
      </c>
      <c r="AM7" s="11">
        <v>0.8</v>
      </c>
      <c r="AN7" s="11">
        <v>0.4</v>
      </c>
      <c r="AO7" s="11">
        <v>19</v>
      </c>
      <c r="AP7" s="11">
        <v>0</v>
      </c>
      <c r="AQ7" s="11">
        <v>0.1</v>
      </c>
      <c r="AR7" s="11"/>
      <c r="AS7" s="11"/>
      <c r="AT7" s="11"/>
      <c r="AU7" s="11"/>
      <c r="AV7" s="11"/>
      <c r="AW7" s="11"/>
      <c r="AX7" s="11"/>
      <c r="AY7" s="11"/>
      <c r="AZ7" s="11">
        <f>Table1[[#This Row],[reported_1302]]/SUM(Table1[[#This Row],[reported_1302]:[reported_1292_iso]])</f>
        <v>2.7522935779816512E-2</v>
      </c>
      <c r="BA7" s="11">
        <f>Table1[[#This Row],[reported_1300]]/SUM(Table1[[#This Row],[reported_1302]:[reported_1292_iso]])</f>
        <v>4.5871559633027519E-2</v>
      </c>
      <c r="BB7" s="11">
        <f>Table1[[#This Row],[reported_1298]]/SUM(Table1[[#This Row],[reported_1302]:[reported_1292_iso]])</f>
        <v>3.669724770642202E-2</v>
      </c>
      <c r="BC7" s="11">
        <f>Table1[[#This Row],[reported_1296]]/SUM(Table1[[#This Row],[reported_1302]:[reported_1292_iso]])</f>
        <v>1.834862385321101E-2</v>
      </c>
      <c r="BD7" s="11">
        <f>Table1[[#This Row],[reported_1292]]/SUM(Table1[[#This Row],[reported_1302]:[reported_1292_iso]])</f>
        <v>0.87155963302752293</v>
      </c>
      <c r="BE7" s="11">
        <f>Table1[[#This Row],[reported_1292_iso]]/SUM(Table1[[#This Row],[reported_1302]:[reported_1292_iso]])</f>
        <v>0</v>
      </c>
      <c r="BF7" s="7" t="e">
        <v>#N/A</v>
      </c>
      <c r="BG7" s="7" t="s">
        <v>32</v>
      </c>
      <c r="BH7" s="7" t="s">
        <v>33</v>
      </c>
      <c r="BI7" s="7" t="s">
        <v>35</v>
      </c>
      <c r="BJ7" s="8" t="s">
        <v>36</v>
      </c>
      <c r="BK7" s="7" t="s">
        <v>37</v>
      </c>
      <c r="BL7" s="7" t="s">
        <v>38</v>
      </c>
      <c r="BM7" s="7" t="s">
        <v>38</v>
      </c>
      <c r="BN7" s="7" t="s">
        <v>39</v>
      </c>
      <c r="BO7" s="7" t="s">
        <v>38</v>
      </c>
      <c r="BP7" s="7" t="s">
        <v>38</v>
      </c>
      <c r="BQ7" s="7" t="s">
        <v>46</v>
      </c>
      <c r="BR7" s="7" t="s">
        <v>41</v>
      </c>
      <c r="BS7" s="7" t="s">
        <v>42</v>
      </c>
      <c r="BT7" s="7" t="s">
        <v>43</v>
      </c>
      <c r="BU7" s="9" t="s">
        <v>44</v>
      </c>
      <c r="BV7" s="9" t="s">
        <v>228</v>
      </c>
    </row>
    <row r="8" spans="1:74" hidden="1" x14ac:dyDescent="0.25">
      <c r="A8" s="7" t="s">
        <v>52</v>
      </c>
      <c r="B8" s="7" t="s">
        <v>212</v>
      </c>
      <c r="C8" s="7" t="s">
        <v>335</v>
      </c>
      <c r="D8" s="7">
        <f>INDEX(Strain_IDs!C:C,MATCH(Table1[[#This Row],[Strains]],Strain_IDs!D:D,0))</f>
        <v>13</v>
      </c>
      <c r="E8" s="7" t="s">
        <v>237</v>
      </c>
      <c r="F8" s="7" t="s">
        <v>236</v>
      </c>
      <c r="G8" s="7" t="s">
        <v>235</v>
      </c>
      <c r="H8" s="7" t="s">
        <v>234</v>
      </c>
      <c r="I8" s="7" t="s">
        <v>233</v>
      </c>
      <c r="J8" s="7"/>
      <c r="K8" s="7" t="s">
        <v>240</v>
      </c>
      <c r="L8" s="7" t="s">
        <v>236</v>
      </c>
      <c r="M8" s="7" t="s">
        <v>243</v>
      </c>
      <c r="N8" s="7" t="s">
        <v>238</v>
      </c>
      <c r="O8" s="7" t="s">
        <v>233</v>
      </c>
      <c r="P8" s="7"/>
      <c r="Q8" s="7" t="s">
        <v>210</v>
      </c>
      <c r="R8" s="7" t="s">
        <v>737</v>
      </c>
      <c r="S8" s="7" t="s">
        <v>739</v>
      </c>
      <c r="T8" s="7" t="s">
        <v>211</v>
      </c>
      <c r="U8" s="7"/>
      <c r="V8" s="7"/>
      <c r="W8" s="7" t="s">
        <v>126</v>
      </c>
      <c r="X8" s="7">
        <v>37</v>
      </c>
      <c r="Y8" s="7"/>
      <c r="Z8" s="7"/>
      <c r="AA8" s="7"/>
      <c r="AB8" s="7"/>
      <c r="AC8" s="7"/>
      <c r="AD8" s="7"/>
      <c r="AE8" s="7"/>
      <c r="AF8" s="7" t="s">
        <v>472</v>
      </c>
      <c r="AG8" s="7" t="s">
        <v>65</v>
      </c>
      <c r="AH8" s="7" t="s">
        <v>53</v>
      </c>
      <c r="AI8" s="7"/>
      <c r="AJ8" s="7">
        <f>SUM(Table1[[#This Row],[reported_1302]:[reported_1286_iso]])</f>
        <v>4.3000000000000007</v>
      </c>
      <c r="AK8" s="11">
        <v>0.5</v>
      </c>
      <c r="AL8" s="11">
        <v>0.6</v>
      </c>
      <c r="AM8" s="11">
        <v>0.5</v>
      </c>
      <c r="AN8" s="11">
        <v>0.6</v>
      </c>
      <c r="AO8" s="11">
        <v>1.6</v>
      </c>
      <c r="AP8" s="11">
        <v>0</v>
      </c>
      <c r="AQ8" s="11">
        <v>0.5</v>
      </c>
      <c r="AR8" s="11"/>
      <c r="AS8" s="11"/>
      <c r="AT8" s="11"/>
      <c r="AU8" s="11"/>
      <c r="AV8" s="11"/>
      <c r="AW8" s="11"/>
      <c r="AX8" s="11"/>
      <c r="AY8" s="11"/>
      <c r="AZ8" s="11">
        <f>Table1[[#This Row],[reported_1302]]/SUM(Table1[[#This Row],[reported_1302]:[reported_1292_iso]])</f>
        <v>0.13157894736842105</v>
      </c>
      <c r="BA8" s="11">
        <f>Table1[[#This Row],[reported_1300]]/SUM(Table1[[#This Row],[reported_1302]:[reported_1292_iso]])</f>
        <v>0.15789473684210525</v>
      </c>
      <c r="BB8" s="11">
        <f>Table1[[#This Row],[reported_1298]]/SUM(Table1[[#This Row],[reported_1302]:[reported_1292_iso]])</f>
        <v>0.13157894736842105</v>
      </c>
      <c r="BC8" s="11">
        <f>Table1[[#This Row],[reported_1296]]/SUM(Table1[[#This Row],[reported_1302]:[reported_1292_iso]])</f>
        <v>0.15789473684210525</v>
      </c>
      <c r="BD8" s="11">
        <f>Table1[[#This Row],[reported_1292]]/SUM(Table1[[#This Row],[reported_1302]:[reported_1292_iso]])</f>
        <v>0.42105263157894735</v>
      </c>
      <c r="BE8" s="11">
        <f>Table1[[#This Row],[reported_1292_iso]]/SUM(Table1[[#This Row],[reported_1302]:[reported_1292_iso]])</f>
        <v>0</v>
      </c>
      <c r="BF8" s="7" t="e">
        <v>#N/A</v>
      </c>
      <c r="BG8" s="7" t="s">
        <v>32</v>
      </c>
      <c r="BH8" s="7" t="s">
        <v>33</v>
      </c>
      <c r="BI8" s="7" t="s">
        <v>35</v>
      </c>
      <c r="BJ8" s="8" t="s">
        <v>36</v>
      </c>
      <c r="BK8" s="7" t="s">
        <v>37</v>
      </c>
      <c r="BL8" s="7" t="s">
        <v>38</v>
      </c>
      <c r="BM8" s="7" t="s">
        <v>38</v>
      </c>
      <c r="BN8" s="7" t="s">
        <v>39</v>
      </c>
      <c r="BO8" s="7" t="s">
        <v>38</v>
      </c>
      <c r="BP8" s="7" t="s">
        <v>40</v>
      </c>
      <c r="BQ8" s="7" t="s">
        <v>41</v>
      </c>
      <c r="BR8" s="7" t="s">
        <v>41</v>
      </c>
      <c r="BS8" s="7" t="s">
        <v>42</v>
      </c>
      <c r="BT8" s="7" t="s">
        <v>43</v>
      </c>
      <c r="BU8" s="9" t="s">
        <v>44</v>
      </c>
      <c r="BV8" s="9" t="s">
        <v>228</v>
      </c>
    </row>
    <row r="9" spans="1:74" hidden="1" x14ac:dyDescent="0.25">
      <c r="A9" s="7" t="s">
        <v>54</v>
      </c>
      <c r="B9" s="7" t="s">
        <v>212</v>
      </c>
      <c r="C9" s="7" t="s">
        <v>335</v>
      </c>
      <c r="D9" s="7">
        <f>INDEX(Strain_IDs!C:C,MATCH(Table1[[#This Row],[Strains]],Strain_IDs!D:D,0))</f>
        <v>13</v>
      </c>
      <c r="E9" s="7" t="s">
        <v>237</v>
      </c>
      <c r="F9" s="7" t="s">
        <v>236</v>
      </c>
      <c r="G9" s="7" t="s">
        <v>235</v>
      </c>
      <c r="H9" s="7" t="s">
        <v>234</v>
      </c>
      <c r="I9" s="7" t="s">
        <v>233</v>
      </c>
      <c r="J9" s="7"/>
      <c r="K9" s="7" t="s">
        <v>240</v>
      </c>
      <c r="L9" s="7" t="s">
        <v>236</v>
      </c>
      <c r="M9" s="7" t="s">
        <v>243</v>
      </c>
      <c r="N9" s="7" t="s">
        <v>238</v>
      </c>
      <c r="O9" s="7" t="s">
        <v>233</v>
      </c>
      <c r="P9" s="7"/>
      <c r="Q9" s="7" t="s">
        <v>210</v>
      </c>
      <c r="R9" s="7" t="s">
        <v>737</v>
      </c>
      <c r="S9" s="7" t="s">
        <v>739</v>
      </c>
      <c r="T9" s="7" t="s">
        <v>211</v>
      </c>
      <c r="U9" s="7"/>
      <c r="V9" s="7"/>
      <c r="W9" s="7" t="s">
        <v>127</v>
      </c>
      <c r="X9" s="7">
        <v>46</v>
      </c>
      <c r="Y9" s="7"/>
      <c r="Z9" s="7"/>
      <c r="AA9" s="7"/>
      <c r="AB9" s="7"/>
      <c r="AC9" s="7"/>
      <c r="AD9" s="7"/>
      <c r="AE9" s="7"/>
      <c r="AF9" s="7" t="s">
        <v>472</v>
      </c>
      <c r="AG9" s="7" t="s">
        <v>65</v>
      </c>
      <c r="AH9" s="7" t="s">
        <v>53</v>
      </c>
      <c r="AI9" s="7"/>
      <c r="AJ9" s="7">
        <f>SUM(Table1[[#This Row],[reported_1302]:[reported_1286_iso]])</f>
        <v>5.3999999999999995</v>
      </c>
      <c r="AK9" s="11">
        <v>0.2</v>
      </c>
      <c r="AL9" s="11">
        <v>0.7</v>
      </c>
      <c r="AM9" s="11">
        <v>0.7</v>
      </c>
      <c r="AN9" s="11">
        <v>0.9</v>
      </c>
      <c r="AO9" s="11">
        <v>2.1</v>
      </c>
      <c r="AP9" s="11">
        <v>0</v>
      </c>
      <c r="AQ9" s="11">
        <v>0.8</v>
      </c>
      <c r="AR9" s="11"/>
      <c r="AS9" s="11"/>
      <c r="AT9" s="11"/>
      <c r="AU9" s="11"/>
      <c r="AV9" s="11"/>
      <c r="AW9" s="11"/>
      <c r="AX9" s="11"/>
      <c r="AY9" s="11"/>
      <c r="AZ9" s="11">
        <f>Table1[[#This Row],[reported_1302]]/SUM(Table1[[#This Row],[reported_1302]:[reported_1292_iso]])</f>
        <v>4.3478260869565223E-2</v>
      </c>
      <c r="BA9" s="11">
        <f>Table1[[#This Row],[reported_1300]]/SUM(Table1[[#This Row],[reported_1302]:[reported_1292_iso]])</f>
        <v>0.15217391304347827</v>
      </c>
      <c r="BB9" s="11">
        <f>Table1[[#This Row],[reported_1298]]/SUM(Table1[[#This Row],[reported_1302]:[reported_1292_iso]])</f>
        <v>0.15217391304347827</v>
      </c>
      <c r="BC9" s="11">
        <f>Table1[[#This Row],[reported_1296]]/SUM(Table1[[#This Row],[reported_1302]:[reported_1292_iso]])</f>
        <v>0.19565217391304349</v>
      </c>
      <c r="BD9" s="11">
        <f>Table1[[#This Row],[reported_1292]]/SUM(Table1[[#This Row],[reported_1302]:[reported_1292_iso]])</f>
        <v>0.45652173913043481</v>
      </c>
      <c r="BE9" s="11">
        <f>Table1[[#This Row],[reported_1292_iso]]/SUM(Table1[[#This Row],[reported_1302]:[reported_1292_iso]])</f>
        <v>0</v>
      </c>
      <c r="BF9" s="7" t="e">
        <v>#N/A</v>
      </c>
      <c r="BG9" s="7" t="s">
        <v>32</v>
      </c>
      <c r="BH9" s="7" t="s">
        <v>33</v>
      </c>
      <c r="BI9" s="7" t="s">
        <v>35</v>
      </c>
      <c r="BJ9" s="8" t="s">
        <v>36</v>
      </c>
      <c r="BK9" s="7" t="s">
        <v>37</v>
      </c>
      <c r="BL9" s="7" t="s">
        <v>38</v>
      </c>
      <c r="BM9" s="7" t="s">
        <v>38</v>
      </c>
      <c r="BN9" s="7" t="s">
        <v>39</v>
      </c>
      <c r="BO9" s="7" t="s">
        <v>38</v>
      </c>
      <c r="BP9" s="7" t="s">
        <v>40</v>
      </c>
      <c r="BQ9" s="7" t="s">
        <v>41</v>
      </c>
      <c r="BR9" s="7" t="s">
        <v>41</v>
      </c>
      <c r="BS9" s="7" t="s">
        <v>42</v>
      </c>
      <c r="BT9" s="7" t="s">
        <v>43</v>
      </c>
      <c r="BU9" s="9" t="s">
        <v>44</v>
      </c>
      <c r="BV9" s="9" t="s">
        <v>228</v>
      </c>
    </row>
    <row r="10" spans="1:74" hidden="1" x14ac:dyDescent="0.25">
      <c r="A10" s="7" t="s">
        <v>55</v>
      </c>
      <c r="B10" s="7" t="s">
        <v>212</v>
      </c>
      <c r="C10" s="7" t="s">
        <v>335</v>
      </c>
      <c r="D10" s="7">
        <f>INDEX(Strain_IDs!C:C,MATCH(Table1[[#This Row],[Strains]],Strain_IDs!D:D,0))</f>
        <v>13</v>
      </c>
      <c r="E10" s="7" t="s">
        <v>237</v>
      </c>
      <c r="F10" s="7" t="s">
        <v>236</v>
      </c>
      <c r="G10" s="7" t="s">
        <v>235</v>
      </c>
      <c r="H10" s="7" t="s">
        <v>234</v>
      </c>
      <c r="I10" s="7" t="s">
        <v>233</v>
      </c>
      <c r="J10" s="7"/>
      <c r="K10" s="7" t="s">
        <v>240</v>
      </c>
      <c r="L10" s="7" t="s">
        <v>236</v>
      </c>
      <c r="M10" s="7" t="s">
        <v>243</v>
      </c>
      <c r="N10" s="7" t="s">
        <v>238</v>
      </c>
      <c r="O10" s="7" t="s">
        <v>233</v>
      </c>
      <c r="P10" s="7"/>
      <c r="Q10" s="7" t="s">
        <v>210</v>
      </c>
      <c r="R10" s="7" t="s">
        <v>737</v>
      </c>
      <c r="S10" s="7" t="s">
        <v>739</v>
      </c>
      <c r="T10" s="7" t="s">
        <v>211</v>
      </c>
      <c r="U10" s="7"/>
      <c r="V10" s="7"/>
      <c r="W10" s="7" t="s">
        <v>128</v>
      </c>
      <c r="X10" s="7">
        <v>50</v>
      </c>
      <c r="Y10" s="7"/>
      <c r="Z10" s="7"/>
      <c r="AA10" s="7"/>
      <c r="AB10" s="7"/>
      <c r="AC10" s="7"/>
      <c r="AD10" s="7"/>
      <c r="AE10" s="7"/>
      <c r="AF10" s="7" t="s">
        <v>472</v>
      </c>
      <c r="AG10" s="7" t="s">
        <v>65</v>
      </c>
      <c r="AH10" s="7" t="s">
        <v>53</v>
      </c>
      <c r="AI10" s="7"/>
      <c r="AJ10" s="7">
        <f>SUM(Table1[[#This Row],[reported_1302]:[reported_1286_iso]])</f>
        <v>10.200000000000001</v>
      </c>
      <c r="AK10" s="11">
        <v>0.5</v>
      </c>
      <c r="AL10" s="11">
        <v>0.9</v>
      </c>
      <c r="AM10" s="11">
        <v>1</v>
      </c>
      <c r="AN10" s="11">
        <v>0.8</v>
      </c>
      <c r="AO10" s="11">
        <v>5.7</v>
      </c>
      <c r="AP10" s="11">
        <v>0</v>
      </c>
      <c r="AQ10" s="11">
        <v>1.3</v>
      </c>
      <c r="AR10" s="11"/>
      <c r="AS10" s="11"/>
      <c r="AT10" s="11"/>
      <c r="AU10" s="11"/>
      <c r="AV10" s="11"/>
      <c r="AW10" s="11"/>
      <c r="AX10" s="11"/>
      <c r="AY10" s="11"/>
      <c r="AZ10" s="11">
        <f>Table1[[#This Row],[reported_1302]]/SUM(Table1[[#This Row],[reported_1302]:[reported_1292_iso]])</f>
        <v>5.6179775280898875E-2</v>
      </c>
      <c r="BA10" s="11">
        <f>Table1[[#This Row],[reported_1300]]/SUM(Table1[[#This Row],[reported_1302]:[reported_1292_iso]])</f>
        <v>0.10112359550561797</v>
      </c>
      <c r="BB10" s="11">
        <f>Table1[[#This Row],[reported_1298]]/SUM(Table1[[#This Row],[reported_1302]:[reported_1292_iso]])</f>
        <v>0.11235955056179775</v>
      </c>
      <c r="BC10" s="11">
        <f>Table1[[#This Row],[reported_1296]]/SUM(Table1[[#This Row],[reported_1302]:[reported_1292_iso]])</f>
        <v>8.98876404494382E-2</v>
      </c>
      <c r="BD10" s="11">
        <f>Table1[[#This Row],[reported_1292]]/SUM(Table1[[#This Row],[reported_1302]:[reported_1292_iso]])</f>
        <v>0.6404494382022472</v>
      </c>
      <c r="BE10" s="11">
        <f>Table1[[#This Row],[reported_1292_iso]]/SUM(Table1[[#This Row],[reported_1302]:[reported_1292_iso]])</f>
        <v>0</v>
      </c>
      <c r="BF10" s="7" t="e">
        <v>#N/A</v>
      </c>
      <c r="BG10" s="7" t="s">
        <v>32</v>
      </c>
      <c r="BH10" s="7" t="s">
        <v>33</v>
      </c>
      <c r="BI10" s="7" t="s">
        <v>35</v>
      </c>
      <c r="BJ10" s="8" t="s">
        <v>36</v>
      </c>
      <c r="BK10" s="7" t="s">
        <v>37</v>
      </c>
      <c r="BL10" s="7" t="s">
        <v>38</v>
      </c>
      <c r="BM10" s="7" t="s">
        <v>38</v>
      </c>
      <c r="BN10" s="7" t="s">
        <v>39</v>
      </c>
      <c r="BO10" s="7" t="s">
        <v>38</v>
      </c>
      <c r="BP10" s="7" t="s">
        <v>38</v>
      </c>
      <c r="BQ10" s="7" t="s">
        <v>46</v>
      </c>
      <c r="BR10" s="7" t="s">
        <v>41</v>
      </c>
      <c r="BS10" s="7" t="s">
        <v>42</v>
      </c>
      <c r="BT10" s="7" t="s">
        <v>43</v>
      </c>
      <c r="BU10" s="9" t="s">
        <v>44</v>
      </c>
      <c r="BV10" s="9" t="s">
        <v>228</v>
      </c>
    </row>
    <row r="11" spans="1:74" hidden="1" x14ac:dyDescent="0.25">
      <c r="A11" s="7" t="s">
        <v>56</v>
      </c>
      <c r="B11" s="7" t="s">
        <v>212</v>
      </c>
      <c r="C11" s="7" t="s">
        <v>335</v>
      </c>
      <c r="D11" s="7">
        <f>INDEX(Strain_IDs!C:C,MATCH(Table1[[#This Row],[Strains]],Strain_IDs!D:D,0))</f>
        <v>13</v>
      </c>
      <c r="E11" s="7" t="s">
        <v>237</v>
      </c>
      <c r="F11" s="7" t="s">
        <v>236</v>
      </c>
      <c r="G11" s="7" t="s">
        <v>235</v>
      </c>
      <c r="H11" s="7" t="s">
        <v>234</v>
      </c>
      <c r="I11" s="7" t="s">
        <v>233</v>
      </c>
      <c r="J11" s="7"/>
      <c r="K11" s="7" t="s">
        <v>240</v>
      </c>
      <c r="L11" s="7" t="s">
        <v>236</v>
      </c>
      <c r="M11" s="7" t="s">
        <v>243</v>
      </c>
      <c r="N11" s="7" t="s">
        <v>238</v>
      </c>
      <c r="O11" s="7" t="s">
        <v>233</v>
      </c>
      <c r="P11" s="7"/>
      <c r="Q11" s="7" t="s">
        <v>210</v>
      </c>
      <c r="R11" s="7" t="s">
        <v>737</v>
      </c>
      <c r="S11" s="7" t="s">
        <v>739</v>
      </c>
      <c r="T11" s="7" t="s">
        <v>211</v>
      </c>
      <c r="U11" s="7"/>
      <c r="V11" s="7"/>
      <c r="W11" s="7" t="s">
        <v>129</v>
      </c>
      <c r="X11" s="7">
        <v>37</v>
      </c>
      <c r="Y11" s="7"/>
      <c r="Z11" s="7"/>
      <c r="AA11" s="7"/>
      <c r="AB11" s="7"/>
      <c r="AC11" s="7"/>
      <c r="AD11" s="7"/>
      <c r="AE11" s="7"/>
      <c r="AF11" s="7" t="s">
        <v>472</v>
      </c>
      <c r="AG11" s="7" t="s">
        <v>65</v>
      </c>
      <c r="AH11" s="7" t="s">
        <v>57</v>
      </c>
      <c r="AI11" s="7"/>
      <c r="AJ11" s="7">
        <f>SUM(Table1[[#This Row],[reported_1302]:[reported_1286_iso]])</f>
        <v>22.3</v>
      </c>
      <c r="AK11" s="11">
        <v>0</v>
      </c>
      <c r="AL11" s="11">
        <v>0.8</v>
      </c>
      <c r="AM11" s="11">
        <v>3.4</v>
      </c>
      <c r="AN11" s="11">
        <v>7.1</v>
      </c>
      <c r="AO11" s="11">
        <v>1.1000000000000001</v>
      </c>
      <c r="AP11" s="11">
        <v>0</v>
      </c>
      <c r="AQ11" s="11">
        <v>9.9</v>
      </c>
      <c r="AR11" s="11"/>
      <c r="AS11" s="11"/>
      <c r="AT11" s="11"/>
      <c r="AU11" s="11"/>
      <c r="AV11" s="11"/>
      <c r="AW11" s="11"/>
      <c r="AX11" s="11"/>
      <c r="AY11" s="11"/>
      <c r="AZ11" s="11">
        <f>Table1[[#This Row],[reported_1302]]/SUM(Table1[[#This Row],[reported_1302]:[reported_1292_iso]])</f>
        <v>0</v>
      </c>
      <c r="BA11" s="11">
        <f>Table1[[#This Row],[reported_1300]]/SUM(Table1[[#This Row],[reported_1302]:[reported_1292_iso]])</f>
        <v>6.4516129032258063E-2</v>
      </c>
      <c r="BB11" s="11">
        <f>Table1[[#This Row],[reported_1298]]/SUM(Table1[[#This Row],[reported_1302]:[reported_1292_iso]])</f>
        <v>0.27419354838709675</v>
      </c>
      <c r="BC11" s="11">
        <f>Table1[[#This Row],[reported_1296]]/SUM(Table1[[#This Row],[reported_1302]:[reported_1292_iso]])</f>
        <v>0.57258064516129026</v>
      </c>
      <c r="BD11" s="11">
        <f>Table1[[#This Row],[reported_1292]]/SUM(Table1[[#This Row],[reported_1302]:[reported_1292_iso]])</f>
        <v>8.8709677419354843E-2</v>
      </c>
      <c r="BE11" s="11">
        <f>Table1[[#This Row],[reported_1292_iso]]/SUM(Table1[[#This Row],[reported_1302]:[reported_1292_iso]])</f>
        <v>0</v>
      </c>
      <c r="BF11" s="7" t="e">
        <v>#N/A</v>
      </c>
      <c r="BG11" s="7" t="s">
        <v>32</v>
      </c>
      <c r="BH11" s="7" t="s">
        <v>33</v>
      </c>
      <c r="BI11" s="7" t="s">
        <v>35</v>
      </c>
      <c r="BJ11" s="8" t="s">
        <v>36</v>
      </c>
      <c r="BK11" s="7" t="s">
        <v>37</v>
      </c>
      <c r="BL11" s="7" t="s">
        <v>38</v>
      </c>
      <c r="BM11" s="7" t="s">
        <v>38</v>
      </c>
      <c r="BN11" s="7" t="s">
        <v>39</v>
      </c>
      <c r="BO11" s="7" t="s">
        <v>38</v>
      </c>
      <c r="BP11" s="7" t="s">
        <v>40</v>
      </c>
      <c r="BQ11" s="7" t="s">
        <v>41</v>
      </c>
      <c r="BR11" s="7" t="s">
        <v>41</v>
      </c>
      <c r="BS11" s="7" t="s">
        <v>42</v>
      </c>
      <c r="BT11" s="7" t="s">
        <v>43</v>
      </c>
      <c r="BU11" s="9" t="s">
        <v>44</v>
      </c>
      <c r="BV11" s="9" t="s">
        <v>228</v>
      </c>
    </row>
    <row r="12" spans="1:74" hidden="1" x14ac:dyDescent="0.25">
      <c r="A12" s="7" t="s">
        <v>58</v>
      </c>
      <c r="B12" s="7" t="s">
        <v>212</v>
      </c>
      <c r="C12" s="7" t="s">
        <v>335</v>
      </c>
      <c r="D12" s="7">
        <f>INDEX(Strain_IDs!C:C,MATCH(Table1[[#This Row],[Strains]],Strain_IDs!D:D,0))</f>
        <v>13</v>
      </c>
      <c r="E12" s="7" t="s">
        <v>237</v>
      </c>
      <c r="F12" s="7" t="s">
        <v>236</v>
      </c>
      <c r="G12" s="7" t="s">
        <v>235</v>
      </c>
      <c r="H12" s="7" t="s">
        <v>234</v>
      </c>
      <c r="I12" s="7" t="s">
        <v>233</v>
      </c>
      <c r="J12" s="7"/>
      <c r="K12" s="7" t="s">
        <v>240</v>
      </c>
      <c r="L12" s="7" t="s">
        <v>236</v>
      </c>
      <c r="M12" s="7" t="s">
        <v>243</v>
      </c>
      <c r="N12" s="7" t="s">
        <v>238</v>
      </c>
      <c r="O12" s="7" t="s">
        <v>233</v>
      </c>
      <c r="P12" s="7"/>
      <c r="Q12" s="7" t="s">
        <v>210</v>
      </c>
      <c r="R12" s="7" t="s">
        <v>737</v>
      </c>
      <c r="S12" s="7" t="s">
        <v>739</v>
      </c>
      <c r="T12" s="7" t="s">
        <v>211</v>
      </c>
      <c r="U12" s="7"/>
      <c r="V12" s="7"/>
      <c r="W12" s="7" t="s">
        <v>130</v>
      </c>
      <c r="X12" s="7">
        <v>46</v>
      </c>
      <c r="Y12" s="7"/>
      <c r="Z12" s="7"/>
      <c r="AA12" s="7"/>
      <c r="AB12" s="7"/>
      <c r="AC12" s="7"/>
      <c r="AD12" s="7"/>
      <c r="AE12" s="7"/>
      <c r="AF12" s="7" t="s">
        <v>472</v>
      </c>
      <c r="AG12" s="7" t="s">
        <v>65</v>
      </c>
      <c r="AH12" s="7" t="s">
        <v>57</v>
      </c>
      <c r="AI12" s="7"/>
      <c r="AJ12" s="7">
        <f>SUM(Table1[[#This Row],[reported_1302]:[reported_1286_iso]])</f>
        <v>22.6</v>
      </c>
      <c r="AK12" s="11">
        <v>0</v>
      </c>
      <c r="AL12" s="11">
        <v>0.1</v>
      </c>
      <c r="AM12" s="11">
        <v>2.6</v>
      </c>
      <c r="AN12" s="11">
        <v>6.1</v>
      </c>
      <c r="AO12" s="11">
        <v>2.8</v>
      </c>
      <c r="AP12" s="11">
        <v>0</v>
      </c>
      <c r="AQ12" s="11">
        <v>11</v>
      </c>
      <c r="AR12" s="11"/>
      <c r="AS12" s="11"/>
      <c r="AT12" s="11"/>
      <c r="AU12" s="11"/>
      <c r="AV12" s="11"/>
      <c r="AW12" s="11"/>
      <c r="AX12" s="11"/>
      <c r="AY12" s="11"/>
      <c r="AZ12" s="11">
        <f>Table1[[#This Row],[reported_1302]]/SUM(Table1[[#This Row],[reported_1302]:[reported_1292_iso]])</f>
        <v>0</v>
      </c>
      <c r="BA12" s="11">
        <f>Table1[[#This Row],[reported_1300]]/SUM(Table1[[#This Row],[reported_1302]:[reported_1292_iso]])</f>
        <v>8.6206896551724137E-3</v>
      </c>
      <c r="BB12" s="11">
        <f>Table1[[#This Row],[reported_1298]]/SUM(Table1[[#This Row],[reported_1302]:[reported_1292_iso]])</f>
        <v>0.22413793103448273</v>
      </c>
      <c r="BC12" s="11">
        <f>Table1[[#This Row],[reported_1296]]/SUM(Table1[[#This Row],[reported_1302]:[reported_1292_iso]])</f>
        <v>0.52586206896551713</v>
      </c>
      <c r="BD12" s="11">
        <f>Table1[[#This Row],[reported_1292]]/SUM(Table1[[#This Row],[reported_1302]:[reported_1292_iso]])</f>
        <v>0.24137931034482754</v>
      </c>
      <c r="BE12" s="11">
        <f>Table1[[#This Row],[reported_1292_iso]]/SUM(Table1[[#This Row],[reported_1302]:[reported_1292_iso]])</f>
        <v>0</v>
      </c>
      <c r="BF12" s="7" t="e">
        <v>#N/A</v>
      </c>
      <c r="BG12" s="7" t="s">
        <v>32</v>
      </c>
      <c r="BH12" s="7" t="s">
        <v>33</v>
      </c>
      <c r="BI12" s="7" t="s">
        <v>35</v>
      </c>
      <c r="BJ12" s="8" t="s">
        <v>36</v>
      </c>
      <c r="BK12" s="7" t="s">
        <v>37</v>
      </c>
      <c r="BL12" s="7" t="s">
        <v>38</v>
      </c>
      <c r="BM12" s="7" t="s">
        <v>38</v>
      </c>
      <c r="BN12" s="7" t="s">
        <v>39</v>
      </c>
      <c r="BO12" s="7" t="s">
        <v>38</v>
      </c>
      <c r="BP12" s="7" t="s">
        <v>40</v>
      </c>
      <c r="BQ12" s="7" t="s">
        <v>41</v>
      </c>
      <c r="BR12" s="7" t="s">
        <v>41</v>
      </c>
      <c r="BS12" s="7" t="s">
        <v>42</v>
      </c>
      <c r="BT12" s="7" t="s">
        <v>43</v>
      </c>
      <c r="BU12" s="9" t="s">
        <v>44</v>
      </c>
      <c r="BV12" s="9" t="s">
        <v>228</v>
      </c>
    </row>
    <row r="13" spans="1:74" hidden="1" x14ac:dyDescent="0.25">
      <c r="A13" s="7" t="s">
        <v>59</v>
      </c>
      <c r="B13" s="7" t="s">
        <v>212</v>
      </c>
      <c r="C13" s="7" t="s">
        <v>335</v>
      </c>
      <c r="D13" s="7">
        <f>INDEX(Strain_IDs!C:C,MATCH(Table1[[#This Row],[Strains]],Strain_IDs!D:D,0))</f>
        <v>13</v>
      </c>
      <c r="E13" s="7" t="s">
        <v>237</v>
      </c>
      <c r="F13" s="7" t="s">
        <v>236</v>
      </c>
      <c r="G13" s="7" t="s">
        <v>235</v>
      </c>
      <c r="H13" s="7" t="s">
        <v>234</v>
      </c>
      <c r="I13" s="7" t="s">
        <v>233</v>
      </c>
      <c r="J13" s="7"/>
      <c r="K13" s="7" t="s">
        <v>240</v>
      </c>
      <c r="L13" s="7" t="s">
        <v>236</v>
      </c>
      <c r="M13" s="7" t="s">
        <v>243</v>
      </c>
      <c r="N13" s="7" t="s">
        <v>238</v>
      </c>
      <c r="O13" s="7" t="s">
        <v>233</v>
      </c>
      <c r="P13" s="7"/>
      <c r="Q13" s="7" t="s">
        <v>210</v>
      </c>
      <c r="R13" s="7" t="s">
        <v>737</v>
      </c>
      <c r="S13" s="7" t="s">
        <v>739</v>
      </c>
      <c r="T13" s="7" t="s">
        <v>211</v>
      </c>
      <c r="U13" s="7"/>
      <c r="V13" s="7"/>
      <c r="W13" s="7" t="s">
        <v>131</v>
      </c>
      <c r="X13" s="7">
        <v>50</v>
      </c>
      <c r="Y13" s="7"/>
      <c r="Z13" s="7"/>
      <c r="AA13" s="7"/>
      <c r="AB13" s="7"/>
      <c r="AC13" s="7"/>
      <c r="AD13" s="7"/>
      <c r="AE13" s="7"/>
      <c r="AF13" s="7" t="s">
        <v>472</v>
      </c>
      <c r="AG13" s="7" t="s">
        <v>65</v>
      </c>
      <c r="AH13" s="7" t="s">
        <v>57</v>
      </c>
      <c r="AI13" s="7"/>
      <c r="AJ13" s="7">
        <f>SUM(Table1[[#This Row],[reported_1302]:[reported_1286_iso]])</f>
        <v>23.9</v>
      </c>
      <c r="AK13" s="11">
        <v>0</v>
      </c>
      <c r="AL13" s="11">
        <v>0</v>
      </c>
      <c r="AM13" s="11">
        <v>1.8</v>
      </c>
      <c r="AN13" s="11">
        <v>5.2</v>
      </c>
      <c r="AO13" s="11">
        <v>4.9000000000000004</v>
      </c>
      <c r="AP13" s="11">
        <v>0</v>
      </c>
      <c r="AQ13" s="11">
        <v>12</v>
      </c>
      <c r="AR13" s="11"/>
      <c r="AS13" s="11"/>
      <c r="AT13" s="11"/>
      <c r="AU13" s="11"/>
      <c r="AV13" s="11"/>
      <c r="AW13" s="11"/>
      <c r="AX13" s="11"/>
      <c r="AY13" s="11"/>
      <c r="AZ13" s="11">
        <f>Table1[[#This Row],[reported_1302]]/SUM(Table1[[#This Row],[reported_1302]:[reported_1292_iso]])</f>
        <v>0</v>
      </c>
      <c r="BA13" s="11">
        <f>Table1[[#This Row],[reported_1300]]/SUM(Table1[[#This Row],[reported_1302]:[reported_1292_iso]])</f>
        <v>0</v>
      </c>
      <c r="BB13" s="11">
        <f>Table1[[#This Row],[reported_1298]]/SUM(Table1[[#This Row],[reported_1302]:[reported_1292_iso]])</f>
        <v>0.15126050420168066</v>
      </c>
      <c r="BC13" s="11">
        <f>Table1[[#This Row],[reported_1296]]/SUM(Table1[[#This Row],[reported_1302]:[reported_1292_iso]])</f>
        <v>0.43697478991596639</v>
      </c>
      <c r="BD13" s="11">
        <f>Table1[[#This Row],[reported_1292]]/SUM(Table1[[#This Row],[reported_1302]:[reported_1292_iso]])</f>
        <v>0.41176470588235298</v>
      </c>
      <c r="BE13" s="11">
        <f>Table1[[#This Row],[reported_1292_iso]]/SUM(Table1[[#This Row],[reported_1302]:[reported_1292_iso]])</f>
        <v>0</v>
      </c>
      <c r="BF13" s="7" t="e">
        <v>#N/A</v>
      </c>
      <c r="BG13" s="7" t="s">
        <v>32</v>
      </c>
      <c r="BH13" s="7" t="s">
        <v>33</v>
      </c>
      <c r="BI13" s="7" t="s">
        <v>35</v>
      </c>
      <c r="BJ13" s="8" t="s">
        <v>36</v>
      </c>
      <c r="BK13" s="7" t="s">
        <v>37</v>
      </c>
      <c r="BL13" s="7" t="s">
        <v>38</v>
      </c>
      <c r="BM13" s="7" t="s">
        <v>38</v>
      </c>
      <c r="BN13" s="7" t="s">
        <v>39</v>
      </c>
      <c r="BO13" s="7" t="s">
        <v>38</v>
      </c>
      <c r="BP13" s="7" t="s">
        <v>40</v>
      </c>
      <c r="BQ13" s="7" t="s">
        <v>41</v>
      </c>
      <c r="BR13" s="7" t="s">
        <v>41</v>
      </c>
      <c r="BS13" s="7" t="s">
        <v>42</v>
      </c>
      <c r="BT13" s="7" t="s">
        <v>43</v>
      </c>
      <c r="BU13" s="9" t="s">
        <v>44</v>
      </c>
      <c r="BV13" s="9" t="s">
        <v>228</v>
      </c>
    </row>
    <row r="14" spans="1:74" hidden="1" x14ac:dyDescent="0.25">
      <c r="A14" s="7" t="s">
        <v>60</v>
      </c>
      <c r="B14" s="7" t="s">
        <v>212</v>
      </c>
      <c r="C14" s="7" t="s">
        <v>335</v>
      </c>
      <c r="D14" s="7">
        <f>INDEX(Strain_IDs!C:C,MATCH(Table1[[#This Row],[Strains]],Strain_IDs!D:D,0))</f>
        <v>13</v>
      </c>
      <c r="E14" s="7" t="s">
        <v>237</v>
      </c>
      <c r="F14" s="7" t="s">
        <v>236</v>
      </c>
      <c r="G14" s="7" t="s">
        <v>235</v>
      </c>
      <c r="H14" s="7" t="s">
        <v>234</v>
      </c>
      <c r="I14" s="7" t="s">
        <v>233</v>
      </c>
      <c r="J14" s="7"/>
      <c r="K14" s="7" t="s">
        <v>240</v>
      </c>
      <c r="L14" s="7" t="s">
        <v>236</v>
      </c>
      <c r="M14" s="7" t="s">
        <v>243</v>
      </c>
      <c r="N14" s="7" t="s">
        <v>238</v>
      </c>
      <c r="O14" s="7" t="s">
        <v>233</v>
      </c>
      <c r="P14" s="7"/>
      <c r="Q14" s="7" t="s">
        <v>210</v>
      </c>
      <c r="R14" s="7" t="s">
        <v>737</v>
      </c>
      <c r="S14" s="7" t="s">
        <v>739</v>
      </c>
      <c r="T14" s="7" t="s">
        <v>211</v>
      </c>
      <c r="U14" s="7"/>
      <c r="V14" s="7"/>
      <c r="W14" s="7" t="s">
        <v>132</v>
      </c>
      <c r="X14" s="7">
        <v>37</v>
      </c>
      <c r="Y14" s="7"/>
      <c r="Z14" s="7"/>
      <c r="AA14" s="7"/>
      <c r="AB14" s="7"/>
      <c r="AC14" s="7"/>
      <c r="AD14" s="7"/>
      <c r="AE14" s="7"/>
      <c r="AF14" s="7" t="s">
        <v>472</v>
      </c>
      <c r="AG14" s="7" t="s">
        <v>65</v>
      </c>
      <c r="AH14" s="7" t="s">
        <v>61</v>
      </c>
      <c r="AI14" s="7"/>
      <c r="AJ14" s="7">
        <f>SUM(Table1[[#This Row],[reported_1302]:[reported_1286_iso]])</f>
        <v>12.2</v>
      </c>
      <c r="AK14" s="11">
        <v>0</v>
      </c>
      <c r="AL14" s="11">
        <v>0</v>
      </c>
      <c r="AM14" s="11">
        <v>0</v>
      </c>
      <c r="AN14" s="11">
        <v>2.7</v>
      </c>
      <c r="AO14" s="11">
        <v>1.3</v>
      </c>
      <c r="AP14" s="11">
        <v>0</v>
      </c>
      <c r="AQ14" s="11">
        <v>8.1999999999999993</v>
      </c>
      <c r="AR14" s="11"/>
      <c r="AS14" s="11"/>
      <c r="AT14" s="11"/>
      <c r="AU14" s="11"/>
      <c r="AV14" s="11"/>
      <c r="AW14" s="11"/>
      <c r="AX14" s="11"/>
      <c r="AY14" s="11"/>
      <c r="AZ14" s="11">
        <f>Table1[[#This Row],[reported_1302]]/SUM(Table1[[#This Row],[reported_1302]:[reported_1292_iso]])</f>
        <v>0</v>
      </c>
      <c r="BA14" s="11">
        <f>Table1[[#This Row],[reported_1300]]/SUM(Table1[[#This Row],[reported_1302]:[reported_1292_iso]])</f>
        <v>0</v>
      </c>
      <c r="BB14" s="11">
        <f>Table1[[#This Row],[reported_1298]]/SUM(Table1[[#This Row],[reported_1302]:[reported_1292_iso]])</f>
        <v>0</v>
      </c>
      <c r="BC14" s="11">
        <f>Table1[[#This Row],[reported_1296]]/SUM(Table1[[#This Row],[reported_1302]:[reported_1292_iso]])</f>
        <v>0.67500000000000004</v>
      </c>
      <c r="BD14" s="11">
        <f>Table1[[#This Row],[reported_1292]]/SUM(Table1[[#This Row],[reported_1302]:[reported_1292_iso]])</f>
        <v>0.32500000000000001</v>
      </c>
      <c r="BE14" s="11">
        <f>Table1[[#This Row],[reported_1292_iso]]/SUM(Table1[[#This Row],[reported_1302]:[reported_1292_iso]])</f>
        <v>0</v>
      </c>
      <c r="BF14" s="7" t="e">
        <v>#N/A</v>
      </c>
      <c r="BG14" s="7" t="s">
        <v>32</v>
      </c>
      <c r="BH14" s="7" t="s">
        <v>33</v>
      </c>
      <c r="BI14" s="7" t="s">
        <v>35</v>
      </c>
      <c r="BJ14" s="8" t="s">
        <v>36</v>
      </c>
      <c r="BK14" s="7" t="s">
        <v>37</v>
      </c>
      <c r="BL14" s="7" t="s">
        <v>38</v>
      </c>
      <c r="BM14" s="7" t="s">
        <v>38</v>
      </c>
      <c r="BN14" s="7" t="s">
        <v>39</v>
      </c>
      <c r="BO14" s="7" t="s">
        <v>38</v>
      </c>
      <c r="BP14" s="7" t="s">
        <v>40</v>
      </c>
      <c r="BQ14" s="7" t="s">
        <v>41</v>
      </c>
      <c r="BR14" s="7" t="s">
        <v>41</v>
      </c>
      <c r="BS14" s="7" t="s">
        <v>42</v>
      </c>
      <c r="BT14" s="7" t="s">
        <v>43</v>
      </c>
      <c r="BU14" s="9" t="s">
        <v>44</v>
      </c>
      <c r="BV14" s="9" t="s">
        <v>228</v>
      </c>
    </row>
    <row r="15" spans="1:74" hidden="1" x14ac:dyDescent="0.25">
      <c r="A15" s="7" t="s">
        <v>62</v>
      </c>
      <c r="B15" s="7" t="s">
        <v>212</v>
      </c>
      <c r="C15" s="7" t="s">
        <v>335</v>
      </c>
      <c r="D15" s="7">
        <f>INDEX(Strain_IDs!C:C,MATCH(Table1[[#This Row],[Strains]],Strain_IDs!D:D,0))</f>
        <v>13</v>
      </c>
      <c r="E15" s="7" t="s">
        <v>237</v>
      </c>
      <c r="F15" s="7" t="s">
        <v>236</v>
      </c>
      <c r="G15" s="7" t="s">
        <v>235</v>
      </c>
      <c r="H15" s="7" t="s">
        <v>234</v>
      </c>
      <c r="I15" s="7" t="s">
        <v>233</v>
      </c>
      <c r="J15" s="7"/>
      <c r="K15" s="7" t="s">
        <v>240</v>
      </c>
      <c r="L15" s="7" t="s">
        <v>236</v>
      </c>
      <c r="M15" s="7" t="s">
        <v>243</v>
      </c>
      <c r="N15" s="7" t="s">
        <v>238</v>
      </c>
      <c r="O15" s="7" t="s">
        <v>233</v>
      </c>
      <c r="P15" s="7"/>
      <c r="Q15" s="7" t="s">
        <v>210</v>
      </c>
      <c r="R15" s="7" t="s">
        <v>737</v>
      </c>
      <c r="S15" s="7" t="s">
        <v>739</v>
      </c>
      <c r="T15" s="7" t="s">
        <v>211</v>
      </c>
      <c r="U15" s="7"/>
      <c r="V15" s="7"/>
      <c r="W15" s="7" t="s">
        <v>133</v>
      </c>
      <c r="X15" s="7">
        <v>46</v>
      </c>
      <c r="Y15" s="7"/>
      <c r="Z15" s="7"/>
      <c r="AA15" s="7"/>
      <c r="AB15" s="7"/>
      <c r="AC15" s="7"/>
      <c r="AD15" s="7"/>
      <c r="AE15" s="7"/>
      <c r="AF15" s="7" t="s">
        <v>472</v>
      </c>
      <c r="AG15" s="7" t="s">
        <v>65</v>
      </c>
      <c r="AH15" s="7" t="s">
        <v>61</v>
      </c>
      <c r="AI15" s="7"/>
      <c r="AJ15" s="7">
        <f>SUM(Table1[[#This Row],[reported_1302]:[reported_1286_iso]])</f>
        <v>9.6999999999999993</v>
      </c>
      <c r="AK15" s="11">
        <v>0</v>
      </c>
      <c r="AL15" s="11">
        <v>0</v>
      </c>
      <c r="AM15" s="11">
        <v>0</v>
      </c>
      <c r="AN15" s="11">
        <v>0.2</v>
      </c>
      <c r="AO15" s="11">
        <v>4.2</v>
      </c>
      <c r="AP15" s="11">
        <v>0</v>
      </c>
      <c r="AQ15" s="11">
        <v>5.3</v>
      </c>
      <c r="AR15" s="11"/>
      <c r="AS15" s="11"/>
      <c r="AT15" s="11"/>
      <c r="AU15" s="11"/>
      <c r="AV15" s="11"/>
      <c r="AW15" s="11"/>
      <c r="AX15" s="11"/>
      <c r="AY15" s="11"/>
      <c r="AZ15" s="11">
        <f>Table1[[#This Row],[reported_1302]]/SUM(Table1[[#This Row],[reported_1302]:[reported_1292_iso]])</f>
        <v>0</v>
      </c>
      <c r="BA15" s="11">
        <f>Table1[[#This Row],[reported_1300]]/SUM(Table1[[#This Row],[reported_1302]:[reported_1292_iso]])</f>
        <v>0</v>
      </c>
      <c r="BB15" s="11">
        <f>Table1[[#This Row],[reported_1298]]/SUM(Table1[[#This Row],[reported_1302]:[reported_1292_iso]])</f>
        <v>0</v>
      </c>
      <c r="BC15" s="11">
        <f>Table1[[#This Row],[reported_1296]]/SUM(Table1[[#This Row],[reported_1302]:[reported_1292_iso]])</f>
        <v>4.5454545454545456E-2</v>
      </c>
      <c r="BD15" s="11">
        <f>Table1[[#This Row],[reported_1292]]/SUM(Table1[[#This Row],[reported_1302]:[reported_1292_iso]])</f>
        <v>0.95454545454545447</v>
      </c>
      <c r="BE15" s="11">
        <f>Table1[[#This Row],[reported_1292_iso]]/SUM(Table1[[#This Row],[reported_1302]:[reported_1292_iso]])</f>
        <v>0</v>
      </c>
      <c r="BF15" s="7" t="e">
        <v>#N/A</v>
      </c>
      <c r="BG15" s="7" t="s">
        <v>32</v>
      </c>
      <c r="BH15" s="7" t="s">
        <v>33</v>
      </c>
      <c r="BI15" s="7" t="s">
        <v>35</v>
      </c>
      <c r="BJ15" s="8" t="s">
        <v>36</v>
      </c>
      <c r="BK15" s="7" t="s">
        <v>37</v>
      </c>
      <c r="BL15" s="7" t="s">
        <v>38</v>
      </c>
      <c r="BM15" s="7" t="s">
        <v>38</v>
      </c>
      <c r="BN15" s="7" t="s">
        <v>39</v>
      </c>
      <c r="BO15" s="7" t="s">
        <v>38</v>
      </c>
      <c r="BP15" s="7" t="s">
        <v>38</v>
      </c>
      <c r="BQ15" s="7" t="s">
        <v>46</v>
      </c>
      <c r="BR15" s="7" t="s">
        <v>41</v>
      </c>
      <c r="BS15" s="7" t="s">
        <v>42</v>
      </c>
      <c r="BT15" s="7" t="s">
        <v>43</v>
      </c>
      <c r="BU15" s="9" t="s">
        <v>44</v>
      </c>
      <c r="BV15" s="9" t="s">
        <v>228</v>
      </c>
    </row>
    <row r="16" spans="1:74" hidden="1" x14ac:dyDescent="0.25">
      <c r="A16" s="7" t="s">
        <v>63</v>
      </c>
      <c r="B16" s="7" t="s">
        <v>212</v>
      </c>
      <c r="C16" s="7" t="s">
        <v>335</v>
      </c>
      <c r="D16" s="7">
        <f>INDEX(Strain_IDs!C:C,MATCH(Table1[[#This Row],[Strains]],Strain_IDs!D:D,0))</f>
        <v>13</v>
      </c>
      <c r="E16" s="7" t="s">
        <v>237</v>
      </c>
      <c r="F16" s="7" t="s">
        <v>236</v>
      </c>
      <c r="G16" s="7" t="s">
        <v>235</v>
      </c>
      <c r="H16" s="7" t="s">
        <v>234</v>
      </c>
      <c r="I16" s="7" t="s">
        <v>233</v>
      </c>
      <c r="J16" s="7"/>
      <c r="K16" s="7" t="s">
        <v>240</v>
      </c>
      <c r="L16" s="7" t="s">
        <v>236</v>
      </c>
      <c r="M16" s="7" t="s">
        <v>243</v>
      </c>
      <c r="N16" s="7" t="s">
        <v>238</v>
      </c>
      <c r="O16" s="7" t="s">
        <v>233</v>
      </c>
      <c r="P16" s="7"/>
      <c r="Q16" s="7" t="s">
        <v>210</v>
      </c>
      <c r="R16" s="7" t="s">
        <v>737</v>
      </c>
      <c r="S16" s="7" t="s">
        <v>739</v>
      </c>
      <c r="T16" s="7" t="s">
        <v>211</v>
      </c>
      <c r="U16" s="7"/>
      <c r="V16" s="7"/>
      <c r="W16" s="7" t="s">
        <v>134</v>
      </c>
      <c r="X16" s="7">
        <v>50</v>
      </c>
      <c r="Y16" s="7"/>
      <c r="Z16" s="7"/>
      <c r="AA16" s="7"/>
      <c r="AB16" s="7"/>
      <c r="AC16" s="7"/>
      <c r="AD16" s="7"/>
      <c r="AE16" s="7"/>
      <c r="AF16" s="7" t="s">
        <v>472</v>
      </c>
      <c r="AG16" s="7" t="s">
        <v>65</v>
      </c>
      <c r="AH16" s="7" t="s">
        <v>61</v>
      </c>
      <c r="AI16" s="7"/>
      <c r="AJ16" s="7">
        <f>SUM(Table1[[#This Row],[reported_1302]:[reported_1286_iso]])</f>
        <v>7.8</v>
      </c>
      <c r="AK16" s="11">
        <v>0</v>
      </c>
      <c r="AL16" s="11">
        <v>0</v>
      </c>
      <c r="AM16" s="11">
        <v>0</v>
      </c>
      <c r="AN16" s="11">
        <v>0</v>
      </c>
      <c r="AO16" s="11">
        <v>3.5</v>
      </c>
      <c r="AP16" s="11">
        <v>0</v>
      </c>
      <c r="AQ16" s="11">
        <v>4.3</v>
      </c>
      <c r="AR16" s="11"/>
      <c r="AS16" s="11"/>
      <c r="AT16" s="11"/>
      <c r="AU16" s="11"/>
      <c r="AV16" s="11"/>
      <c r="AW16" s="11"/>
      <c r="AX16" s="11"/>
      <c r="AY16" s="11"/>
      <c r="AZ16" s="11">
        <f>Table1[[#This Row],[reported_1302]]/SUM(Table1[[#This Row],[reported_1302]:[reported_1292_iso]])</f>
        <v>0</v>
      </c>
      <c r="BA16" s="11">
        <f>Table1[[#This Row],[reported_1300]]/SUM(Table1[[#This Row],[reported_1302]:[reported_1292_iso]])</f>
        <v>0</v>
      </c>
      <c r="BB16" s="11">
        <f>Table1[[#This Row],[reported_1298]]/SUM(Table1[[#This Row],[reported_1302]:[reported_1292_iso]])</f>
        <v>0</v>
      </c>
      <c r="BC16" s="11">
        <f>Table1[[#This Row],[reported_1296]]/SUM(Table1[[#This Row],[reported_1302]:[reported_1292_iso]])</f>
        <v>0</v>
      </c>
      <c r="BD16" s="11">
        <f>Table1[[#This Row],[reported_1292]]/SUM(Table1[[#This Row],[reported_1302]:[reported_1292_iso]])</f>
        <v>1</v>
      </c>
      <c r="BE16" s="11">
        <f>Table1[[#This Row],[reported_1292_iso]]/SUM(Table1[[#This Row],[reported_1302]:[reported_1292_iso]])</f>
        <v>0</v>
      </c>
      <c r="BF16" s="7" t="e">
        <v>#N/A</v>
      </c>
      <c r="BG16" s="7" t="s">
        <v>32</v>
      </c>
      <c r="BH16" s="7" t="s">
        <v>33</v>
      </c>
      <c r="BI16" s="7" t="s">
        <v>35</v>
      </c>
      <c r="BJ16" s="8" t="s">
        <v>36</v>
      </c>
      <c r="BK16" s="7" t="s">
        <v>37</v>
      </c>
      <c r="BL16" s="7" t="s">
        <v>38</v>
      </c>
      <c r="BM16" s="7" t="s">
        <v>38</v>
      </c>
      <c r="BN16" s="7" t="s">
        <v>39</v>
      </c>
      <c r="BO16" s="7" t="s">
        <v>38</v>
      </c>
      <c r="BP16" s="7" t="s">
        <v>38</v>
      </c>
      <c r="BQ16" s="7" t="s">
        <v>46</v>
      </c>
      <c r="BR16" s="7" t="s">
        <v>41</v>
      </c>
      <c r="BS16" s="7" t="s">
        <v>42</v>
      </c>
      <c r="BT16" s="7" t="s">
        <v>43</v>
      </c>
      <c r="BU16" s="9" t="s">
        <v>44</v>
      </c>
      <c r="BV16" s="9" t="s">
        <v>228</v>
      </c>
    </row>
    <row r="17" spans="1:74" hidden="1" x14ac:dyDescent="0.25">
      <c r="A17" s="7" t="s">
        <v>64</v>
      </c>
      <c r="B17" s="7" t="s">
        <v>212</v>
      </c>
      <c r="C17" s="7" t="s">
        <v>335</v>
      </c>
      <c r="D17" s="7">
        <f>INDEX(Strain_IDs!C:C,MATCH(Table1[[#This Row],[Strains]],Strain_IDs!D:D,0))</f>
        <v>13</v>
      </c>
      <c r="E17" s="7" t="s">
        <v>237</v>
      </c>
      <c r="F17" s="7" t="s">
        <v>236</v>
      </c>
      <c r="G17" s="7" t="s">
        <v>235</v>
      </c>
      <c r="H17" s="7" t="s">
        <v>234</v>
      </c>
      <c r="I17" s="7" t="s">
        <v>233</v>
      </c>
      <c r="J17" s="7"/>
      <c r="K17" s="7" t="s">
        <v>240</v>
      </c>
      <c r="L17" s="7" t="s">
        <v>236</v>
      </c>
      <c r="M17" s="7" t="s">
        <v>243</v>
      </c>
      <c r="N17" s="7" t="s">
        <v>238</v>
      </c>
      <c r="O17" s="7" t="s">
        <v>233</v>
      </c>
      <c r="P17" s="7"/>
      <c r="Q17" s="7" t="s">
        <v>210</v>
      </c>
      <c r="R17" s="7" t="s">
        <v>737</v>
      </c>
      <c r="S17" s="7" t="s">
        <v>739</v>
      </c>
      <c r="T17" s="7" t="s">
        <v>211</v>
      </c>
      <c r="U17" s="7"/>
      <c r="V17" s="7"/>
      <c r="W17" s="7" t="s">
        <v>135</v>
      </c>
      <c r="X17" s="7">
        <v>37</v>
      </c>
      <c r="Y17" s="7"/>
      <c r="Z17" s="7"/>
      <c r="AA17" s="7"/>
      <c r="AB17" s="7"/>
      <c r="AC17" s="7"/>
      <c r="AD17" s="7"/>
      <c r="AE17" s="7"/>
      <c r="AF17" s="7" t="s">
        <v>472</v>
      </c>
      <c r="AG17" s="7" t="s">
        <v>65</v>
      </c>
      <c r="AH17" s="7" t="s">
        <v>66</v>
      </c>
      <c r="AI17" s="7"/>
      <c r="AJ17" s="7">
        <f>SUM(Table1[[#This Row],[reported_1302]:[reported_1286_iso]])</f>
        <v>68.600000000000009</v>
      </c>
      <c r="AK17" s="11">
        <v>7.5</v>
      </c>
      <c r="AL17" s="11">
        <v>11.2</v>
      </c>
      <c r="AM17" s="11">
        <v>10.5</v>
      </c>
      <c r="AN17" s="11">
        <v>17.200000000000003</v>
      </c>
      <c r="AO17" s="11">
        <v>22.000000000000004</v>
      </c>
      <c r="AP17" s="11">
        <v>0</v>
      </c>
      <c r="AQ17" s="11">
        <v>0.2</v>
      </c>
      <c r="AR17" s="11"/>
      <c r="AS17" s="11"/>
      <c r="AT17" s="11"/>
      <c r="AU17" s="11"/>
      <c r="AV17" s="11"/>
      <c r="AW17" s="11"/>
      <c r="AX17" s="11"/>
      <c r="AY17" s="11"/>
      <c r="AZ17" s="11">
        <f>Table1[[#This Row],[reported_1302]]/SUM(Table1[[#This Row],[reported_1302]:[reported_1292_iso]])</f>
        <v>0.10964912280701754</v>
      </c>
      <c r="BA17" s="11">
        <f>Table1[[#This Row],[reported_1300]]/SUM(Table1[[#This Row],[reported_1302]:[reported_1292_iso]])</f>
        <v>0.1637426900584795</v>
      </c>
      <c r="BB17" s="11">
        <f>Table1[[#This Row],[reported_1298]]/SUM(Table1[[#This Row],[reported_1302]:[reported_1292_iso]])</f>
        <v>0.15350877192982454</v>
      </c>
      <c r="BC17" s="11">
        <f>Table1[[#This Row],[reported_1296]]/SUM(Table1[[#This Row],[reported_1302]:[reported_1292_iso]])</f>
        <v>0.25146198830409361</v>
      </c>
      <c r="BD17" s="11">
        <f>Table1[[#This Row],[reported_1292]]/SUM(Table1[[#This Row],[reported_1302]:[reported_1292_iso]])</f>
        <v>0.32163742690058483</v>
      </c>
      <c r="BE17" s="11">
        <f>Table1[[#This Row],[reported_1292_iso]]/SUM(Table1[[#This Row],[reported_1302]:[reported_1292_iso]])</f>
        <v>0</v>
      </c>
      <c r="BF17" s="7" t="e">
        <v>#N/A</v>
      </c>
      <c r="BG17" s="7" t="s">
        <v>32</v>
      </c>
      <c r="BH17" s="7" t="s">
        <v>33</v>
      </c>
      <c r="BI17" s="7" t="s">
        <v>35</v>
      </c>
      <c r="BJ17" s="8" t="s">
        <v>36</v>
      </c>
      <c r="BK17" s="7" t="s">
        <v>67</v>
      </c>
      <c r="BL17" s="7" t="s">
        <v>38</v>
      </c>
      <c r="BM17" s="7" t="s">
        <v>38</v>
      </c>
      <c r="BN17" s="7" t="s">
        <v>39</v>
      </c>
      <c r="BO17" s="7" t="s">
        <v>38</v>
      </c>
      <c r="BP17" s="7" t="s">
        <v>40</v>
      </c>
      <c r="BQ17" s="7" t="s">
        <v>41</v>
      </c>
      <c r="BR17" s="7" t="s">
        <v>41</v>
      </c>
      <c r="BS17" s="7" t="s">
        <v>42</v>
      </c>
      <c r="BT17" s="7" t="s">
        <v>43</v>
      </c>
      <c r="BU17" s="9" t="s">
        <v>44</v>
      </c>
      <c r="BV17" s="9" t="s">
        <v>228</v>
      </c>
    </row>
    <row r="18" spans="1:74" hidden="1" x14ac:dyDescent="0.25">
      <c r="A18" s="7" t="s">
        <v>68</v>
      </c>
      <c r="B18" s="7" t="s">
        <v>212</v>
      </c>
      <c r="C18" s="7" t="s">
        <v>335</v>
      </c>
      <c r="D18" s="7">
        <f>INDEX(Strain_IDs!C:C,MATCH(Table1[[#This Row],[Strains]],Strain_IDs!D:D,0))</f>
        <v>13</v>
      </c>
      <c r="E18" s="7" t="s">
        <v>237</v>
      </c>
      <c r="F18" s="7" t="s">
        <v>236</v>
      </c>
      <c r="G18" s="7" t="s">
        <v>235</v>
      </c>
      <c r="H18" s="7" t="s">
        <v>234</v>
      </c>
      <c r="I18" s="7" t="s">
        <v>233</v>
      </c>
      <c r="J18" s="7"/>
      <c r="K18" s="7" t="s">
        <v>240</v>
      </c>
      <c r="L18" s="7" t="s">
        <v>236</v>
      </c>
      <c r="M18" s="7" t="s">
        <v>243</v>
      </c>
      <c r="N18" s="7" t="s">
        <v>238</v>
      </c>
      <c r="O18" s="7" t="s">
        <v>233</v>
      </c>
      <c r="P18" s="7"/>
      <c r="Q18" s="7" t="s">
        <v>210</v>
      </c>
      <c r="R18" s="7" t="s">
        <v>737</v>
      </c>
      <c r="S18" s="7" t="s">
        <v>739</v>
      </c>
      <c r="T18" s="7" t="s">
        <v>211</v>
      </c>
      <c r="U18" s="7"/>
      <c r="V18" s="7"/>
      <c r="W18" s="7" t="s">
        <v>136</v>
      </c>
      <c r="X18" s="7">
        <v>46</v>
      </c>
      <c r="Y18" s="7"/>
      <c r="Z18" s="7"/>
      <c r="AA18" s="7"/>
      <c r="AB18" s="7"/>
      <c r="AC18" s="7"/>
      <c r="AD18" s="7"/>
      <c r="AE18" s="7"/>
      <c r="AF18" s="7" t="s">
        <v>472</v>
      </c>
      <c r="AG18" s="7" t="s">
        <v>65</v>
      </c>
      <c r="AH18" s="7" t="s">
        <v>66</v>
      </c>
      <c r="AI18" s="7"/>
      <c r="AJ18" s="7">
        <f>SUM(Table1[[#This Row],[reported_1302]:[reported_1286_iso]])</f>
        <v>71.5</v>
      </c>
      <c r="AK18" s="11">
        <v>0.89999999999999991</v>
      </c>
      <c r="AL18" s="11">
        <v>2.5</v>
      </c>
      <c r="AM18" s="11">
        <v>6.5000000000000009</v>
      </c>
      <c r="AN18" s="11">
        <v>12.5</v>
      </c>
      <c r="AO18" s="11">
        <v>49.1</v>
      </c>
      <c r="AP18" s="11">
        <v>0</v>
      </c>
      <c r="AQ18" s="11">
        <v>0</v>
      </c>
      <c r="AR18" s="11"/>
      <c r="AS18" s="11"/>
      <c r="AT18" s="11"/>
      <c r="AU18" s="11"/>
      <c r="AV18" s="11"/>
      <c r="AW18" s="11"/>
      <c r="AX18" s="11"/>
      <c r="AY18" s="11"/>
      <c r="AZ18" s="11">
        <f>Table1[[#This Row],[reported_1302]]/SUM(Table1[[#This Row],[reported_1302]:[reported_1292_iso]])</f>
        <v>1.2587412587412587E-2</v>
      </c>
      <c r="BA18" s="11">
        <f>Table1[[#This Row],[reported_1300]]/SUM(Table1[[#This Row],[reported_1302]:[reported_1292_iso]])</f>
        <v>3.4965034965034968E-2</v>
      </c>
      <c r="BB18" s="11">
        <f>Table1[[#This Row],[reported_1298]]/SUM(Table1[[#This Row],[reported_1302]:[reported_1292_iso]])</f>
        <v>9.0909090909090925E-2</v>
      </c>
      <c r="BC18" s="11">
        <f>Table1[[#This Row],[reported_1296]]/SUM(Table1[[#This Row],[reported_1302]:[reported_1292_iso]])</f>
        <v>0.17482517482517482</v>
      </c>
      <c r="BD18" s="11">
        <f>Table1[[#This Row],[reported_1292]]/SUM(Table1[[#This Row],[reported_1302]:[reported_1292_iso]])</f>
        <v>0.68671328671328669</v>
      </c>
      <c r="BE18" s="11">
        <f>Table1[[#This Row],[reported_1292_iso]]/SUM(Table1[[#This Row],[reported_1302]:[reported_1292_iso]])</f>
        <v>0</v>
      </c>
      <c r="BF18" s="7" t="e">
        <v>#N/A</v>
      </c>
      <c r="BG18" s="7" t="s">
        <v>32</v>
      </c>
      <c r="BH18" s="7" t="s">
        <v>33</v>
      </c>
      <c r="BI18" s="7" t="s">
        <v>35</v>
      </c>
      <c r="BJ18" s="8" t="s">
        <v>36</v>
      </c>
      <c r="BK18" s="7" t="s">
        <v>67</v>
      </c>
      <c r="BL18" s="7" t="s">
        <v>38</v>
      </c>
      <c r="BM18" s="7" t="s">
        <v>38</v>
      </c>
      <c r="BN18" s="7" t="s">
        <v>39</v>
      </c>
      <c r="BO18" s="7" t="s">
        <v>38</v>
      </c>
      <c r="BP18" s="7" t="s">
        <v>38</v>
      </c>
      <c r="BQ18" s="7" t="s">
        <v>46</v>
      </c>
      <c r="BR18" s="7" t="s">
        <v>41</v>
      </c>
      <c r="BS18" s="7" t="s">
        <v>42</v>
      </c>
      <c r="BT18" s="7" t="s">
        <v>43</v>
      </c>
      <c r="BU18" s="9" t="s">
        <v>44</v>
      </c>
      <c r="BV18" s="9" t="s">
        <v>228</v>
      </c>
    </row>
    <row r="19" spans="1:74" hidden="1" x14ac:dyDescent="0.25">
      <c r="A19" s="7" t="s">
        <v>69</v>
      </c>
      <c r="B19" s="7" t="s">
        <v>212</v>
      </c>
      <c r="C19" s="7" t="s">
        <v>335</v>
      </c>
      <c r="D19" s="7">
        <f>INDEX(Strain_IDs!C:C,MATCH(Table1[[#This Row],[Strains]],Strain_IDs!D:D,0))</f>
        <v>13</v>
      </c>
      <c r="E19" s="7" t="s">
        <v>237</v>
      </c>
      <c r="F19" s="7" t="s">
        <v>236</v>
      </c>
      <c r="G19" s="7" t="s">
        <v>235</v>
      </c>
      <c r="H19" s="7" t="s">
        <v>234</v>
      </c>
      <c r="I19" s="7" t="s">
        <v>233</v>
      </c>
      <c r="J19" s="7"/>
      <c r="K19" s="7" t="s">
        <v>240</v>
      </c>
      <c r="L19" s="7" t="s">
        <v>236</v>
      </c>
      <c r="M19" s="7" t="s">
        <v>243</v>
      </c>
      <c r="N19" s="7" t="s">
        <v>238</v>
      </c>
      <c r="O19" s="7" t="s">
        <v>233</v>
      </c>
      <c r="P19" s="7"/>
      <c r="Q19" s="7" t="s">
        <v>210</v>
      </c>
      <c r="R19" s="7" t="s">
        <v>737</v>
      </c>
      <c r="S19" s="7" t="s">
        <v>739</v>
      </c>
      <c r="T19" s="7" t="s">
        <v>211</v>
      </c>
      <c r="U19" s="7"/>
      <c r="V19" s="7"/>
      <c r="W19" s="7" t="s">
        <v>137</v>
      </c>
      <c r="X19" s="7">
        <v>50</v>
      </c>
      <c r="Y19" s="7"/>
      <c r="Z19" s="7"/>
      <c r="AA19" s="7"/>
      <c r="AB19" s="7"/>
      <c r="AC19" s="7"/>
      <c r="AD19" s="7"/>
      <c r="AE19" s="7"/>
      <c r="AF19" s="7" t="s">
        <v>472</v>
      </c>
      <c r="AG19" s="7" t="s">
        <v>65</v>
      </c>
      <c r="AH19" s="7" t="s">
        <v>66</v>
      </c>
      <c r="AI19" s="7"/>
      <c r="AJ19" s="7">
        <f>SUM(Table1[[#This Row],[reported_1302]:[reported_1286_iso]])</f>
        <v>68.8</v>
      </c>
      <c r="AK19" s="11">
        <v>1.1000000000000001</v>
      </c>
      <c r="AL19" s="11">
        <v>2</v>
      </c>
      <c r="AM19" s="11">
        <v>6.4</v>
      </c>
      <c r="AN19" s="11">
        <v>12.100000000000001</v>
      </c>
      <c r="AO19" s="11">
        <v>47.1</v>
      </c>
      <c r="AP19" s="11">
        <v>0</v>
      </c>
      <c r="AQ19" s="11">
        <v>0.1</v>
      </c>
      <c r="AR19" s="11"/>
      <c r="AS19" s="11"/>
      <c r="AT19" s="11"/>
      <c r="AU19" s="11"/>
      <c r="AV19" s="11"/>
      <c r="AW19" s="11"/>
      <c r="AX19" s="11"/>
      <c r="AY19" s="11"/>
      <c r="AZ19" s="11">
        <f>Table1[[#This Row],[reported_1302]]/SUM(Table1[[#This Row],[reported_1302]:[reported_1292_iso]])</f>
        <v>1.6011644832605532E-2</v>
      </c>
      <c r="BA19" s="11">
        <f>Table1[[#This Row],[reported_1300]]/SUM(Table1[[#This Row],[reported_1302]:[reported_1292_iso]])</f>
        <v>2.9112081513828238E-2</v>
      </c>
      <c r="BB19" s="11">
        <f>Table1[[#This Row],[reported_1298]]/SUM(Table1[[#This Row],[reported_1302]:[reported_1292_iso]])</f>
        <v>9.3158660844250368E-2</v>
      </c>
      <c r="BC19" s="11">
        <f>Table1[[#This Row],[reported_1296]]/SUM(Table1[[#This Row],[reported_1302]:[reported_1292_iso]])</f>
        <v>0.17612809315866085</v>
      </c>
      <c r="BD19" s="11">
        <f>Table1[[#This Row],[reported_1292]]/SUM(Table1[[#This Row],[reported_1302]:[reported_1292_iso]])</f>
        <v>0.68558951965065507</v>
      </c>
      <c r="BE19" s="11">
        <f>Table1[[#This Row],[reported_1292_iso]]/SUM(Table1[[#This Row],[reported_1302]:[reported_1292_iso]])</f>
        <v>0</v>
      </c>
      <c r="BF19" s="7" t="e">
        <v>#N/A</v>
      </c>
      <c r="BG19" s="7" t="s">
        <v>32</v>
      </c>
      <c r="BH19" s="7" t="s">
        <v>33</v>
      </c>
      <c r="BI19" s="7" t="s">
        <v>35</v>
      </c>
      <c r="BJ19" s="8" t="s">
        <v>36</v>
      </c>
      <c r="BK19" s="7" t="s">
        <v>67</v>
      </c>
      <c r="BL19" s="7" t="s">
        <v>38</v>
      </c>
      <c r="BM19" s="7" t="s">
        <v>38</v>
      </c>
      <c r="BN19" s="7" t="s">
        <v>39</v>
      </c>
      <c r="BO19" s="7" t="s">
        <v>38</v>
      </c>
      <c r="BP19" s="7" t="s">
        <v>38</v>
      </c>
      <c r="BQ19" s="7" t="s">
        <v>46</v>
      </c>
      <c r="BR19" s="7" t="s">
        <v>41</v>
      </c>
      <c r="BS19" s="7" t="s">
        <v>42</v>
      </c>
      <c r="BT19" s="7" t="s">
        <v>43</v>
      </c>
      <c r="BU19" s="9" t="s">
        <v>44</v>
      </c>
      <c r="BV19" s="9" t="s">
        <v>228</v>
      </c>
    </row>
    <row r="20" spans="1:74" hidden="1" x14ac:dyDescent="0.25">
      <c r="A20" s="7" t="s">
        <v>70</v>
      </c>
      <c r="B20" s="7" t="s">
        <v>212</v>
      </c>
      <c r="C20" s="7" t="s">
        <v>335</v>
      </c>
      <c r="D20" s="7">
        <f>INDEX(Strain_IDs!C:C,MATCH(Table1[[#This Row],[Strains]],Strain_IDs!D:D,0))</f>
        <v>13</v>
      </c>
      <c r="E20" s="7" t="s">
        <v>237</v>
      </c>
      <c r="F20" s="7" t="s">
        <v>236</v>
      </c>
      <c r="G20" s="7" t="s">
        <v>235</v>
      </c>
      <c r="H20" s="7" t="s">
        <v>234</v>
      </c>
      <c r="I20" s="7" t="s">
        <v>233</v>
      </c>
      <c r="J20" s="7"/>
      <c r="K20" s="7" t="s">
        <v>240</v>
      </c>
      <c r="L20" s="7" t="s">
        <v>236</v>
      </c>
      <c r="M20" s="7" t="s">
        <v>243</v>
      </c>
      <c r="N20" s="7" t="s">
        <v>238</v>
      </c>
      <c r="O20" s="7" t="s">
        <v>233</v>
      </c>
      <c r="P20" s="7"/>
      <c r="Q20" s="7" t="s">
        <v>210</v>
      </c>
      <c r="R20" s="7" t="s">
        <v>737</v>
      </c>
      <c r="S20" s="7" t="s">
        <v>739</v>
      </c>
      <c r="T20" s="7" t="s">
        <v>211</v>
      </c>
      <c r="U20" s="7"/>
      <c r="V20" s="7"/>
      <c r="W20" s="7" t="s">
        <v>138</v>
      </c>
      <c r="X20" s="7">
        <v>37</v>
      </c>
      <c r="Y20" s="7"/>
      <c r="Z20" s="7"/>
      <c r="AA20" s="7"/>
      <c r="AB20" s="7"/>
      <c r="AC20" s="7"/>
      <c r="AD20" s="7"/>
      <c r="AE20" s="7"/>
      <c r="AF20" s="7" t="s">
        <v>472</v>
      </c>
      <c r="AG20" s="7" t="s">
        <v>71</v>
      </c>
      <c r="AH20" s="7" t="s">
        <v>72</v>
      </c>
      <c r="AI20" s="7"/>
      <c r="AJ20" s="7">
        <f>SUM(Table1[[#This Row],[reported_1302]:[reported_1286_iso]])</f>
        <v>89.7</v>
      </c>
      <c r="AK20" s="11">
        <v>5.3</v>
      </c>
      <c r="AL20" s="11">
        <v>11</v>
      </c>
      <c r="AM20" s="11">
        <v>3.4</v>
      </c>
      <c r="AN20" s="11">
        <v>7.1</v>
      </c>
      <c r="AO20" s="11">
        <v>25</v>
      </c>
      <c r="AP20" s="11">
        <v>4.5999999999999996</v>
      </c>
      <c r="AQ20" s="11">
        <v>28</v>
      </c>
      <c r="AR20" s="11"/>
      <c r="AS20" s="11"/>
      <c r="AT20" s="11"/>
      <c r="AU20" s="11"/>
      <c r="AV20" s="11">
        <v>5.3</v>
      </c>
      <c r="AW20" s="11"/>
      <c r="AX20" s="11"/>
      <c r="AY20" s="11"/>
      <c r="AZ20" s="11">
        <f>Table1[[#This Row],[reported_1302]]/SUM(Table1[[#This Row],[reported_1302]:[reported_1292_iso]])</f>
        <v>9.3971631205673756E-2</v>
      </c>
      <c r="BA20" s="11">
        <f>Table1[[#This Row],[reported_1300]]/SUM(Table1[[#This Row],[reported_1302]:[reported_1292_iso]])</f>
        <v>0.19503546099290781</v>
      </c>
      <c r="BB20" s="11">
        <f>Table1[[#This Row],[reported_1298]]/SUM(Table1[[#This Row],[reported_1302]:[reported_1292_iso]])</f>
        <v>6.0283687943262408E-2</v>
      </c>
      <c r="BC20" s="11">
        <f>Table1[[#This Row],[reported_1296]]/SUM(Table1[[#This Row],[reported_1302]:[reported_1292_iso]])</f>
        <v>0.12588652482269502</v>
      </c>
      <c r="BD20" s="11">
        <f>Table1[[#This Row],[reported_1292]]/SUM(Table1[[#This Row],[reported_1302]:[reported_1292_iso]])</f>
        <v>0.44326241134751776</v>
      </c>
      <c r="BE20" s="11">
        <f>Table1[[#This Row],[reported_1292_iso]]/SUM(Table1[[#This Row],[reported_1302]:[reported_1292_iso]])</f>
        <v>8.1560283687943255E-2</v>
      </c>
      <c r="BF20" s="7" t="e">
        <v>#N/A</v>
      </c>
      <c r="BG20" s="7" t="s">
        <v>32</v>
      </c>
      <c r="BH20" s="7" t="s">
        <v>33</v>
      </c>
      <c r="BI20" s="7" t="s">
        <v>577</v>
      </c>
      <c r="BJ20" s="8" t="s">
        <v>36</v>
      </c>
      <c r="BK20" s="7" t="s">
        <v>37</v>
      </c>
      <c r="BL20" s="7" t="s">
        <v>38</v>
      </c>
      <c r="BM20" s="7" t="s">
        <v>38</v>
      </c>
      <c r="BN20" s="7" t="s">
        <v>39</v>
      </c>
      <c r="BO20" s="7" t="s">
        <v>38</v>
      </c>
      <c r="BP20" s="7" t="s">
        <v>38</v>
      </c>
      <c r="BQ20" s="7" t="s">
        <v>46</v>
      </c>
      <c r="BR20" s="7" t="s">
        <v>46</v>
      </c>
      <c r="BS20" s="7" t="s">
        <v>42</v>
      </c>
      <c r="BT20" s="7" t="s">
        <v>43</v>
      </c>
      <c r="BU20" s="9" t="s">
        <v>44</v>
      </c>
      <c r="BV20" s="9" t="s">
        <v>228</v>
      </c>
    </row>
    <row r="21" spans="1:74" hidden="1" x14ac:dyDescent="0.25">
      <c r="A21" s="7" t="s">
        <v>73</v>
      </c>
      <c r="B21" s="7" t="s">
        <v>212</v>
      </c>
      <c r="C21" s="7" t="s">
        <v>335</v>
      </c>
      <c r="D21" s="7">
        <f>INDEX(Strain_IDs!C:C,MATCH(Table1[[#This Row],[Strains]],Strain_IDs!D:D,0))</f>
        <v>13</v>
      </c>
      <c r="E21" s="7" t="s">
        <v>237</v>
      </c>
      <c r="F21" s="7" t="s">
        <v>236</v>
      </c>
      <c r="G21" s="7" t="s">
        <v>235</v>
      </c>
      <c r="H21" s="7" t="s">
        <v>234</v>
      </c>
      <c r="I21" s="7" t="s">
        <v>233</v>
      </c>
      <c r="J21" s="7"/>
      <c r="K21" s="7" t="s">
        <v>240</v>
      </c>
      <c r="L21" s="7" t="s">
        <v>236</v>
      </c>
      <c r="M21" s="7" t="s">
        <v>243</v>
      </c>
      <c r="N21" s="7" t="s">
        <v>238</v>
      </c>
      <c r="O21" s="7" t="s">
        <v>233</v>
      </c>
      <c r="P21" s="7"/>
      <c r="Q21" s="7" t="s">
        <v>210</v>
      </c>
      <c r="R21" s="7" t="s">
        <v>737</v>
      </c>
      <c r="S21" s="7" t="s">
        <v>739</v>
      </c>
      <c r="T21" s="7" t="s">
        <v>211</v>
      </c>
      <c r="U21" s="7"/>
      <c r="V21" s="7"/>
      <c r="W21" s="7" t="s">
        <v>139</v>
      </c>
      <c r="X21" s="7">
        <v>46</v>
      </c>
      <c r="Y21" s="7"/>
      <c r="Z21" s="7"/>
      <c r="AA21" s="7"/>
      <c r="AB21" s="7"/>
      <c r="AC21" s="7"/>
      <c r="AD21" s="7"/>
      <c r="AE21" s="7"/>
      <c r="AF21" s="7" t="s">
        <v>472</v>
      </c>
      <c r="AG21" s="7" t="s">
        <v>71</v>
      </c>
      <c r="AH21" s="7" t="s">
        <v>72</v>
      </c>
      <c r="AI21" s="7"/>
      <c r="AJ21" s="7">
        <f>SUM(Table1[[#This Row],[reported_1302]:[reported_1286_iso]])</f>
        <v>93.8</v>
      </c>
      <c r="AK21" s="11">
        <v>0.4</v>
      </c>
      <c r="AL21" s="11">
        <v>3.9</v>
      </c>
      <c r="AM21" s="11">
        <v>1.4</v>
      </c>
      <c r="AN21" s="11">
        <v>2.9</v>
      </c>
      <c r="AO21" s="11">
        <v>51</v>
      </c>
      <c r="AP21" s="11">
        <v>12</v>
      </c>
      <c r="AQ21" s="11">
        <v>16</v>
      </c>
      <c r="AR21" s="11"/>
      <c r="AS21" s="11"/>
      <c r="AT21" s="11"/>
      <c r="AU21" s="11"/>
      <c r="AV21" s="11">
        <v>6.2</v>
      </c>
      <c r="AW21" s="11"/>
      <c r="AX21" s="11"/>
      <c r="AY21" s="11"/>
      <c r="AZ21" s="11">
        <f>Table1[[#This Row],[reported_1302]]/SUM(Table1[[#This Row],[reported_1302]:[reported_1292_iso]])</f>
        <v>5.5865921787709508E-3</v>
      </c>
      <c r="BA21" s="11">
        <f>Table1[[#This Row],[reported_1300]]/SUM(Table1[[#This Row],[reported_1302]:[reported_1292_iso]])</f>
        <v>5.4469273743016765E-2</v>
      </c>
      <c r="BB21" s="11">
        <f>Table1[[#This Row],[reported_1298]]/SUM(Table1[[#This Row],[reported_1302]:[reported_1292_iso]])</f>
        <v>1.9553072625698324E-2</v>
      </c>
      <c r="BC21" s="11">
        <f>Table1[[#This Row],[reported_1296]]/SUM(Table1[[#This Row],[reported_1302]:[reported_1292_iso]])</f>
        <v>4.0502793296089384E-2</v>
      </c>
      <c r="BD21" s="11">
        <f>Table1[[#This Row],[reported_1292]]/SUM(Table1[[#This Row],[reported_1302]:[reported_1292_iso]])</f>
        <v>0.7122905027932962</v>
      </c>
      <c r="BE21" s="11">
        <f>Table1[[#This Row],[reported_1292_iso]]/SUM(Table1[[#This Row],[reported_1302]:[reported_1292_iso]])</f>
        <v>0.16759776536312851</v>
      </c>
      <c r="BF21" s="7" t="e">
        <v>#N/A</v>
      </c>
      <c r="BG21" s="7" t="s">
        <v>32</v>
      </c>
      <c r="BH21" s="7" t="s">
        <v>33</v>
      </c>
      <c r="BI21" s="7" t="s">
        <v>577</v>
      </c>
      <c r="BJ21" s="8" t="s">
        <v>36</v>
      </c>
      <c r="BK21" s="7" t="s">
        <v>37</v>
      </c>
      <c r="BL21" s="7" t="s">
        <v>38</v>
      </c>
      <c r="BM21" s="7" t="s">
        <v>38</v>
      </c>
      <c r="BN21" s="7" t="s">
        <v>39</v>
      </c>
      <c r="BO21" s="7" t="s">
        <v>38</v>
      </c>
      <c r="BP21" s="7" t="s">
        <v>38</v>
      </c>
      <c r="BQ21" s="7" t="s">
        <v>46</v>
      </c>
      <c r="BR21" s="7" t="s">
        <v>46</v>
      </c>
      <c r="BS21" s="7" t="s">
        <v>42</v>
      </c>
      <c r="BT21" s="7" t="s">
        <v>43</v>
      </c>
      <c r="BU21" s="9" t="s">
        <v>44</v>
      </c>
      <c r="BV21" s="9" t="s">
        <v>228</v>
      </c>
    </row>
    <row r="22" spans="1:74" hidden="1" x14ac:dyDescent="0.25">
      <c r="A22" s="7" t="s">
        <v>74</v>
      </c>
      <c r="B22" s="7" t="s">
        <v>212</v>
      </c>
      <c r="C22" s="7" t="s">
        <v>335</v>
      </c>
      <c r="D22" s="7">
        <f>INDEX(Strain_IDs!C:C,MATCH(Table1[[#This Row],[Strains]],Strain_IDs!D:D,0))</f>
        <v>13</v>
      </c>
      <c r="E22" s="7" t="s">
        <v>237</v>
      </c>
      <c r="F22" s="7" t="s">
        <v>236</v>
      </c>
      <c r="G22" s="7" t="s">
        <v>235</v>
      </c>
      <c r="H22" s="7" t="s">
        <v>234</v>
      </c>
      <c r="I22" s="7" t="s">
        <v>233</v>
      </c>
      <c r="J22" s="7"/>
      <c r="K22" s="7" t="s">
        <v>240</v>
      </c>
      <c r="L22" s="7" t="s">
        <v>236</v>
      </c>
      <c r="M22" s="7" t="s">
        <v>243</v>
      </c>
      <c r="N22" s="7" t="s">
        <v>238</v>
      </c>
      <c r="O22" s="7" t="s">
        <v>233</v>
      </c>
      <c r="P22" s="7"/>
      <c r="Q22" s="7" t="s">
        <v>210</v>
      </c>
      <c r="R22" s="7" t="s">
        <v>737</v>
      </c>
      <c r="S22" s="7" t="s">
        <v>739</v>
      </c>
      <c r="T22" s="7" t="s">
        <v>211</v>
      </c>
      <c r="U22" s="7"/>
      <c r="V22" s="7"/>
      <c r="W22" s="7" t="s">
        <v>140</v>
      </c>
      <c r="X22" s="7">
        <v>50</v>
      </c>
      <c r="Y22" s="7"/>
      <c r="Z22" s="7"/>
      <c r="AA22" s="7"/>
      <c r="AB22" s="7"/>
      <c r="AC22" s="7"/>
      <c r="AD22" s="7"/>
      <c r="AE22" s="7"/>
      <c r="AF22" s="7" t="s">
        <v>472</v>
      </c>
      <c r="AG22" s="7" t="s">
        <v>71</v>
      </c>
      <c r="AH22" s="7" t="s">
        <v>72</v>
      </c>
      <c r="AI22" s="7"/>
      <c r="AJ22" s="7">
        <f>SUM(Table1[[#This Row],[reported_1302]:[reported_1286_iso]])</f>
        <v>94.899999999999991</v>
      </c>
      <c r="AK22" s="11">
        <v>0.5</v>
      </c>
      <c r="AL22" s="11">
        <v>4.8</v>
      </c>
      <c r="AM22" s="11">
        <v>1.5</v>
      </c>
      <c r="AN22" s="11">
        <v>2.2999999999999998</v>
      </c>
      <c r="AO22" s="11">
        <v>59</v>
      </c>
      <c r="AP22" s="11">
        <v>11</v>
      </c>
      <c r="AQ22" s="11">
        <v>11</v>
      </c>
      <c r="AR22" s="11"/>
      <c r="AS22" s="11"/>
      <c r="AT22" s="11"/>
      <c r="AU22" s="11"/>
      <c r="AV22" s="11">
        <v>4.8</v>
      </c>
      <c r="AW22" s="11"/>
      <c r="AX22" s="11"/>
      <c r="AY22" s="11"/>
      <c r="AZ22" s="11">
        <f>Table1[[#This Row],[reported_1302]]/SUM(Table1[[#This Row],[reported_1302]:[reported_1292_iso]])</f>
        <v>6.3211125158027818E-3</v>
      </c>
      <c r="BA22" s="11">
        <f>Table1[[#This Row],[reported_1300]]/SUM(Table1[[#This Row],[reported_1302]:[reported_1292_iso]])</f>
        <v>6.0682680151706705E-2</v>
      </c>
      <c r="BB22" s="11">
        <f>Table1[[#This Row],[reported_1298]]/SUM(Table1[[#This Row],[reported_1302]:[reported_1292_iso]])</f>
        <v>1.8963337547408345E-2</v>
      </c>
      <c r="BC22" s="11">
        <f>Table1[[#This Row],[reported_1296]]/SUM(Table1[[#This Row],[reported_1302]:[reported_1292_iso]])</f>
        <v>2.9077117572692796E-2</v>
      </c>
      <c r="BD22" s="11">
        <f>Table1[[#This Row],[reported_1292]]/SUM(Table1[[#This Row],[reported_1302]:[reported_1292_iso]])</f>
        <v>0.74589127686472823</v>
      </c>
      <c r="BE22" s="11">
        <f>Table1[[#This Row],[reported_1292_iso]]/SUM(Table1[[#This Row],[reported_1302]:[reported_1292_iso]])</f>
        <v>0.1390644753476612</v>
      </c>
      <c r="BF22" s="7" t="e">
        <v>#N/A</v>
      </c>
      <c r="BG22" s="7" t="s">
        <v>32</v>
      </c>
      <c r="BH22" s="7" t="s">
        <v>33</v>
      </c>
      <c r="BI22" s="7" t="s">
        <v>577</v>
      </c>
      <c r="BJ22" s="8" t="s">
        <v>36</v>
      </c>
      <c r="BK22" s="7" t="s">
        <v>37</v>
      </c>
      <c r="BL22" s="7" t="s">
        <v>38</v>
      </c>
      <c r="BM22" s="7" t="s">
        <v>38</v>
      </c>
      <c r="BN22" s="7" t="s">
        <v>39</v>
      </c>
      <c r="BO22" s="7" t="s">
        <v>38</v>
      </c>
      <c r="BP22" s="7" t="s">
        <v>38</v>
      </c>
      <c r="BQ22" s="7" t="s">
        <v>46</v>
      </c>
      <c r="BR22" s="7" t="s">
        <v>46</v>
      </c>
      <c r="BS22" s="7" t="s">
        <v>42</v>
      </c>
      <c r="BT22" s="7" t="s">
        <v>43</v>
      </c>
      <c r="BU22" s="9" t="s">
        <v>44</v>
      </c>
      <c r="BV22" s="9" t="s">
        <v>228</v>
      </c>
    </row>
    <row r="23" spans="1:74" hidden="1" x14ac:dyDescent="0.25">
      <c r="A23" s="7" t="s">
        <v>75</v>
      </c>
      <c r="B23" s="7" t="s">
        <v>213</v>
      </c>
      <c r="C23" s="7" t="s">
        <v>241</v>
      </c>
      <c r="D23" s="7">
        <f>INDEX(Strain_IDs!C:C,MATCH(Table1[[#This Row],[Strains]],Strain_IDs!D:D,0))</f>
        <v>5.2</v>
      </c>
      <c r="E23" s="7" t="s">
        <v>237</v>
      </c>
      <c r="F23" s="7" t="s">
        <v>236</v>
      </c>
      <c r="G23" s="7" t="s">
        <v>235</v>
      </c>
      <c r="H23" s="7" t="s">
        <v>234</v>
      </c>
      <c r="I23" s="7" t="s">
        <v>232</v>
      </c>
      <c r="J23" s="7"/>
      <c r="K23" s="7" t="s">
        <v>240</v>
      </c>
      <c r="L23" s="7" t="s">
        <v>236</v>
      </c>
      <c r="M23" s="7" t="s">
        <v>243</v>
      </c>
      <c r="N23" s="7" t="s">
        <v>234</v>
      </c>
      <c r="O23" s="8" t="s">
        <v>232</v>
      </c>
      <c r="P23" s="8"/>
      <c r="Q23" s="7" t="s">
        <v>250</v>
      </c>
      <c r="R23" s="7" t="s">
        <v>737</v>
      </c>
      <c r="S23" s="7" t="s">
        <v>739</v>
      </c>
      <c r="T23" s="7" t="s">
        <v>249</v>
      </c>
      <c r="U23" s="7" t="s">
        <v>600</v>
      </c>
      <c r="V23" s="7" t="s">
        <v>601</v>
      </c>
      <c r="W23" s="7" t="s">
        <v>141</v>
      </c>
      <c r="X23" s="7">
        <v>18</v>
      </c>
      <c r="Y23" s="7"/>
      <c r="Z23" s="7">
        <v>7.5</v>
      </c>
      <c r="AA23" s="7"/>
      <c r="AB23" s="7"/>
      <c r="AC23" s="7"/>
      <c r="AD23" s="7"/>
      <c r="AE23" s="7"/>
      <c r="AF23" s="7" t="s">
        <v>472</v>
      </c>
      <c r="AG23" s="7" t="s">
        <v>71</v>
      </c>
      <c r="AH23" s="7" t="s">
        <v>76</v>
      </c>
      <c r="AI23" s="7"/>
      <c r="AJ23" s="7">
        <f>SUM(Table1[[#This Row],[reported_1302]:[reported_1286_iso]])</f>
        <v>99.899999999999977</v>
      </c>
      <c r="AK23" s="11">
        <v>10</v>
      </c>
      <c r="AL23" s="11">
        <v>8.4</v>
      </c>
      <c r="AM23" s="11">
        <v>14.2</v>
      </c>
      <c r="AN23" s="11">
        <v>35.299999999999997</v>
      </c>
      <c r="AO23" s="11">
        <v>13.3</v>
      </c>
      <c r="AP23" s="11">
        <v>1.3</v>
      </c>
      <c r="AQ23" s="11">
        <v>17.399999999999999</v>
      </c>
      <c r="AR23" s="11"/>
      <c r="AS23" s="11"/>
      <c r="AT23" s="11"/>
      <c r="AU23" s="11"/>
      <c r="AV23" s="11"/>
      <c r="AW23" s="11"/>
      <c r="AX23" s="11"/>
      <c r="AY23" s="11"/>
      <c r="AZ23" s="11">
        <f>Table1[[#This Row],[reported_1302]]/SUM(Table1[[#This Row],[reported_1302]:[reported_1292_iso]])</f>
        <v>0.12121212121212123</v>
      </c>
      <c r="BA23" s="11">
        <f>Table1[[#This Row],[reported_1300]]/SUM(Table1[[#This Row],[reported_1302]:[reported_1292_iso]])</f>
        <v>0.10181818181818184</v>
      </c>
      <c r="BB23" s="11">
        <f>Table1[[#This Row],[reported_1298]]/SUM(Table1[[#This Row],[reported_1302]:[reported_1292_iso]])</f>
        <v>0.17212121212121215</v>
      </c>
      <c r="BC23" s="11">
        <f>Table1[[#This Row],[reported_1296]]/SUM(Table1[[#This Row],[reported_1302]:[reported_1292_iso]])</f>
        <v>0.42787878787878791</v>
      </c>
      <c r="BD23" s="11">
        <f>Table1[[#This Row],[reported_1292]]/SUM(Table1[[#This Row],[reported_1302]:[reported_1292_iso]])</f>
        <v>0.16121212121212125</v>
      </c>
      <c r="BE23" s="11">
        <f>Table1[[#This Row],[reported_1292_iso]]/SUM(Table1[[#This Row],[reported_1302]:[reported_1292_iso]])</f>
        <v>1.5757575757575762E-2</v>
      </c>
      <c r="BF23" s="7" t="e">
        <v>#N/A</v>
      </c>
      <c r="BG23" s="7" t="s">
        <v>32</v>
      </c>
      <c r="BH23" s="7" t="s">
        <v>34</v>
      </c>
      <c r="BI23" s="7" t="s">
        <v>221</v>
      </c>
      <c r="BJ23" s="8" t="s">
        <v>36</v>
      </c>
      <c r="BK23" s="7" t="s">
        <v>36</v>
      </c>
      <c r="BL23" s="7" t="s">
        <v>38</v>
      </c>
      <c r="BM23" s="7" t="s">
        <v>38</v>
      </c>
      <c r="BN23" s="7" t="s">
        <v>77</v>
      </c>
      <c r="BO23" s="7" t="s">
        <v>38</v>
      </c>
      <c r="BP23" s="7" t="s">
        <v>40</v>
      </c>
      <c r="BQ23" s="7" t="s">
        <v>41</v>
      </c>
      <c r="BR23" s="7" t="s">
        <v>46</v>
      </c>
      <c r="BS23" s="7" t="s">
        <v>78</v>
      </c>
      <c r="BT23" s="7" t="s">
        <v>79</v>
      </c>
      <c r="BU23" s="7" t="s">
        <v>80</v>
      </c>
      <c r="BV23" s="9" t="s">
        <v>228</v>
      </c>
    </row>
    <row r="24" spans="1:74" hidden="1" x14ac:dyDescent="0.25">
      <c r="A24" s="7" t="s">
        <v>81</v>
      </c>
      <c r="B24" s="7" t="s">
        <v>213</v>
      </c>
      <c r="C24" s="7" t="s">
        <v>241</v>
      </c>
      <c r="D24" s="7">
        <f>INDEX(Strain_IDs!C:C,MATCH(Table1[[#This Row],[Strains]],Strain_IDs!D:D,0))</f>
        <v>5.2</v>
      </c>
      <c r="E24" s="7" t="s">
        <v>237</v>
      </c>
      <c r="F24" s="7" t="s">
        <v>236</v>
      </c>
      <c r="G24" s="7" t="s">
        <v>235</v>
      </c>
      <c r="H24" s="7" t="s">
        <v>234</v>
      </c>
      <c r="I24" s="7" t="s">
        <v>232</v>
      </c>
      <c r="J24" s="7"/>
      <c r="K24" s="7" t="s">
        <v>240</v>
      </c>
      <c r="L24" s="7" t="s">
        <v>236</v>
      </c>
      <c r="M24" s="7" t="s">
        <v>243</v>
      </c>
      <c r="N24" s="7" t="s">
        <v>234</v>
      </c>
      <c r="O24" s="8" t="s">
        <v>232</v>
      </c>
      <c r="P24" s="8"/>
      <c r="Q24" s="7" t="s">
        <v>250</v>
      </c>
      <c r="R24" s="7" t="s">
        <v>737</v>
      </c>
      <c r="S24" s="7" t="s">
        <v>739</v>
      </c>
      <c r="T24" s="7" t="s">
        <v>249</v>
      </c>
      <c r="U24" s="7" t="s">
        <v>600</v>
      </c>
      <c r="V24" s="7" t="s">
        <v>601</v>
      </c>
      <c r="W24" s="7" t="s">
        <v>142</v>
      </c>
      <c r="X24" s="7">
        <v>22</v>
      </c>
      <c r="Y24" s="7"/>
      <c r="Z24" s="7">
        <v>7.5</v>
      </c>
      <c r="AA24" s="7"/>
      <c r="AB24" s="7"/>
      <c r="AC24" s="7"/>
      <c r="AD24" s="7"/>
      <c r="AE24" s="7"/>
      <c r="AF24" s="7" t="s">
        <v>472</v>
      </c>
      <c r="AG24" s="7" t="s">
        <v>71</v>
      </c>
      <c r="AH24" s="7" t="s">
        <v>76</v>
      </c>
      <c r="AI24" s="7"/>
      <c r="AJ24" s="7">
        <f>SUM(Table1[[#This Row],[reported_1302]:[reported_1286_iso]])</f>
        <v>100.09999999999998</v>
      </c>
      <c r="AK24" s="11">
        <v>14.4</v>
      </c>
      <c r="AL24" s="11">
        <v>9.6</v>
      </c>
      <c r="AM24" s="11">
        <v>23.3</v>
      </c>
      <c r="AN24" s="11">
        <v>21.4</v>
      </c>
      <c r="AO24" s="11">
        <v>17.5</v>
      </c>
      <c r="AP24" s="11">
        <v>1.3</v>
      </c>
      <c r="AQ24" s="11">
        <v>12.6</v>
      </c>
      <c r="AR24" s="11"/>
      <c r="AS24" s="11"/>
      <c r="AT24" s="11"/>
      <c r="AU24" s="11"/>
      <c r="AV24" s="11"/>
      <c r="AW24" s="11"/>
      <c r="AX24" s="11"/>
      <c r="AY24" s="11"/>
      <c r="AZ24" s="11">
        <f>Table1[[#This Row],[reported_1302]]/SUM(Table1[[#This Row],[reported_1302]:[reported_1292_iso]])</f>
        <v>0.16457142857142859</v>
      </c>
      <c r="BA24" s="11">
        <f>Table1[[#This Row],[reported_1300]]/SUM(Table1[[#This Row],[reported_1302]:[reported_1292_iso]])</f>
        <v>0.10971428571428572</v>
      </c>
      <c r="BB24" s="11">
        <f>Table1[[#This Row],[reported_1298]]/SUM(Table1[[#This Row],[reported_1302]:[reported_1292_iso]])</f>
        <v>0.26628571428571435</v>
      </c>
      <c r="BC24" s="11">
        <f>Table1[[#This Row],[reported_1296]]/SUM(Table1[[#This Row],[reported_1302]:[reported_1292_iso]])</f>
        <v>0.24457142857142861</v>
      </c>
      <c r="BD24" s="11">
        <f>Table1[[#This Row],[reported_1292]]/SUM(Table1[[#This Row],[reported_1302]:[reported_1292_iso]])</f>
        <v>0.20000000000000004</v>
      </c>
      <c r="BE24" s="11">
        <f>Table1[[#This Row],[reported_1292_iso]]/SUM(Table1[[#This Row],[reported_1302]:[reported_1292_iso]])</f>
        <v>1.485714285714286E-2</v>
      </c>
      <c r="BF24" s="7" t="e">
        <v>#N/A</v>
      </c>
      <c r="BG24" s="7" t="s">
        <v>32</v>
      </c>
      <c r="BH24" s="7" t="s">
        <v>34</v>
      </c>
      <c r="BI24" s="7" t="s">
        <v>221</v>
      </c>
      <c r="BJ24" s="8" t="s">
        <v>36</v>
      </c>
      <c r="BK24" s="7" t="s">
        <v>36</v>
      </c>
      <c r="BL24" s="7" t="s">
        <v>38</v>
      </c>
      <c r="BM24" s="7" t="s">
        <v>38</v>
      </c>
      <c r="BN24" s="7" t="s">
        <v>77</v>
      </c>
      <c r="BO24" s="7" t="s">
        <v>38</v>
      </c>
      <c r="BP24" s="7" t="s">
        <v>40</v>
      </c>
      <c r="BQ24" s="7" t="s">
        <v>41</v>
      </c>
      <c r="BR24" s="7" t="s">
        <v>46</v>
      </c>
      <c r="BS24" s="7" t="s">
        <v>78</v>
      </c>
      <c r="BT24" s="7" t="s">
        <v>79</v>
      </c>
      <c r="BU24" s="7" t="s">
        <v>80</v>
      </c>
      <c r="BV24" s="9" t="s">
        <v>228</v>
      </c>
    </row>
    <row r="25" spans="1:74" hidden="1" x14ac:dyDescent="0.25">
      <c r="A25" s="7" t="s">
        <v>82</v>
      </c>
      <c r="B25" s="7" t="s">
        <v>213</v>
      </c>
      <c r="C25" s="7" t="s">
        <v>241</v>
      </c>
      <c r="D25" s="7">
        <f>INDEX(Strain_IDs!C:C,MATCH(Table1[[#This Row],[Strains]],Strain_IDs!D:D,0))</f>
        <v>5.2</v>
      </c>
      <c r="E25" s="7" t="s">
        <v>237</v>
      </c>
      <c r="F25" s="7" t="s">
        <v>236</v>
      </c>
      <c r="G25" s="7" t="s">
        <v>235</v>
      </c>
      <c r="H25" s="7" t="s">
        <v>234</v>
      </c>
      <c r="I25" s="7" t="s">
        <v>232</v>
      </c>
      <c r="J25" s="7"/>
      <c r="K25" s="7" t="s">
        <v>240</v>
      </c>
      <c r="L25" s="7" t="s">
        <v>236</v>
      </c>
      <c r="M25" s="7" t="s">
        <v>243</v>
      </c>
      <c r="N25" s="7" t="s">
        <v>234</v>
      </c>
      <c r="O25" s="8" t="s">
        <v>232</v>
      </c>
      <c r="P25" s="8"/>
      <c r="Q25" s="7" t="s">
        <v>250</v>
      </c>
      <c r="R25" s="7" t="s">
        <v>737</v>
      </c>
      <c r="S25" s="7" t="s">
        <v>739</v>
      </c>
      <c r="T25" s="7" t="s">
        <v>249</v>
      </c>
      <c r="U25" s="7" t="s">
        <v>600</v>
      </c>
      <c r="V25" s="7" t="s">
        <v>601</v>
      </c>
      <c r="W25" s="7" t="s">
        <v>143</v>
      </c>
      <c r="X25" s="7">
        <v>28</v>
      </c>
      <c r="Y25" s="7"/>
      <c r="Z25" s="7">
        <v>7.5</v>
      </c>
      <c r="AA25" s="7"/>
      <c r="AB25" s="7"/>
      <c r="AC25" s="7"/>
      <c r="AD25" s="7"/>
      <c r="AE25" s="7"/>
      <c r="AF25" s="7" t="s">
        <v>472</v>
      </c>
      <c r="AG25" s="7" t="s">
        <v>71</v>
      </c>
      <c r="AH25" s="7" t="s">
        <v>76</v>
      </c>
      <c r="AI25" s="7"/>
      <c r="AJ25" s="7">
        <f>SUM(Table1[[#This Row],[reported_1302]:[reported_1286_iso]])</f>
        <v>100.00000000000001</v>
      </c>
      <c r="AK25" s="11">
        <v>10.5</v>
      </c>
      <c r="AL25" s="11">
        <v>7.1</v>
      </c>
      <c r="AM25" s="11">
        <v>23.1</v>
      </c>
      <c r="AN25" s="11">
        <v>21.7</v>
      </c>
      <c r="AO25" s="11">
        <v>23.9</v>
      </c>
      <c r="AP25" s="11">
        <v>2.2000000000000002</v>
      </c>
      <c r="AQ25" s="11">
        <v>11.5</v>
      </c>
      <c r="AR25" s="11"/>
      <c r="AS25" s="11"/>
      <c r="AT25" s="11"/>
      <c r="AU25" s="11"/>
      <c r="AV25" s="11"/>
      <c r="AW25" s="11"/>
      <c r="AX25" s="11"/>
      <c r="AY25" s="11"/>
      <c r="AZ25" s="11">
        <f>Table1[[#This Row],[reported_1302]]/SUM(Table1[[#This Row],[reported_1302]:[reported_1292_iso]])</f>
        <v>0.11864406779661014</v>
      </c>
      <c r="BA25" s="11">
        <f>Table1[[#This Row],[reported_1300]]/SUM(Table1[[#This Row],[reported_1302]:[reported_1292_iso]])</f>
        <v>8.0225988700564951E-2</v>
      </c>
      <c r="BB25" s="11">
        <f>Table1[[#This Row],[reported_1298]]/SUM(Table1[[#This Row],[reported_1302]:[reported_1292_iso]])</f>
        <v>0.26101694915254237</v>
      </c>
      <c r="BC25" s="11">
        <f>Table1[[#This Row],[reported_1296]]/SUM(Table1[[#This Row],[reported_1302]:[reported_1292_iso]])</f>
        <v>0.24519774011299431</v>
      </c>
      <c r="BD25" s="11">
        <f>Table1[[#This Row],[reported_1292]]/SUM(Table1[[#This Row],[reported_1302]:[reported_1292_iso]])</f>
        <v>0.27005649717514119</v>
      </c>
      <c r="BE25" s="11">
        <f>Table1[[#This Row],[reported_1292_iso]]/SUM(Table1[[#This Row],[reported_1302]:[reported_1292_iso]])</f>
        <v>2.485875706214689E-2</v>
      </c>
      <c r="BF25" s="7" t="e">
        <v>#N/A</v>
      </c>
      <c r="BG25" s="7" t="s">
        <v>32</v>
      </c>
      <c r="BH25" s="7" t="s">
        <v>34</v>
      </c>
      <c r="BI25" s="7" t="s">
        <v>221</v>
      </c>
      <c r="BJ25" s="8" t="s">
        <v>36</v>
      </c>
      <c r="BK25" s="7" t="s">
        <v>36</v>
      </c>
      <c r="BL25" s="7" t="s">
        <v>38</v>
      </c>
      <c r="BM25" s="7" t="s">
        <v>38</v>
      </c>
      <c r="BN25" s="7" t="s">
        <v>77</v>
      </c>
      <c r="BO25" s="7" t="s">
        <v>38</v>
      </c>
      <c r="BP25" s="7" t="s">
        <v>40</v>
      </c>
      <c r="BQ25" s="7" t="s">
        <v>41</v>
      </c>
      <c r="BR25" s="7" t="s">
        <v>46</v>
      </c>
      <c r="BS25" s="7" t="s">
        <v>78</v>
      </c>
      <c r="BT25" s="7" t="s">
        <v>79</v>
      </c>
      <c r="BU25" s="7" t="s">
        <v>80</v>
      </c>
      <c r="BV25" s="9" t="s">
        <v>228</v>
      </c>
    </row>
    <row r="26" spans="1:74" hidden="1" x14ac:dyDescent="0.25">
      <c r="A26" s="7" t="s">
        <v>83</v>
      </c>
      <c r="B26" s="7" t="s">
        <v>213</v>
      </c>
      <c r="C26" s="7" t="s">
        <v>241</v>
      </c>
      <c r="D26" s="7">
        <f>INDEX(Strain_IDs!C:C,MATCH(Table1[[#This Row],[Strains]],Strain_IDs!D:D,0))</f>
        <v>5.2</v>
      </c>
      <c r="E26" s="7" t="s">
        <v>237</v>
      </c>
      <c r="F26" s="7" t="s">
        <v>236</v>
      </c>
      <c r="G26" s="7" t="s">
        <v>235</v>
      </c>
      <c r="H26" s="7" t="s">
        <v>234</v>
      </c>
      <c r="I26" s="7" t="s">
        <v>232</v>
      </c>
      <c r="J26" s="7"/>
      <c r="K26" s="7" t="s">
        <v>240</v>
      </c>
      <c r="L26" s="7" t="s">
        <v>236</v>
      </c>
      <c r="M26" s="7" t="s">
        <v>243</v>
      </c>
      <c r="N26" s="7" t="s">
        <v>234</v>
      </c>
      <c r="O26" s="8" t="s">
        <v>232</v>
      </c>
      <c r="P26" s="8"/>
      <c r="Q26" s="7" t="s">
        <v>250</v>
      </c>
      <c r="R26" s="7" t="s">
        <v>737</v>
      </c>
      <c r="S26" s="7" t="s">
        <v>739</v>
      </c>
      <c r="T26" s="7" t="s">
        <v>249</v>
      </c>
      <c r="U26" s="7" t="s">
        <v>600</v>
      </c>
      <c r="V26" s="7" t="s">
        <v>601</v>
      </c>
      <c r="W26" s="7" t="s">
        <v>144</v>
      </c>
      <c r="X26" s="7">
        <v>35</v>
      </c>
      <c r="Y26" s="7"/>
      <c r="Z26" s="7">
        <v>7.5</v>
      </c>
      <c r="AA26" s="7"/>
      <c r="AB26" s="7"/>
      <c r="AC26" s="7"/>
      <c r="AD26" s="7"/>
      <c r="AE26" s="7"/>
      <c r="AF26" s="7" t="s">
        <v>472</v>
      </c>
      <c r="AG26" s="7" t="s">
        <v>71</v>
      </c>
      <c r="AH26" s="7" t="s">
        <v>76</v>
      </c>
      <c r="AI26" s="7"/>
      <c r="AJ26" s="7">
        <f>SUM(Table1[[#This Row],[reported_1302]:[reported_1286_iso]])</f>
        <v>100.10000000000002</v>
      </c>
      <c r="AK26" s="11">
        <v>8.8000000000000007</v>
      </c>
      <c r="AL26" s="11">
        <v>7</v>
      </c>
      <c r="AM26" s="11">
        <v>10.3</v>
      </c>
      <c r="AN26" s="11">
        <v>14.5</v>
      </c>
      <c r="AO26" s="11">
        <v>38.700000000000003</v>
      </c>
      <c r="AP26" s="11">
        <v>4.9000000000000004</v>
      </c>
      <c r="AQ26" s="11">
        <v>15.9</v>
      </c>
      <c r="AR26" s="11"/>
      <c r="AS26" s="11"/>
      <c r="AT26" s="11"/>
      <c r="AU26" s="11"/>
      <c r="AV26" s="11"/>
      <c r="AW26" s="11"/>
      <c r="AX26" s="11"/>
      <c r="AY26" s="11"/>
      <c r="AZ26" s="11">
        <f>Table1[[#This Row],[reported_1302]]/SUM(Table1[[#This Row],[reported_1302]:[reported_1292_iso]])</f>
        <v>0.10451306413301661</v>
      </c>
      <c r="BA26" s="11">
        <f>Table1[[#This Row],[reported_1300]]/SUM(Table1[[#This Row],[reported_1302]:[reported_1292_iso]])</f>
        <v>8.3135391923990484E-2</v>
      </c>
      <c r="BB26" s="11">
        <f>Table1[[#This Row],[reported_1298]]/SUM(Table1[[#This Row],[reported_1302]:[reported_1292_iso]])</f>
        <v>0.12232779097387171</v>
      </c>
      <c r="BC26" s="11">
        <f>Table1[[#This Row],[reported_1296]]/SUM(Table1[[#This Row],[reported_1302]:[reported_1292_iso]])</f>
        <v>0.172209026128266</v>
      </c>
      <c r="BD26" s="11">
        <f>Table1[[#This Row],[reported_1292]]/SUM(Table1[[#This Row],[reported_1302]:[reported_1292_iso]])</f>
        <v>0.45961995249406168</v>
      </c>
      <c r="BE26" s="11">
        <f>Table1[[#This Row],[reported_1292_iso]]/SUM(Table1[[#This Row],[reported_1302]:[reported_1292_iso]])</f>
        <v>5.8194774346793342E-2</v>
      </c>
      <c r="BF26" s="7" t="e">
        <v>#N/A</v>
      </c>
      <c r="BG26" s="7" t="s">
        <v>32</v>
      </c>
      <c r="BH26" s="7" t="s">
        <v>34</v>
      </c>
      <c r="BI26" s="7" t="s">
        <v>221</v>
      </c>
      <c r="BJ26" s="8" t="s">
        <v>36</v>
      </c>
      <c r="BK26" s="7" t="s">
        <v>36</v>
      </c>
      <c r="BL26" s="7" t="s">
        <v>38</v>
      </c>
      <c r="BM26" s="7" t="s">
        <v>38</v>
      </c>
      <c r="BN26" s="7" t="s">
        <v>77</v>
      </c>
      <c r="BO26" s="7" t="s">
        <v>38</v>
      </c>
      <c r="BP26" s="7" t="s">
        <v>38</v>
      </c>
      <c r="BQ26" s="7" t="s">
        <v>46</v>
      </c>
      <c r="BR26" s="7" t="s">
        <v>46</v>
      </c>
      <c r="BS26" s="7" t="s">
        <v>78</v>
      </c>
      <c r="BT26" s="7" t="s">
        <v>79</v>
      </c>
      <c r="BU26" s="7" t="s">
        <v>80</v>
      </c>
      <c r="BV26" s="9" t="s">
        <v>228</v>
      </c>
    </row>
    <row r="27" spans="1:74" hidden="1" x14ac:dyDescent="0.25">
      <c r="A27" s="7" t="s">
        <v>84</v>
      </c>
      <c r="B27" s="7" t="s">
        <v>214</v>
      </c>
      <c r="C27" s="7" t="s">
        <v>242</v>
      </c>
      <c r="D27" s="7">
        <f>INDEX(Strain_IDs!C:C,MATCH(Table1[[#This Row],[Strains]],Strain_IDs!D:D,0))</f>
        <v>7.1</v>
      </c>
      <c r="E27" s="7" t="s">
        <v>237</v>
      </c>
      <c r="F27" s="7" t="s">
        <v>236</v>
      </c>
      <c r="G27" s="7" t="s">
        <v>235</v>
      </c>
      <c r="H27" s="7" t="s">
        <v>234</v>
      </c>
      <c r="I27" s="7" t="s">
        <v>232</v>
      </c>
      <c r="J27" s="7"/>
      <c r="K27" s="7" t="s">
        <v>240</v>
      </c>
      <c r="L27" s="7" t="s">
        <v>236</v>
      </c>
      <c r="M27" s="7" t="s">
        <v>243</v>
      </c>
      <c r="N27" s="7" t="s">
        <v>234</v>
      </c>
      <c r="O27" s="8" t="s">
        <v>232</v>
      </c>
      <c r="P27" s="8"/>
      <c r="Q27" s="7" t="s">
        <v>250</v>
      </c>
      <c r="R27" s="7" t="s">
        <v>737</v>
      </c>
      <c r="S27" s="7" t="s">
        <v>739</v>
      </c>
      <c r="T27" s="7" t="s">
        <v>249</v>
      </c>
      <c r="U27" s="7" t="s">
        <v>600</v>
      </c>
      <c r="V27" s="7" t="s">
        <v>601</v>
      </c>
      <c r="W27" s="7" t="s">
        <v>145</v>
      </c>
      <c r="X27" s="7">
        <v>18</v>
      </c>
      <c r="Y27" s="7"/>
      <c r="Z27" s="7">
        <v>7.5</v>
      </c>
      <c r="AA27" s="7"/>
      <c r="AB27" s="7"/>
      <c r="AC27" s="7"/>
      <c r="AD27" s="7"/>
      <c r="AE27" s="7"/>
      <c r="AF27" s="7" t="s">
        <v>472</v>
      </c>
      <c r="AG27" s="7" t="s">
        <v>71</v>
      </c>
      <c r="AH27" s="7" t="s">
        <v>76</v>
      </c>
      <c r="AI27" s="7"/>
      <c r="AJ27" s="7">
        <f>SUM(Table1[[#This Row],[reported_1302]:[reported_1286_iso]])</f>
        <v>100</v>
      </c>
      <c r="AK27" s="11">
        <v>31.2</v>
      </c>
      <c r="AL27" s="11">
        <v>18.399999999999999</v>
      </c>
      <c r="AM27" s="11">
        <v>14.9</v>
      </c>
      <c r="AN27" s="11">
        <v>3.7</v>
      </c>
      <c r="AO27" s="11">
        <v>30.4</v>
      </c>
      <c r="AP27" s="11">
        <v>0.2</v>
      </c>
      <c r="AQ27" s="11">
        <v>1.2</v>
      </c>
      <c r="AR27" s="11"/>
      <c r="AS27" s="11"/>
      <c r="AT27" s="11"/>
      <c r="AU27" s="11"/>
      <c r="AV27" s="11"/>
      <c r="AW27" s="11"/>
      <c r="AX27" s="11"/>
      <c r="AY27" s="11"/>
      <c r="AZ27" s="11">
        <f>Table1[[#This Row],[reported_1302]]/SUM(Table1[[#This Row],[reported_1302]:[reported_1292_iso]])</f>
        <v>0.31578947368421051</v>
      </c>
      <c r="BA27" s="11">
        <f>Table1[[#This Row],[reported_1300]]/SUM(Table1[[#This Row],[reported_1302]:[reported_1292_iso]])</f>
        <v>0.18623481781376516</v>
      </c>
      <c r="BB27" s="11">
        <f>Table1[[#This Row],[reported_1298]]/SUM(Table1[[#This Row],[reported_1302]:[reported_1292_iso]])</f>
        <v>0.15080971659919029</v>
      </c>
      <c r="BC27" s="11">
        <f>Table1[[#This Row],[reported_1296]]/SUM(Table1[[#This Row],[reported_1302]:[reported_1292_iso]])</f>
        <v>3.7449392712550607E-2</v>
      </c>
      <c r="BD27" s="11">
        <f>Table1[[#This Row],[reported_1292]]/SUM(Table1[[#This Row],[reported_1302]:[reported_1292_iso]])</f>
        <v>0.30769230769230771</v>
      </c>
      <c r="BE27" s="11">
        <f>Table1[[#This Row],[reported_1292_iso]]/SUM(Table1[[#This Row],[reported_1302]:[reported_1292_iso]])</f>
        <v>2.0242914979757085E-3</v>
      </c>
      <c r="BF27" s="7" t="e">
        <v>#N/A</v>
      </c>
      <c r="BG27" s="7" t="s">
        <v>32</v>
      </c>
      <c r="BH27" s="7" t="s">
        <v>34</v>
      </c>
      <c r="BI27" s="7" t="s">
        <v>221</v>
      </c>
      <c r="BJ27" s="8" t="s">
        <v>36</v>
      </c>
      <c r="BK27" s="7" t="s">
        <v>36</v>
      </c>
      <c r="BL27" s="7" t="s">
        <v>38</v>
      </c>
      <c r="BM27" s="7" t="s">
        <v>38</v>
      </c>
      <c r="BN27" s="7" t="s">
        <v>77</v>
      </c>
      <c r="BO27" s="7" t="s">
        <v>38</v>
      </c>
      <c r="BP27" s="7" t="s">
        <v>40</v>
      </c>
      <c r="BQ27" s="7" t="s">
        <v>41</v>
      </c>
      <c r="BR27" s="7" t="s">
        <v>46</v>
      </c>
      <c r="BS27" s="7" t="s">
        <v>78</v>
      </c>
      <c r="BT27" s="7" t="s">
        <v>79</v>
      </c>
      <c r="BU27" s="7" t="s">
        <v>80</v>
      </c>
      <c r="BV27" s="9" t="s">
        <v>228</v>
      </c>
    </row>
    <row r="28" spans="1:74" hidden="1" x14ac:dyDescent="0.25">
      <c r="A28" s="7" t="s">
        <v>85</v>
      </c>
      <c r="B28" s="7" t="s">
        <v>214</v>
      </c>
      <c r="C28" s="7" t="s">
        <v>242</v>
      </c>
      <c r="D28" s="7">
        <f>INDEX(Strain_IDs!C:C,MATCH(Table1[[#This Row],[Strains]],Strain_IDs!D:D,0))</f>
        <v>7.1</v>
      </c>
      <c r="E28" s="7" t="s">
        <v>237</v>
      </c>
      <c r="F28" s="7" t="s">
        <v>236</v>
      </c>
      <c r="G28" s="7" t="s">
        <v>235</v>
      </c>
      <c r="H28" s="7" t="s">
        <v>234</v>
      </c>
      <c r="I28" s="7" t="s">
        <v>232</v>
      </c>
      <c r="J28" s="7"/>
      <c r="K28" s="7" t="s">
        <v>240</v>
      </c>
      <c r="L28" s="7" t="s">
        <v>236</v>
      </c>
      <c r="M28" s="7" t="s">
        <v>243</v>
      </c>
      <c r="N28" s="7" t="s">
        <v>234</v>
      </c>
      <c r="O28" s="8" t="s">
        <v>232</v>
      </c>
      <c r="P28" s="8"/>
      <c r="Q28" s="7" t="s">
        <v>250</v>
      </c>
      <c r="R28" s="7" t="s">
        <v>737</v>
      </c>
      <c r="S28" s="7" t="s">
        <v>739</v>
      </c>
      <c r="T28" s="7" t="s">
        <v>249</v>
      </c>
      <c r="U28" s="7" t="s">
        <v>600</v>
      </c>
      <c r="V28" s="7" t="s">
        <v>601</v>
      </c>
      <c r="W28" s="7" t="s">
        <v>146</v>
      </c>
      <c r="X28" s="7">
        <v>22</v>
      </c>
      <c r="Y28" s="7"/>
      <c r="Z28" s="7">
        <v>7.5</v>
      </c>
      <c r="AA28" s="7"/>
      <c r="AB28" s="7"/>
      <c r="AC28" s="7"/>
      <c r="AD28" s="7"/>
      <c r="AE28" s="7"/>
      <c r="AF28" s="7" t="s">
        <v>472</v>
      </c>
      <c r="AG28" s="7" t="s">
        <v>71</v>
      </c>
      <c r="AH28" s="7" t="s">
        <v>76</v>
      </c>
      <c r="AI28" s="7"/>
      <c r="AJ28" s="7">
        <f>SUM(Table1[[#This Row],[reported_1302]:[reported_1286_iso]])</f>
        <v>99.899999999999991</v>
      </c>
      <c r="AK28" s="11">
        <v>12.2</v>
      </c>
      <c r="AL28" s="11">
        <v>9.6</v>
      </c>
      <c r="AM28" s="11">
        <v>22.1</v>
      </c>
      <c r="AN28" s="11">
        <v>19.8</v>
      </c>
      <c r="AO28" s="11">
        <v>24.3</v>
      </c>
      <c r="AP28" s="11">
        <v>1.6</v>
      </c>
      <c r="AQ28" s="11">
        <v>10.3</v>
      </c>
      <c r="AR28" s="11"/>
      <c r="AS28" s="11"/>
      <c r="AT28" s="11"/>
      <c r="AU28" s="11"/>
      <c r="AV28" s="11"/>
      <c r="AW28" s="11"/>
      <c r="AX28" s="11"/>
      <c r="AY28" s="11"/>
      <c r="AZ28" s="11">
        <f>Table1[[#This Row],[reported_1302]]/SUM(Table1[[#This Row],[reported_1302]:[reported_1292_iso]])</f>
        <v>0.13616071428571427</v>
      </c>
      <c r="BA28" s="11">
        <f>Table1[[#This Row],[reported_1300]]/SUM(Table1[[#This Row],[reported_1302]:[reported_1292_iso]])</f>
        <v>0.10714285714285715</v>
      </c>
      <c r="BB28" s="11">
        <f>Table1[[#This Row],[reported_1298]]/SUM(Table1[[#This Row],[reported_1302]:[reported_1292_iso]])</f>
        <v>0.24665178571428575</v>
      </c>
      <c r="BC28" s="11">
        <f>Table1[[#This Row],[reported_1296]]/SUM(Table1[[#This Row],[reported_1302]:[reported_1292_iso]])</f>
        <v>0.22098214285714288</v>
      </c>
      <c r="BD28" s="11">
        <f>Table1[[#This Row],[reported_1292]]/SUM(Table1[[#This Row],[reported_1302]:[reported_1292_iso]])</f>
        <v>0.27120535714285715</v>
      </c>
      <c r="BE28" s="11">
        <f>Table1[[#This Row],[reported_1292_iso]]/SUM(Table1[[#This Row],[reported_1302]:[reported_1292_iso]])</f>
        <v>1.785714285714286E-2</v>
      </c>
      <c r="BF28" s="7" t="e">
        <v>#N/A</v>
      </c>
      <c r="BG28" s="7" t="s">
        <v>32</v>
      </c>
      <c r="BH28" s="7" t="s">
        <v>34</v>
      </c>
      <c r="BI28" s="7" t="s">
        <v>221</v>
      </c>
      <c r="BJ28" s="8" t="s">
        <v>36</v>
      </c>
      <c r="BK28" s="7" t="s">
        <v>36</v>
      </c>
      <c r="BL28" s="7" t="s">
        <v>38</v>
      </c>
      <c r="BM28" s="7" t="s">
        <v>38</v>
      </c>
      <c r="BN28" s="7" t="s">
        <v>77</v>
      </c>
      <c r="BO28" s="7" t="s">
        <v>38</v>
      </c>
      <c r="BP28" s="7" t="s">
        <v>40</v>
      </c>
      <c r="BQ28" s="7" t="s">
        <v>41</v>
      </c>
      <c r="BR28" s="7" t="s">
        <v>46</v>
      </c>
      <c r="BS28" s="7" t="s">
        <v>78</v>
      </c>
      <c r="BT28" s="7" t="s">
        <v>79</v>
      </c>
      <c r="BU28" s="7" t="s">
        <v>80</v>
      </c>
      <c r="BV28" s="9" t="s">
        <v>228</v>
      </c>
    </row>
    <row r="29" spans="1:74" hidden="1" x14ac:dyDescent="0.25">
      <c r="A29" s="7" t="s">
        <v>86</v>
      </c>
      <c r="B29" s="7" t="s">
        <v>214</v>
      </c>
      <c r="C29" s="7" t="s">
        <v>242</v>
      </c>
      <c r="D29" s="7">
        <f>INDEX(Strain_IDs!C:C,MATCH(Table1[[#This Row],[Strains]],Strain_IDs!D:D,0))</f>
        <v>7.1</v>
      </c>
      <c r="E29" s="7" t="s">
        <v>237</v>
      </c>
      <c r="F29" s="7" t="s">
        <v>236</v>
      </c>
      <c r="G29" s="7" t="s">
        <v>235</v>
      </c>
      <c r="H29" s="7" t="s">
        <v>234</v>
      </c>
      <c r="I29" s="7" t="s">
        <v>232</v>
      </c>
      <c r="J29" s="7"/>
      <c r="K29" s="7" t="s">
        <v>240</v>
      </c>
      <c r="L29" s="7" t="s">
        <v>236</v>
      </c>
      <c r="M29" s="7" t="s">
        <v>243</v>
      </c>
      <c r="N29" s="7" t="s">
        <v>234</v>
      </c>
      <c r="O29" s="8" t="s">
        <v>232</v>
      </c>
      <c r="P29" s="8"/>
      <c r="Q29" s="7" t="s">
        <v>250</v>
      </c>
      <c r="R29" s="7" t="s">
        <v>737</v>
      </c>
      <c r="S29" s="7" t="s">
        <v>739</v>
      </c>
      <c r="T29" s="7" t="s">
        <v>249</v>
      </c>
      <c r="U29" s="7" t="s">
        <v>600</v>
      </c>
      <c r="V29" s="7" t="s">
        <v>601</v>
      </c>
      <c r="W29" s="7" t="s">
        <v>147</v>
      </c>
      <c r="X29" s="7">
        <v>28</v>
      </c>
      <c r="Y29" s="7"/>
      <c r="Z29" s="7">
        <v>7.5</v>
      </c>
      <c r="AA29" s="7"/>
      <c r="AB29" s="7"/>
      <c r="AC29" s="7"/>
      <c r="AD29" s="7"/>
      <c r="AE29" s="7"/>
      <c r="AF29" s="7" t="s">
        <v>472</v>
      </c>
      <c r="AG29" s="7" t="s">
        <v>71</v>
      </c>
      <c r="AH29" s="7" t="s">
        <v>76</v>
      </c>
      <c r="AI29" s="7"/>
      <c r="AJ29" s="7">
        <f>SUM(Table1[[#This Row],[reported_1302]:[reported_1286_iso]])</f>
        <v>99.899999999999991</v>
      </c>
      <c r="AK29" s="11">
        <v>7.5</v>
      </c>
      <c r="AL29" s="11">
        <v>5.9</v>
      </c>
      <c r="AM29" s="11">
        <v>27</v>
      </c>
      <c r="AN29" s="11">
        <v>11.3</v>
      </c>
      <c r="AO29" s="11">
        <v>40.9</v>
      </c>
      <c r="AP29" s="11">
        <v>1.2</v>
      </c>
      <c r="AQ29" s="11">
        <v>6.1</v>
      </c>
      <c r="AR29" s="11"/>
      <c r="AS29" s="11"/>
      <c r="AT29" s="11"/>
      <c r="AU29" s="11"/>
      <c r="AV29" s="11"/>
      <c r="AW29" s="11"/>
      <c r="AX29" s="11"/>
      <c r="AY29" s="11"/>
      <c r="AZ29" s="11">
        <f>Table1[[#This Row],[reported_1302]]/SUM(Table1[[#This Row],[reported_1302]:[reported_1292_iso]])</f>
        <v>7.9957356076759065E-2</v>
      </c>
      <c r="BA29" s="11">
        <f>Table1[[#This Row],[reported_1300]]/SUM(Table1[[#This Row],[reported_1302]:[reported_1292_iso]])</f>
        <v>6.2899786780383798E-2</v>
      </c>
      <c r="BB29" s="11">
        <f>Table1[[#This Row],[reported_1298]]/SUM(Table1[[#This Row],[reported_1302]:[reported_1292_iso]])</f>
        <v>0.2878464818763326</v>
      </c>
      <c r="BC29" s="11">
        <f>Table1[[#This Row],[reported_1296]]/SUM(Table1[[#This Row],[reported_1302]:[reported_1292_iso]])</f>
        <v>0.12046908315565033</v>
      </c>
      <c r="BD29" s="11">
        <f>Table1[[#This Row],[reported_1292]]/SUM(Table1[[#This Row],[reported_1302]:[reported_1292_iso]])</f>
        <v>0.43603411513859275</v>
      </c>
      <c r="BE29" s="11">
        <f>Table1[[#This Row],[reported_1292_iso]]/SUM(Table1[[#This Row],[reported_1302]:[reported_1292_iso]])</f>
        <v>1.279317697228145E-2</v>
      </c>
      <c r="BF29" s="7" t="e">
        <v>#N/A</v>
      </c>
      <c r="BG29" s="7" t="s">
        <v>32</v>
      </c>
      <c r="BH29" s="7" t="s">
        <v>34</v>
      </c>
      <c r="BI29" s="7" t="s">
        <v>221</v>
      </c>
      <c r="BJ29" s="8" t="s">
        <v>36</v>
      </c>
      <c r="BK29" s="7" t="s">
        <v>36</v>
      </c>
      <c r="BL29" s="7" t="s">
        <v>38</v>
      </c>
      <c r="BM29" s="7" t="s">
        <v>38</v>
      </c>
      <c r="BN29" s="7" t="s">
        <v>77</v>
      </c>
      <c r="BO29" s="7" t="s">
        <v>38</v>
      </c>
      <c r="BP29" s="7" t="s">
        <v>40</v>
      </c>
      <c r="BQ29" s="7" t="s">
        <v>41</v>
      </c>
      <c r="BR29" s="7" t="s">
        <v>46</v>
      </c>
      <c r="BS29" s="7" t="s">
        <v>78</v>
      </c>
      <c r="BT29" s="7" t="s">
        <v>79</v>
      </c>
      <c r="BU29" s="7" t="s">
        <v>80</v>
      </c>
      <c r="BV29" s="9" t="s">
        <v>228</v>
      </c>
    </row>
    <row r="30" spans="1:74" hidden="1" x14ac:dyDescent="0.25">
      <c r="A30" s="7" t="s">
        <v>87</v>
      </c>
      <c r="B30" s="7" t="s">
        <v>215</v>
      </c>
      <c r="C30" s="7" t="s">
        <v>231</v>
      </c>
      <c r="D30" s="7">
        <f>INDEX(Strain_IDs!C:C,MATCH(Table1[[#This Row],[Strains]],Strain_IDs!D:D,0))</f>
        <v>7</v>
      </c>
      <c r="E30" s="7" t="s">
        <v>237</v>
      </c>
      <c r="F30" s="7" t="s">
        <v>236</v>
      </c>
      <c r="G30" s="7" t="s">
        <v>235</v>
      </c>
      <c r="H30" s="7" t="s">
        <v>234</v>
      </c>
      <c r="I30" s="7" t="s">
        <v>232</v>
      </c>
      <c r="J30" s="7" t="s">
        <v>588</v>
      </c>
      <c r="K30" s="7" t="s">
        <v>240</v>
      </c>
      <c r="L30" s="7" t="s">
        <v>236</v>
      </c>
      <c r="M30" s="7" t="s">
        <v>243</v>
      </c>
      <c r="N30" s="7" t="s">
        <v>234</v>
      </c>
      <c r="O30" s="8" t="s">
        <v>232</v>
      </c>
      <c r="P30" s="8" t="s">
        <v>588</v>
      </c>
      <c r="Q30" s="7" t="s">
        <v>250</v>
      </c>
      <c r="R30" s="7" t="s">
        <v>737</v>
      </c>
      <c r="S30" s="7" t="s">
        <v>739</v>
      </c>
      <c r="T30" s="7" t="s">
        <v>211</v>
      </c>
      <c r="U30" s="7" t="s">
        <v>596</v>
      </c>
      <c r="V30" s="7" t="s">
        <v>595</v>
      </c>
      <c r="W30" s="7" t="s">
        <v>148</v>
      </c>
      <c r="X30" s="7">
        <v>22</v>
      </c>
      <c r="Y30" s="7"/>
      <c r="Z30" s="7">
        <v>7.5</v>
      </c>
      <c r="AA30" s="7"/>
      <c r="AB30" s="7"/>
      <c r="AC30" s="7"/>
      <c r="AD30" s="7"/>
      <c r="AE30" s="7"/>
      <c r="AF30" s="7" t="s">
        <v>472</v>
      </c>
      <c r="AG30" s="7" t="s">
        <v>71</v>
      </c>
      <c r="AH30" s="7" t="s">
        <v>76</v>
      </c>
      <c r="AI30" s="7"/>
      <c r="AJ30" s="7">
        <f>SUM(Table1[[#This Row],[reported_1302]:[reported_1286_iso]])</f>
        <v>100.2</v>
      </c>
      <c r="AK30" s="11">
        <v>25.2</v>
      </c>
      <c r="AL30" s="11">
        <v>17.100000000000001</v>
      </c>
      <c r="AM30" s="11">
        <v>20.5</v>
      </c>
      <c r="AN30" s="11">
        <v>5.8</v>
      </c>
      <c r="AO30" s="11">
        <v>29</v>
      </c>
      <c r="AP30" s="11">
        <v>0.4</v>
      </c>
      <c r="AQ30" s="11">
        <v>2.2000000000000002</v>
      </c>
      <c r="AR30" s="11"/>
      <c r="AS30" s="11"/>
      <c r="AT30" s="11"/>
      <c r="AU30" s="11"/>
      <c r="AV30" s="11"/>
      <c r="AW30" s="11"/>
      <c r="AX30" s="11"/>
      <c r="AY30" s="11"/>
      <c r="AZ30" s="11">
        <f>Table1[[#This Row],[reported_1302]]/SUM(Table1[[#This Row],[reported_1302]:[reported_1292_iso]])</f>
        <v>0.25714285714285712</v>
      </c>
      <c r="BA30" s="11">
        <f>Table1[[#This Row],[reported_1300]]/SUM(Table1[[#This Row],[reported_1302]:[reported_1292_iso]])</f>
        <v>0.17448979591836736</v>
      </c>
      <c r="BB30" s="11">
        <f>Table1[[#This Row],[reported_1298]]/SUM(Table1[[#This Row],[reported_1302]:[reported_1292_iso]])</f>
        <v>0.20918367346938777</v>
      </c>
      <c r="BC30" s="11">
        <f>Table1[[#This Row],[reported_1296]]/SUM(Table1[[#This Row],[reported_1302]:[reported_1292_iso]])</f>
        <v>5.918367346938775E-2</v>
      </c>
      <c r="BD30" s="11">
        <f>Table1[[#This Row],[reported_1292]]/SUM(Table1[[#This Row],[reported_1302]:[reported_1292_iso]])</f>
        <v>0.29591836734693877</v>
      </c>
      <c r="BE30" s="11">
        <f>Table1[[#This Row],[reported_1292_iso]]/SUM(Table1[[#This Row],[reported_1302]:[reported_1292_iso]])</f>
        <v>4.0816326530612249E-3</v>
      </c>
      <c r="BF30" s="7" t="e">
        <v>#N/A</v>
      </c>
      <c r="BG30" s="7" t="s">
        <v>32</v>
      </c>
      <c r="BH30" s="7" t="s">
        <v>34</v>
      </c>
      <c r="BI30" s="7" t="s">
        <v>221</v>
      </c>
      <c r="BJ30" s="8" t="s">
        <v>36</v>
      </c>
      <c r="BK30" s="7" t="s">
        <v>36</v>
      </c>
      <c r="BL30" s="7" t="s">
        <v>38</v>
      </c>
      <c r="BM30" s="7" t="s">
        <v>38</v>
      </c>
      <c r="BN30" s="7" t="s">
        <v>77</v>
      </c>
      <c r="BO30" s="7" t="s">
        <v>38</v>
      </c>
      <c r="BP30" s="7" t="s">
        <v>40</v>
      </c>
      <c r="BQ30" s="7" t="s">
        <v>41</v>
      </c>
      <c r="BR30" s="7" t="s">
        <v>46</v>
      </c>
      <c r="BS30" s="7" t="s">
        <v>78</v>
      </c>
      <c r="BT30" s="7" t="s">
        <v>79</v>
      </c>
      <c r="BU30" s="7" t="s">
        <v>80</v>
      </c>
      <c r="BV30" s="9" t="s">
        <v>228</v>
      </c>
    </row>
    <row r="31" spans="1:74" hidden="1" x14ac:dyDescent="0.25">
      <c r="A31" s="7" t="s">
        <v>88</v>
      </c>
      <c r="B31" s="7" t="s">
        <v>215</v>
      </c>
      <c r="C31" s="7" t="s">
        <v>231</v>
      </c>
      <c r="D31" s="7">
        <f>INDEX(Strain_IDs!C:C,MATCH(Table1[[#This Row],[Strains]],Strain_IDs!D:D,0))</f>
        <v>7</v>
      </c>
      <c r="E31" s="7" t="s">
        <v>237</v>
      </c>
      <c r="F31" s="7" t="s">
        <v>236</v>
      </c>
      <c r="G31" s="7" t="s">
        <v>235</v>
      </c>
      <c r="H31" s="7" t="s">
        <v>234</v>
      </c>
      <c r="I31" s="7" t="s">
        <v>232</v>
      </c>
      <c r="J31" s="7" t="s">
        <v>588</v>
      </c>
      <c r="K31" s="7" t="s">
        <v>240</v>
      </c>
      <c r="L31" s="7" t="s">
        <v>236</v>
      </c>
      <c r="M31" s="7" t="s">
        <v>243</v>
      </c>
      <c r="N31" s="7" t="s">
        <v>234</v>
      </c>
      <c r="O31" s="8" t="s">
        <v>232</v>
      </c>
      <c r="P31" s="8" t="s">
        <v>588</v>
      </c>
      <c r="Q31" s="7" t="s">
        <v>250</v>
      </c>
      <c r="R31" s="7" t="s">
        <v>737</v>
      </c>
      <c r="S31" s="7" t="s">
        <v>739</v>
      </c>
      <c r="T31" s="7" t="s">
        <v>211</v>
      </c>
      <c r="U31" s="7" t="s">
        <v>596</v>
      </c>
      <c r="V31" s="7" t="s">
        <v>595</v>
      </c>
      <c r="W31" s="7" t="s">
        <v>149</v>
      </c>
      <c r="X31" s="7">
        <v>25</v>
      </c>
      <c r="Y31" s="7"/>
      <c r="Z31" s="7">
        <v>7.5</v>
      </c>
      <c r="AA31" s="7"/>
      <c r="AB31" s="7"/>
      <c r="AC31" s="7"/>
      <c r="AD31" s="7"/>
      <c r="AE31" s="7"/>
      <c r="AF31" s="7" t="s">
        <v>472</v>
      </c>
      <c r="AG31" s="7" t="s">
        <v>71</v>
      </c>
      <c r="AH31" s="7" t="s">
        <v>76</v>
      </c>
      <c r="AI31" s="7"/>
      <c r="AJ31" s="7">
        <f>SUM(Table1[[#This Row],[reported_1302]:[reported_1286_iso]])</f>
        <v>100.09999999999998</v>
      </c>
      <c r="AK31" s="11">
        <v>15.2</v>
      </c>
      <c r="AL31" s="11">
        <v>12.6</v>
      </c>
      <c r="AM31" s="11">
        <v>24.3</v>
      </c>
      <c r="AN31" s="11">
        <v>5.7</v>
      </c>
      <c r="AO31" s="11">
        <v>38.9</v>
      </c>
      <c r="AP31" s="11">
        <v>0.6</v>
      </c>
      <c r="AQ31" s="11">
        <v>2.8</v>
      </c>
      <c r="AR31" s="11"/>
      <c r="AS31" s="11"/>
      <c r="AT31" s="11"/>
      <c r="AU31" s="11"/>
      <c r="AV31" s="11"/>
      <c r="AW31" s="11"/>
      <c r="AX31" s="11"/>
      <c r="AY31" s="11"/>
      <c r="AZ31" s="11">
        <f>Table1[[#This Row],[reported_1302]]/SUM(Table1[[#This Row],[reported_1302]:[reported_1292_iso]])</f>
        <v>0.15621788283658788</v>
      </c>
      <c r="BA31" s="11">
        <f>Table1[[#This Row],[reported_1300]]/SUM(Table1[[#This Row],[reported_1302]:[reported_1292_iso]])</f>
        <v>0.12949640287769787</v>
      </c>
      <c r="BB31" s="11">
        <f>Table1[[#This Row],[reported_1298]]/SUM(Table1[[#This Row],[reported_1302]:[reported_1292_iso]])</f>
        <v>0.24974306269270302</v>
      </c>
      <c r="BC31" s="11">
        <f>Table1[[#This Row],[reported_1296]]/SUM(Table1[[#This Row],[reported_1302]:[reported_1292_iso]])</f>
        <v>5.8581706063720464E-2</v>
      </c>
      <c r="BD31" s="11">
        <f>Table1[[#This Row],[reported_1292]]/SUM(Table1[[#This Row],[reported_1302]:[reported_1292_iso]])</f>
        <v>0.39979445015416243</v>
      </c>
      <c r="BE31" s="11">
        <f>Table1[[#This Row],[reported_1292_iso]]/SUM(Table1[[#This Row],[reported_1302]:[reported_1292_iso]])</f>
        <v>6.1664953751284692E-3</v>
      </c>
      <c r="BF31" s="7" t="e">
        <v>#N/A</v>
      </c>
      <c r="BG31" s="7" t="s">
        <v>32</v>
      </c>
      <c r="BH31" s="7" t="s">
        <v>34</v>
      </c>
      <c r="BI31" s="7" t="s">
        <v>221</v>
      </c>
      <c r="BJ31" s="8" t="s">
        <v>36</v>
      </c>
      <c r="BK31" s="7" t="s">
        <v>36</v>
      </c>
      <c r="BL31" s="7" t="s">
        <v>38</v>
      </c>
      <c r="BM31" s="7" t="s">
        <v>38</v>
      </c>
      <c r="BN31" s="7" t="s">
        <v>77</v>
      </c>
      <c r="BO31" s="7" t="s">
        <v>38</v>
      </c>
      <c r="BP31" s="7" t="s">
        <v>40</v>
      </c>
      <c r="BQ31" s="7" t="s">
        <v>41</v>
      </c>
      <c r="BR31" s="7" t="s">
        <v>46</v>
      </c>
      <c r="BS31" s="7" t="s">
        <v>78</v>
      </c>
      <c r="BT31" s="7" t="s">
        <v>79</v>
      </c>
      <c r="BU31" s="7" t="s">
        <v>80</v>
      </c>
      <c r="BV31" s="9" t="s">
        <v>228</v>
      </c>
    </row>
    <row r="32" spans="1:74" hidden="1" x14ac:dyDescent="0.25">
      <c r="A32" s="7" t="s">
        <v>89</v>
      </c>
      <c r="B32" s="7" t="s">
        <v>215</v>
      </c>
      <c r="C32" s="7" t="s">
        <v>231</v>
      </c>
      <c r="D32" s="7">
        <f>INDEX(Strain_IDs!C:C,MATCH(Table1[[#This Row],[Strains]],Strain_IDs!D:D,0))</f>
        <v>7</v>
      </c>
      <c r="E32" s="7" t="s">
        <v>237</v>
      </c>
      <c r="F32" s="7" t="s">
        <v>236</v>
      </c>
      <c r="G32" s="7" t="s">
        <v>235</v>
      </c>
      <c r="H32" s="7" t="s">
        <v>234</v>
      </c>
      <c r="I32" s="7" t="s">
        <v>232</v>
      </c>
      <c r="J32" s="7" t="s">
        <v>588</v>
      </c>
      <c r="K32" s="7" t="s">
        <v>240</v>
      </c>
      <c r="L32" s="7" t="s">
        <v>236</v>
      </c>
      <c r="M32" s="7" t="s">
        <v>243</v>
      </c>
      <c r="N32" s="7" t="s">
        <v>234</v>
      </c>
      <c r="O32" s="8" t="s">
        <v>232</v>
      </c>
      <c r="P32" s="8" t="s">
        <v>588</v>
      </c>
      <c r="Q32" s="7" t="s">
        <v>250</v>
      </c>
      <c r="R32" s="7" t="s">
        <v>737</v>
      </c>
      <c r="S32" s="7" t="s">
        <v>739</v>
      </c>
      <c r="T32" s="7" t="s">
        <v>211</v>
      </c>
      <c r="U32" s="7" t="s">
        <v>596</v>
      </c>
      <c r="V32" s="7" t="s">
        <v>595</v>
      </c>
      <c r="W32" s="7" t="s">
        <v>150</v>
      </c>
      <c r="X32" s="7">
        <v>28</v>
      </c>
      <c r="Y32" s="7"/>
      <c r="Z32" s="7">
        <v>7.5</v>
      </c>
      <c r="AA32" s="7"/>
      <c r="AB32" s="7"/>
      <c r="AC32" s="7"/>
      <c r="AD32" s="7"/>
      <c r="AE32" s="7"/>
      <c r="AF32" s="7" t="s">
        <v>472</v>
      </c>
      <c r="AG32" s="7" t="s">
        <v>71</v>
      </c>
      <c r="AH32" s="7" t="s">
        <v>76</v>
      </c>
      <c r="AI32" s="7"/>
      <c r="AJ32" s="7">
        <f>SUM(Table1[[#This Row],[reported_1302]:[reported_1286_iso]])</f>
        <v>100.10000000000001</v>
      </c>
      <c r="AK32" s="11">
        <v>12.1</v>
      </c>
      <c r="AL32" s="11">
        <v>10</v>
      </c>
      <c r="AM32" s="11">
        <v>26.6</v>
      </c>
      <c r="AN32" s="11">
        <v>9.5</v>
      </c>
      <c r="AO32" s="11">
        <v>35.700000000000003</v>
      </c>
      <c r="AP32" s="11">
        <v>0.9</v>
      </c>
      <c r="AQ32" s="11">
        <v>5.3</v>
      </c>
      <c r="AR32" s="11"/>
      <c r="AS32" s="11"/>
      <c r="AT32" s="11"/>
      <c r="AU32" s="11"/>
      <c r="AV32" s="11"/>
      <c r="AW32" s="11"/>
      <c r="AX32" s="11"/>
      <c r="AY32" s="11"/>
      <c r="AZ32" s="11">
        <f>Table1[[#This Row],[reported_1302]]/SUM(Table1[[#This Row],[reported_1302]:[reported_1292_iso]])</f>
        <v>0.12763713080168773</v>
      </c>
      <c r="BA32" s="11">
        <f>Table1[[#This Row],[reported_1300]]/SUM(Table1[[#This Row],[reported_1302]:[reported_1292_iso]])</f>
        <v>0.10548523206751054</v>
      </c>
      <c r="BB32" s="11">
        <f>Table1[[#This Row],[reported_1298]]/SUM(Table1[[#This Row],[reported_1302]:[reported_1292_iso]])</f>
        <v>0.28059071729957802</v>
      </c>
      <c r="BC32" s="11">
        <f>Table1[[#This Row],[reported_1296]]/SUM(Table1[[#This Row],[reported_1302]:[reported_1292_iso]])</f>
        <v>0.100210970464135</v>
      </c>
      <c r="BD32" s="11">
        <f>Table1[[#This Row],[reported_1292]]/SUM(Table1[[#This Row],[reported_1302]:[reported_1292_iso]])</f>
        <v>0.37658227848101267</v>
      </c>
      <c r="BE32" s="11">
        <f>Table1[[#This Row],[reported_1292_iso]]/SUM(Table1[[#This Row],[reported_1302]:[reported_1292_iso]])</f>
        <v>9.4936708860759479E-3</v>
      </c>
      <c r="BF32" s="7" t="e">
        <v>#N/A</v>
      </c>
      <c r="BG32" s="7" t="s">
        <v>32</v>
      </c>
      <c r="BH32" s="7" t="s">
        <v>34</v>
      </c>
      <c r="BI32" s="7" t="s">
        <v>221</v>
      </c>
      <c r="BJ32" s="8" t="s">
        <v>36</v>
      </c>
      <c r="BK32" s="7" t="s">
        <v>36</v>
      </c>
      <c r="BL32" s="7" t="s">
        <v>38</v>
      </c>
      <c r="BM32" s="7" t="s">
        <v>38</v>
      </c>
      <c r="BN32" s="7" t="s">
        <v>77</v>
      </c>
      <c r="BO32" s="7" t="s">
        <v>38</v>
      </c>
      <c r="BP32" s="7" t="s">
        <v>40</v>
      </c>
      <c r="BQ32" s="7" t="s">
        <v>41</v>
      </c>
      <c r="BR32" s="7" t="s">
        <v>46</v>
      </c>
      <c r="BS32" s="7" t="s">
        <v>78</v>
      </c>
      <c r="BT32" s="7" t="s">
        <v>79</v>
      </c>
      <c r="BU32" s="7" t="s">
        <v>80</v>
      </c>
      <c r="BV32" s="9" t="s">
        <v>228</v>
      </c>
    </row>
    <row r="33" spans="1:74" hidden="1" x14ac:dyDescent="0.25">
      <c r="A33" s="7" t="s">
        <v>90</v>
      </c>
      <c r="B33" s="7" t="s">
        <v>215</v>
      </c>
      <c r="C33" s="7" t="s">
        <v>231</v>
      </c>
      <c r="D33" s="7">
        <f>INDEX(Strain_IDs!C:C,MATCH(Table1[[#This Row],[Strains]],Strain_IDs!D:D,0))</f>
        <v>7</v>
      </c>
      <c r="E33" s="7" t="s">
        <v>237</v>
      </c>
      <c r="F33" s="7" t="s">
        <v>236</v>
      </c>
      <c r="G33" s="7" t="s">
        <v>235</v>
      </c>
      <c r="H33" s="7" t="s">
        <v>234</v>
      </c>
      <c r="I33" s="7" t="s">
        <v>232</v>
      </c>
      <c r="J33" s="7" t="s">
        <v>588</v>
      </c>
      <c r="K33" s="7" t="s">
        <v>240</v>
      </c>
      <c r="L33" s="7" t="s">
        <v>236</v>
      </c>
      <c r="M33" s="7" t="s">
        <v>243</v>
      </c>
      <c r="N33" s="7" t="s">
        <v>234</v>
      </c>
      <c r="O33" s="8" t="s">
        <v>232</v>
      </c>
      <c r="P33" s="8" t="s">
        <v>588</v>
      </c>
      <c r="Q33" s="7" t="s">
        <v>250</v>
      </c>
      <c r="R33" s="7" t="s">
        <v>737</v>
      </c>
      <c r="S33" s="7" t="s">
        <v>739</v>
      </c>
      <c r="T33" s="7" t="s">
        <v>211</v>
      </c>
      <c r="U33" s="7" t="s">
        <v>596</v>
      </c>
      <c r="V33" s="7" t="s">
        <v>595</v>
      </c>
      <c r="W33" s="7" t="s">
        <v>151</v>
      </c>
      <c r="X33" s="7">
        <v>35</v>
      </c>
      <c r="Y33" s="7"/>
      <c r="Z33" s="7">
        <v>7.5</v>
      </c>
      <c r="AA33" s="7"/>
      <c r="AB33" s="7"/>
      <c r="AC33" s="7"/>
      <c r="AD33" s="7"/>
      <c r="AE33" s="7"/>
      <c r="AF33" s="7" t="s">
        <v>472</v>
      </c>
      <c r="AG33" s="7" t="s">
        <v>71</v>
      </c>
      <c r="AH33" s="7" t="s">
        <v>76</v>
      </c>
      <c r="AI33" s="7"/>
      <c r="AJ33" s="7">
        <f>SUM(Table1[[#This Row],[reported_1302]:[reported_1286_iso]])</f>
        <v>99.990000000000009</v>
      </c>
      <c r="AK33" s="11">
        <v>5.78</v>
      </c>
      <c r="AL33" s="11">
        <v>4.71</v>
      </c>
      <c r="AM33" s="11">
        <v>11.26</v>
      </c>
      <c r="AN33" s="11">
        <v>3.49</v>
      </c>
      <c r="AO33" s="11">
        <v>73.91</v>
      </c>
      <c r="AP33" s="11">
        <v>0.84</v>
      </c>
      <c r="AQ33" s="11"/>
      <c r="AR33" s="11"/>
      <c r="AS33" s="11"/>
      <c r="AT33" s="11"/>
      <c r="AU33" s="11"/>
      <c r="AV33" s="11"/>
      <c r="AW33" s="11"/>
      <c r="AX33" s="11"/>
      <c r="AY33" s="11"/>
      <c r="AZ33" s="11">
        <f>Table1[[#This Row],[reported_1302]]/SUM(Table1[[#This Row],[reported_1302]:[reported_1292_iso]])</f>
        <v>5.7805780578057804E-2</v>
      </c>
      <c r="BA33" s="11">
        <f>Table1[[#This Row],[reported_1300]]/SUM(Table1[[#This Row],[reported_1302]:[reported_1292_iso]])</f>
        <v>4.7104710471047098E-2</v>
      </c>
      <c r="BB33" s="11">
        <f>Table1[[#This Row],[reported_1298]]/SUM(Table1[[#This Row],[reported_1302]:[reported_1292_iso]])</f>
        <v>0.1126112611261126</v>
      </c>
      <c r="BC33" s="11">
        <f>Table1[[#This Row],[reported_1296]]/SUM(Table1[[#This Row],[reported_1302]:[reported_1292_iso]])</f>
        <v>3.49034903490349E-2</v>
      </c>
      <c r="BD33" s="11">
        <f>Table1[[#This Row],[reported_1292]]/SUM(Table1[[#This Row],[reported_1302]:[reported_1292_iso]])</f>
        <v>0.7391739173917391</v>
      </c>
      <c r="BE33" s="11">
        <f>Table1[[#This Row],[reported_1292_iso]]/SUM(Table1[[#This Row],[reported_1302]:[reported_1292_iso]])</f>
        <v>8.4008400840084006E-3</v>
      </c>
      <c r="BF33" s="7" t="e">
        <v>#N/A</v>
      </c>
      <c r="BG33" s="7" t="s">
        <v>32</v>
      </c>
      <c r="BH33" s="7" t="s">
        <v>34</v>
      </c>
      <c r="BI33" s="7" t="s">
        <v>221</v>
      </c>
      <c r="BJ33" s="8" t="s">
        <v>36</v>
      </c>
      <c r="BK33" s="7" t="s">
        <v>36</v>
      </c>
      <c r="BL33" s="7" t="s">
        <v>38</v>
      </c>
      <c r="BM33" s="7" t="s">
        <v>38</v>
      </c>
      <c r="BN33" s="7" t="s">
        <v>77</v>
      </c>
      <c r="BO33" s="7" t="s">
        <v>38</v>
      </c>
      <c r="BP33" s="7" t="s">
        <v>38</v>
      </c>
      <c r="BQ33" s="7" t="s">
        <v>46</v>
      </c>
      <c r="BR33" s="7" t="s">
        <v>46</v>
      </c>
      <c r="BS33" s="7" t="s">
        <v>78</v>
      </c>
      <c r="BT33" s="7" t="s">
        <v>79</v>
      </c>
      <c r="BU33" s="7" t="s">
        <v>80</v>
      </c>
      <c r="BV33" s="9" t="s">
        <v>228</v>
      </c>
    </row>
    <row r="34" spans="1:74" hidden="1" x14ac:dyDescent="0.25">
      <c r="A34" s="7" t="s">
        <v>246</v>
      </c>
      <c r="B34" s="7" t="s">
        <v>247</v>
      </c>
      <c r="C34" s="7" t="s">
        <v>248</v>
      </c>
      <c r="D34" s="7">
        <f>INDEX(Strain_IDs!C:C,MATCH(Table1[[#This Row],[Strains]],Strain_IDs!D:D,0))</f>
        <v>5</v>
      </c>
      <c r="E34" s="7" t="s">
        <v>237</v>
      </c>
      <c r="F34" s="7" t="s">
        <v>236</v>
      </c>
      <c r="G34" s="7" t="s">
        <v>235</v>
      </c>
      <c r="H34" s="7" t="s">
        <v>234</v>
      </c>
      <c r="I34" s="7" t="s">
        <v>232</v>
      </c>
      <c r="J34" s="7" t="s">
        <v>631</v>
      </c>
      <c r="K34" s="7" t="s">
        <v>240</v>
      </c>
      <c r="L34" s="7" t="s">
        <v>236</v>
      </c>
      <c r="M34" s="7" t="s">
        <v>243</v>
      </c>
      <c r="N34" s="7" t="s">
        <v>234</v>
      </c>
      <c r="O34" s="8" t="s">
        <v>232</v>
      </c>
      <c r="P34" s="7" t="s">
        <v>631</v>
      </c>
      <c r="Q34" s="7" t="s">
        <v>250</v>
      </c>
      <c r="R34" s="7" t="s">
        <v>737</v>
      </c>
      <c r="S34" s="7" t="s">
        <v>739</v>
      </c>
      <c r="T34" s="7" t="s">
        <v>211</v>
      </c>
      <c r="U34" s="7" t="s">
        <v>610</v>
      </c>
      <c r="V34" s="7" t="s">
        <v>611</v>
      </c>
      <c r="W34" s="7" t="s">
        <v>152</v>
      </c>
      <c r="X34" s="7">
        <v>30</v>
      </c>
      <c r="Y34" s="7"/>
      <c r="Z34" s="7">
        <v>7.2</v>
      </c>
      <c r="AA34" s="7"/>
      <c r="AB34" s="7"/>
      <c r="AC34" s="7"/>
      <c r="AD34" s="7"/>
      <c r="AE34" s="7"/>
      <c r="AF34" s="7" t="s">
        <v>472</v>
      </c>
      <c r="AG34" s="7" t="s">
        <v>65</v>
      </c>
      <c r="AH34" s="7" t="s">
        <v>53</v>
      </c>
      <c r="AI34" s="7"/>
      <c r="AJ34" s="7">
        <f>SUM(Table1[[#This Row],[reported_1302]:[reported_1286_iso]])</f>
        <v>23.105219487998852</v>
      </c>
      <c r="AK34" s="11">
        <v>5.0490273544709439</v>
      </c>
      <c r="AL34" s="11">
        <v>2.38304386318605</v>
      </c>
      <c r="AM34" s="11">
        <v>1.9410298585902792</v>
      </c>
      <c r="AN34" s="11">
        <v>1.3885496408031357</v>
      </c>
      <c r="AO34" s="11">
        <v>9.2803374661145863</v>
      </c>
      <c r="AP34" s="11">
        <v>0.45435298470601426</v>
      </c>
      <c r="AQ34" s="11">
        <v>2.6088783201278427</v>
      </c>
      <c r="AR34" s="11"/>
      <c r="AS34" s="11"/>
      <c r="AT34" s="11"/>
      <c r="AU34" s="11"/>
      <c r="AV34" s="11"/>
      <c r="AW34" s="11"/>
      <c r="AX34" s="11"/>
      <c r="AY34" s="11"/>
      <c r="AZ34" s="11">
        <f>Table1[[#This Row],[reported_1302]]/SUM(Table1[[#This Row],[reported_1302]:[reported_1292_iso]])</f>
        <v>0.24633798359999662</v>
      </c>
      <c r="BA34" s="11">
        <f>Table1[[#This Row],[reported_1300]]/SUM(Table1[[#This Row],[reported_1302]:[reported_1292_iso]])</f>
        <v>0.11626679335927452</v>
      </c>
      <c r="BB34" s="11">
        <f>Table1[[#This Row],[reported_1298]]/SUM(Table1[[#This Row],[reported_1302]:[reported_1292_iso]])</f>
        <v>9.470128559495955E-2</v>
      </c>
      <c r="BC34" s="11">
        <f>Table1[[#This Row],[reported_1296]]/SUM(Table1[[#This Row],[reported_1302]:[reported_1292_iso]])</f>
        <v>6.7746220139024302E-2</v>
      </c>
      <c r="BD34" s="11">
        <f>Table1[[#This Row],[reported_1292]]/SUM(Table1[[#This Row],[reported_1302]:[reported_1292_iso]])</f>
        <v>0.45278020062731766</v>
      </c>
      <c r="BE34" s="11">
        <f>Table1[[#This Row],[reported_1292_iso]]/SUM(Table1[[#This Row],[reported_1302]:[reported_1292_iso]])</f>
        <v>2.216751667942736E-2</v>
      </c>
      <c r="BF34" s="7" t="e">
        <v>#N/A</v>
      </c>
      <c r="BG34" s="7" t="s">
        <v>32</v>
      </c>
      <c r="BH34" s="7" t="s">
        <v>34</v>
      </c>
      <c r="BI34" s="7" t="s">
        <v>222</v>
      </c>
      <c r="BJ34" s="8" t="s">
        <v>36</v>
      </c>
      <c r="BK34" s="7" t="s">
        <v>91</v>
      </c>
      <c r="BL34" s="7" t="s">
        <v>38</v>
      </c>
      <c r="BM34" s="7" t="s">
        <v>38</v>
      </c>
      <c r="BN34" s="7" t="s">
        <v>77</v>
      </c>
      <c r="BO34" s="7" t="s">
        <v>38</v>
      </c>
      <c r="BP34" s="7" t="s">
        <v>38</v>
      </c>
      <c r="BQ34" s="7" t="s">
        <v>46</v>
      </c>
      <c r="BR34" s="7" t="s">
        <v>46</v>
      </c>
      <c r="BS34" s="7" t="s">
        <v>92</v>
      </c>
      <c r="BT34" s="7" t="s">
        <v>79</v>
      </c>
      <c r="BU34" s="9" t="s">
        <v>93</v>
      </c>
      <c r="BV34" s="9" t="s">
        <v>228</v>
      </c>
    </row>
    <row r="35" spans="1:74" hidden="1" x14ac:dyDescent="0.25">
      <c r="A35" s="7" t="s">
        <v>251</v>
      </c>
      <c r="B35" s="7" t="s">
        <v>215</v>
      </c>
      <c r="C35" s="7" t="s">
        <v>231</v>
      </c>
      <c r="D35" s="7">
        <f>INDEX(Strain_IDs!C:C,MATCH(Table1[[#This Row],[Strains]],Strain_IDs!D:D,0))</f>
        <v>7</v>
      </c>
      <c r="E35" s="7" t="s">
        <v>237</v>
      </c>
      <c r="F35" s="7" t="s">
        <v>236</v>
      </c>
      <c r="G35" s="7" t="s">
        <v>235</v>
      </c>
      <c r="H35" s="7" t="s">
        <v>234</v>
      </c>
      <c r="I35" s="7" t="s">
        <v>232</v>
      </c>
      <c r="J35" s="7" t="s">
        <v>588</v>
      </c>
      <c r="K35" s="7" t="s">
        <v>240</v>
      </c>
      <c r="L35" s="7" t="s">
        <v>236</v>
      </c>
      <c r="M35" s="7" t="s">
        <v>243</v>
      </c>
      <c r="N35" s="7" t="s">
        <v>234</v>
      </c>
      <c r="O35" s="8" t="s">
        <v>232</v>
      </c>
      <c r="P35" s="8" t="s">
        <v>588</v>
      </c>
      <c r="Q35" s="7" t="s">
        <v>250</v>
      </c>
      <c r="R35" s="7" t="s">
        <v>737</v>
      </c>
      <c r="S35" s="7" t="s">
        <v>739</v>
      </c>
      <c r="T35" s="7" t="s">
        <v>211</v>
      </c>
      <c r="U35" s="7" t="s">
        <v>596</v>
      </c>
      <c r="V35" s="7" t="s">
        <v>595</v>
      </c>
      <c r="W35" s="7" t="s">
        <v>153</v>
      </c>
      <c r="X35" s="7">
        <v>28</v>
      </c>
      <c r="Y35" s="7"/>
      <c r="Z35" s="7">
        <v>7.5</v>
      </c>
      <c r="AA35" s="7"/>
      <c r="AB35" s="7"/>
      <c r="AC35" s="7"/>
      <c r="AD35" s="7"/>
      <c r="AE35" s="7"/>
      <c r="AF35" s="7" t="s">
        <v>472</v>
      </c>
      <c r="AG35" s="7" t="s">
        <v>65</v>
      </c>
      <c r="AH35" s="7" t="s">
        <v>53</v>
      </c>
      <c r="AI35" s="7"/>
      <c r="AJ35" s="7">
        <f>SUM(Table1[[#This Row],[reported_1302]:[reported_1286_iso]])</f>
        <v>49.742181724349479</v>
      </c>
      <c r="AK35" s="11">
        <v>6.3709434603753863</v>
      </c>
      <c r="AL35" s="11">
        <v>6.9359166509657815</v>
      </c>
      <c r="AM35" s="11">
        <v>11.466996176106411</v>
      </c>
      <c r="AN35" s="11">
        <v>6.2297703743821335</v>
      </c>
      <c r="AO35" s="11">
        <v>12.845688854122116</v>
      </c>
      <c r="AP35" s="11">
        <v>0.41169793045332265</v>
      </c>
      <c r="AQ35" s="11">
        <v>5.48116827794433</v>
      </c>
      <c r="AR35" s="11"/>
      <c r="AS35" s="11"/>
      <c r="AT35" s="11"/>
      <c r="AU35" s="11"/>
      <c r="AV35" s="11"/>
      <c r="AW35" s="11"/>
      <c r="AX35" s="11"/>
      <c r="AY35" s="11"/>
      <c r="AZ35" s="11">
        <f>Table1[[#This Row],[reported_1302]]/SUM(Table1[[#This Row],[reported_1302]:[reported_1292_iso]])</f>
        <v>0.14394029788969576</v>
      </c>
      <c r="BA35" s="11">
        <f>Table1[[#This Row],[reported_1300]]/SUM(Table1[[#This Row],[reported_1302]:[reported_1292_iso]])</f>
        <v>0.15670487661481941</v>
      </c>
      <c r="BB35" s="11">
        <f>Table1[[#This Row],[reported_1298]]/SUM(Table1[[#This Row],[reported_1302]:[reported_1292_iso]])</f>
        <v>0.25907667455449446</v>
      </c>
      <c r="BC35" s="11">
        <f>Table1[[#This Row],[reported_1296]]/SUM(Table1[[#This Row],[reported_1302]:[reported_1292_iso]])</f>
        <v>0.14075073951764905</v>
      </c>
      <c r="BD35" s="11">
        <f>Table1[[#This Row],[reported_1292]]/SUM(Table1[[#This Row],[reported_1302]:[reported_1292_iso]])</f>
        <v>0.29022581847739942</v>
      </c>
      <c r="BE35" s="11">
        <f>Table1[[#This Row],[reported_1292_iso]]/SUM(Table1[[#This Row],[reported_1302]:[reported_1292_iso]])</f>
        <v>9.3015929459419212E-3</v>
      </c>
      <c r="BF35" s="7" t="e">
        <v>#N/A</v>
      </c>
      <c r="BG35" s="7" t="s">
        <v>32</v>
      </c>
      <c r="BH35" s="7" t="s">
        <v>34</v>
      </c>
      <c r="BI35" s="7" t="s">
        <v>222</v>
      </c>
      <c r="BJ35" s="8" t="s">
        <v>36</v>
      </c>
      <c r="BK35" s="7" t="s">
        <v>91</v>
      </c>
      <c r="BL35" s="7" t="s">
        <v>38</v>
      </c>
      <c r="BM35" s="7" t="s">
        <v>38</v>
      </c>
      <c r="BN35" s="7" t="s">
        <v>77</v>
      </c>
      <c r="BO35" s="7" t="s">
        <v>38</v>
      </c>
      <c r="BP35" s="7" t="s">
        <v>40</v>
      </c>
      <c r="BQ35" s="7" t="s">
        <v>41</v>
      </c>
      <c r="BR35" s="7" t="s">
        <v>46</v>
      </c>
      <c r="BS35" s="7" t="s">
        <v>92</v>
      </c>
      <c r="BT35" s="7" t="s">
        <v>79</v>
      </c>
      <c r="BU35" s="9" t="s">
        <v>93</v>
      </c>
      <c r="BV35" s="9" t="s">
        <v>228</v>
      </c>
    </row>
    <row r="36" spans="1:74" hidden="1" x14ac:dyDescent="0.25">
      <c r="A36" s="7" t="s">
        <v>254</v>
      </c>
      <c r="B36" s="7" t="s">
        <v>253</v>
      </c>
      <c r="C36" s="7" t="s">
        <v>255</v>
      </c>
      <c r="D36" s="7">
        <f>INDEX(Strain_IDs!C:C,MATCH(Table1[[#This Row],[Strains]],Strain_IDs!D:D,0))</f>
        <v>8</v>
      </c>
      <c r="E36" s="7" t="s">
        <v>237</v>
      </c>
      <c r="F36" s="7" t="s">
        <v>236</v>
      </c>
      <c r="G36" s="7" t="s">
        <v>235</v>
      </c>
      <c r="H36" s="7" t="s">
        <v>234</v>
      </c>
      <c r="I36" s="7" t="s">
        <v>232</v>
      </c>
      <c r="J36" s="7" t="s">
        <v>609</v>
      </c>
      <c r="K36" s="7" t="s">
        <v>240</v>
      </c>
      <c r="L36" s="7" t="s">
        <v>236</v>
      </c>
      <c r="M36" s="7" t="s">
        <v>243</v>
      </c>
      <c r="N36" s="7" t="s">
        <v>234</v>
      </c>
      <c r="O36" s="8" t="s">
        <v>232</v>
      </c>
      <c r="P36" s="7" t="s">
        <v>609</v>
      </c>
      <c r="Q36" s="7" t="s">
        <v>250</v>
      </c>
      <c r="R36" s="7" t="s">
        <v>737</v>
      </c>
      <c r="S36" s="7" t="s">
        <v>739</v>
      </c>
      <c r="T36" s="7" t="s">
        <v>211</v>
      </c>
      <c r="U36" s="7" t="s">
        <v>610</v>
      </c>
      <c r="V36" s="7" t="s">
        <v>611</v>
      </c>
      <c r="W36" s="7" t="s">
        <v>154</v>
      </c>
      <c r="X36" s="7">
        <v>30</v>
      </c>
      <c r="Y36" s="7"/>
      <c r="Z36" s="7">
        <v>7.2</v>
      </c>
      <c r="AA36" s="7"/>
      <c r="AB36" s="7"/>
      <c r="AC36" s="7"/>
      <c r="AD36" s="7"/>
      <c r="AE36" s="7"/>
      <c r="AF36" s="7" t="s">
        <v>472</v>
      </c>
      <c r="AG36" s="7" t="s">
        <v>65</v>
      </c>
      <c r="AH36" s="7" t="s">
        <v>53</v>
      </c>
      <c r="AI36" s="7"/>
      <c r="AJ36" s="7">
        <f>SUM(Table1[[#This Row],[reported_1302]:[reported_1286_iso]])</f>
        <v>25.58830141236373</v>
      </c>
      <c r="AK36" s="11">
        <v>4.6245746517822495</v>
      </c>
      <c r="AL36" s="11">
        <v>4.1915226601908868</v>
      </c>
      <c r="AM36" s="11">
        <v>3.7386735611933073</v>
      </c>
      <c r="AN36" s="11">
        <v>1.0157446574839808</v>
      </c>
      <c r="AO36" s="11">
        <v>10.077200710590382</v>
      </c>
      <c r="AP36" s="11">
        <v>0.22330436383998881</v>
      </c>
      <c r="AQ36" s="11">
        <v>1.7172808072829338</v>
      </c>
      <c r="AR36" s="11"/>
      <c r="AS36" s="11"/>
      <c r="AT36" s="11"/>
      <c r="AU36" s="11"/>
      <c r="AV36" s="11"/>
      <c r="AW36" s="11"/>
      <c r="AX36" s="11"/>
      <c r="AY36" s="11"/>
      <c r="AZ36" s="11">
        <f>Table1[[#This Row],[reported_1302]]/SUM(Table1[[#This Row],[reported_1302]:[reported_1292_iso]])</f>
        <v>0.19373175233227932</v>
      </c>
      <c r="BA36" s="11">
        <f>Table1[[#This Row],[reported_1300]]/SUM(Table1[[#This Row],[reported_1302]:[reported_1292_iso]])</f>
        <v>0.17559042529160851</v>
      </c>
      <c r="BB36" s="11">
        <f>Table1[[#This Row],[reported_1298]]/SUM(Table1[[#This Row],[reported_1302]:[reported_1292_iso]])</f>
        <v>0.15661976180430065</v>
      </c>
      <c r="BC36" s="11">
        <f>Table1[[#This Row],[reported_1296]]/SUM(Table1[[#This Row],[reported_1302]:[reported_1292_iso]])</f>
        <v>4.25513711494927E-2</v>
      </c>
      <c r="BD36" s="11">
        <f>Table1[[#This Row],[reported_1292]]/SUM(Table1[[#This Row],[reported_1302]:[reported_1292_iso]])</f>
        <v>0.42215206786950338</v>
      </c>
      <c r="BE36" s="11">
        <f>Table1[[#This Row],[reported_1292_iso]]/SUM(Table1[[#This Row],[reported_1302]:[reported_1292_iso]])</f>
        <v>9.3546215528153773E-3</v>
      </c>
      <c r="BF36" s="7" t="e">
        <v>#N/A</v>
      </c>
      <c r="BG36" s="7" t="s">
        <v>32</v>
      </c>
      <c r="BH36" s="7" t="s">
        <v>34</v>
      </c>
      <c r="BI36" s="7" t="s">
        <v>222</v>
      </c>
      <c r="BJ36" s="8" t="s">
        <v>36</v>
      </c>
      <c r="BK36" s="7" t="s">
        <v>91</v>
      </c>
      <c r="BL36" s="7" t="s">
        <v>38</v>
      </c>
      <c r="BM36" s="7" t="s">
        <v>38</v>
      </c>
      <c r="BN36" s="7" t="s">
        <v>77</v>
      </c>
      <c r="BO36" s="7" t="s">
        <v>38</v>
      </c>
      <c r="BP36" s="7" t="s">
        <v>38</v>
      </c>
      <c r="BQ36" s="7" t="s">
        <v>46</v>
      </c>
      <c r="BR36" s="7" t="s">
        <v>46</v>
      </c>
      <c r="BS36" s="7" t="s">
        <v>92</v>
      </c>
      <c r="BT36" s="7" t="s">
        <v>79</v>
      </c>
      <c r="BU36" s="9" t="s">
        <v>93</v>
      </c>
      <c r="BV36" s="9" t="s">
        <v>228</v>
      </c>
    </row>
    <row r="37" spans="1:74" hidden="1" x14ac:dyDescent="0.25">
      <c r="A37" s="7" t="s">
        <v>94</v>
      </c>
      <c r="B37" s="7" t="s">
        <v>213</v>
      </c>
      <c r="C37" s="7" t="s">
        <v>241</v>
      </c>
      <c r="D37" s="7">
        <f>INDEX(Strain_IDs!C:C,MATCH(Table1[[#This Row],[Strains]],Strain_IDs!D:D,0))</f>
        <v>5.2</v>
      </c>
      <c r="E37" s="7" t="s">
        <v>237</v>
      </c>
      <c r="F37" s="7" t="s">
        <v>236</v>
      </c>
      <c r="G37" s="7" t="s">
        <v>235</v>
      </c>
      <c r="H37" s="7" t="s">
        <v>234</v>
      </c>
      <c r="I37" s="7" t="s">
        <v>232</v>
      </c>
      <c r="J37" s="7"/>
      <c r="K37" s="7" t="s">
        <v>240</v>
      </c>
      <c r="L37" s="7" t="s">
        <v>236</v>
      </c>
      <c r="M37" s="7" t="s">
        <v>243</v>
      </c>
      <c r="N37" s="7" t="s">
        <v>234</v>
      </c>
      <c r="O37" s="8" t="s">
        <v>232</v>
      </c>
      <c r="P37" s="8"/>
      <c r="Q37" s="7" t="s">
        <v>250</v>
      </c>
      <c r="R37" s="7" t="s">
        <v>737</v>
      </c>
      <c r="S37" s="7" t="s">
        <v>739</v>
      </c>
      <c r="T37" s="7" t="s">
        <v>249</v>
      </c>
      <c r="U37" s="7" t="s">
        <v>600</v>
      </c>
      <c r="V37" s="7" t="s">
        <v>601</v>
      </c>
      <c r="W37" s="7" t="s">
        <v>155</v>
      </c>
      <c r="X37" s="7">
        <v>28</v>
      </c>
      <c r="Y37" s="7"/>
      <c r="Z37" s="7">
        <v>7.5</v>
      </c>
      <c r="AA37" s="7"/>
      <c r="AB37" s="7"/>
      <c r="AC37" s="7"/>
      <c r="AD37" s="7"/>
      <c r="AE37" s="7"/>
      <c r="AF37" s="7" t="s">
        <v>472</v>
      </c>
      <c r="AG37" s="7" t="s">
        <v>65</v>
      </c>
      <c r="AH37" s="7" t="s">
        <v>53</v>
      </c>
      <c r="AI37" s="7"/>
      <c r="AJ37" s="7">
        <f>SUM(Table1[[#This Row],[reported_1302]:[reported_1286_iso]])</f>
        <v>9.4829156443668925</v>
      </c>
      <c r="AK37" s="11">
        <v>9.8309617852306019E-2</v>
      </c>
      <c r="AL37" s="11">
        <v>3.035628644457954E-2</v>
      </c>
      <c r="AM37" s="11">
        <v>2.9725502224674614</v>
      </c>
      <c r="AN37" s="11">
        <v>2.4007666386282036</v>
      </c>
      <c r="AO37" s="11">
        <v>1.3469157422714451</v>
      </c>
      <c r="AP37" s="11">
        <v>0.32536555826113561</v>
      </c>
      <c r="AQ37" s="11">
        <v>2.3086515784417601</v>
      </c>
      <c r="AR37" s="11"/>
      <c r="AS37" s="11"/>
      <c r="AT37" s="11"/>
      <c r="AU37" s="11"/>
      <c r="AV37" s="11"/>
      <c r="AW37" s="11"/>
      <c r="AX37" s="11"/>
      <c r="AY37" s="11"/>
      <c r="AZ37" s="11">
        <f>Table1[[#This Row],[reported_1302]]/SUM(Table1[[#This Row],[reported_1302]:[reported_1292_iso]])</f>
        <v>1.3703094414831642E-2</v>
      </c>
      <c r="BA37" s="11">
        <f>Table1[[#This Row],[reported_1300]]/SUM(Table1[[#This Row],[reported_1302]:[reported_1292_iso]])</f>
        <v>4.2312753148799872E-3</v>
      </c>
      <c r="BB37" s="11">
        <f>Table1[[#This Row],[reported_1298]]/SUM(Table1[[#This Row],[reported_1302]:[reported_1292_iso]])</f>
        <v>0.4143352119677165</v>
      </c>
      <c r="BC37" s="11">
        <f>Table1[[#This Row],[reported_1296]]/SUM(Table1[[#This Row],[reported_1302]:[reported_1292_iso]])</f>
        <v>0.33463594545270214</v>
      </c>
      <c r="BD37" s="11">
        <f>Table1[[#This Row],[reported_1292]]/SUM(Table1[[#This Row],[reported_1302]:[reported_1292_iso]])</f>
        <v>0.18774270502095858</v>
      </c>
      <c r="BE37" s="11">
        <f>Table1[[#This Row],[reported_1292_iso]]/SUM(Table1[[#This Row],[reported_1302]:[reported_1292_iso]])</f>
        <v>4.5351767828910997E-2</v>
      </c>
      <c r="BF37" s="7" t="e">
        <v>#N/A</v>
      </c>
      <c r="BG37" s="7" t="s">
        <v>32</v>
      </c>
      <c r="BH37" s="7" t="s">
        <v>34</v>
      </c>
      <c r="BI37" s="7" t="s">
        <v>222</v>
      </c>
      <c r="BJ37" s="8" t="s">
        <v>36</v>
      </c>
      <c r="BK37" s="7" t="s">
        <v>91</v>
      </c>
      <c r="BL37" s="7" t="s">
        <v>38</v>
      </c>
      <c r="BM37" s="7" t="s">
        <v>38</v>
      </c>
      <c r="BN37" s="7" t="s">
        <v>77</v>
      </c>
      <c r="BO37" s="7" t="s">
        <v>38</v>
      </c>
      <c r="BP37" s="7" t="s">
        <v>40</v>
      </c>
      <c r="BQ37" s="7" t="s">
        <v>41</v>
      </c>
      <c r="BR37" s="7" t="s">
        <v>46</v>
      </c>
      <c r="BS37" s="7" t="s">
        <v>92</v>
      </c>
      <c r="BT37" s="7" t="s">
        <v>79</v>
      </c>
      <c r="BU37" s="9" t="s">
        <v>93</v>
      </c>
      <c r="BV37" s="9" t="s">
        <v>228</v>
      </c>
    </row>
    <row r="38" spans="1:74" hidden="1" x14ac:dyDescent="0.25">
      <c r="A38" s="7" t="s">
        <v>95</v>
      </c>
      <c r="B38" s="7" t="s">
        <v>214</v>
      </c>
      <c r="C38" s="7" t="s">
        <v>242</v>
      </c>
      <c r="D38" s="7">
        <f>INDEX(Strain_IDs!C:C,MATCH(Table1[[#This Row],[Strains]],Strain_IDs!D:D,0))</f>
        <v>7.1</v>
      </c>
      <c r="E38" s="7" t="s">
        <v>237</v>
      </c>
      <c r="F38" s="7" t="s">
        <v>236</v>
      </c>
      <c r="G38" s="7" t="s">
        <v>235</v>
      </c>
      <c r="H38" s="7" t="s">
        <v>234</v>
      </c>
      <c r="I38" s="7" t="s">
        <v>232</v>
      </c>
      <c r="J38" s="7"/>
      <c r="K38" s="7" t="s">
        <v>240</v>
      </c>
      <c r="L38" s="7" t="s">
        <v>236</v>
      </c>
      <c r="M38" s="7" t="s">
        <v>243</v>
      </c>
      <c r="N38" s="7" t="s">
        <v>234</v>
      </c>
      <c r="O38" s="8" t="s">
        <v>232</v>
      </c>
      <c r="P38" s="8"/>
      <c r="Q38" s="7" t="s">
        <v>250</v>
      </c>
      <c r="R38" s="7" t="s">
        <v>737</v>
      </c>
      <c r="S38" s="7" t="s">
        <v>739</v>
      </c>
      <c r="T38" s="7" t="s">
        <v>249</v>
      </c>
      <c r="U38" s="7" t="s">
        <v>600</v>
      </c>
      <c r="V38" s="7" t="s">
        <v>601</v>
      </c>
      <c r="W38" s="7" t="s">
        <v>156</v>
      </c>
      <c r="X38" s="7">
        <v>28</v>
      </c>
      <c r="Y38" s="7"/>
      <c r="Z38" s="7">
        <v>7.5</v>
      </c>
      <c r="AA38" s="7"/>
      <c r="AB38" s="7"/>
      <c r="AC38" s="7"/>
      <c r="AD38" s="7"/>
      <c r="AE38" s="7"/>
      <c r="AF38" s="7" t="s">
        <v>472</v>
      </c>
      <c r="AG38" s="7" t="s">
        <v>65</v>
      </c>
      <c r="AH38" s="7" t="s">
        <v>53</v>
      </c>
      <c r="AI38" s="7"/>
      <c r="AJ38" s="7">
        <f>SUM(Table1[[#This Row],[reported_1302]:[reported_1286_iso]])</f>
        <v>31.733101723764996</v>
      </c>
      <c r="AK38" s="11">
        <v>4.9450961312463404</v>
      </c>
      <c r="AL38" s="11">
        <v>5.5036842636050167</v>
      </c>
      <c r="AM38" s="11">
        <v>7.386054582218943</v>
      </c>
      <c r="AN38" s="11">
        <v>3.2070200763167973</v>
      </c>
      <c r="AO38" s="11">
        <v>8.2080553610853784</v>
      </c>
      <c r="AP38" s="11">
        <v>0.18416027674351582</v>
      </c>
      <c r="AQ38" s="11">
        <v>2.2990310325490046</v>
      </c>
      <c r="AR38" s="11"/>
      <c r="AS38" s="11"/>
      <c r="AT38" s="11"/>
      <c r="AU38" s="11"/>
      <c r="AV38" s="11"/>
      <c r="AW38" s="11"/>
      <c r="AX38" s="11"/>
      <c r="AY38" s="11"/>
      <c r="AZ38" s="11">
        <f>Table1[[#This Row],[reported_1302]]/SUM(Table1[[#This Row],[reported_1302]:[reported_1292_iso]])</f>
        <v>0.1680058522357937</v>
      </c>
      <c r="BA38" s="11">
        <f>Table1[[#This Row],[reported_1300]]/SUM(Table1[[#This Row],[reported_1302]:[reported_1292_iso]])</f>
        <v>0.18698345605480524</v>
      </c>
      <c r="BB38" s="11">
        <f>Table1[[#This Row],[reported_1298]]/SUM(Table1[[#This Row],[reported_1302]:[reported_1292_iso]])</f>
        <v>0.25093554539920171</v>
      </c>
      <c r="BC38" s="11">
        <f>Table1[[#This Row],[reported_1296]]/SUM(Table1[[#This Row],[reported_1302]:[reported_1292_iso]])</f>
        <v>0.10895604994500023</v>
      </c>
      <c r="BD38" s="11">
        <f>Table1[[#This Row],[reported_1292]]/SUM(Table1[[#This Row],[reported_1302]:[reported_1292_iso]])</f>
        <v>0.27886239206236968</v>
      </c>
      <c r="BE38" s="11">
        <f>Table1[[#This Row],[reported_1292_iso]]/SUM(Table1[[#This Row],[reported_1302]:[reported_1292_iso]])</f>
        <v>6.2567043028293997E-3</v>
      </c>
      <c r="BF38" s="7" t="e">
        <v>#N/A</v>
      </c>
      <c r="BG38" s="7" t="s">
        <v>32</v>
      </c>
      <c r="BH38" s="7" t="s">
        <v>34</v>
      </c>
      <c r="BI38" s="7" t="s">
        <v>222</v>
      </c>
      <c r="BJ38" s="8" t="s">
        <v>36</v>
      </c>
      <c r="BK38" s="7" t="s">
        <v>91</v>
      </c>
      <c r="BL38" s="7" t="s">
        <v>38</v>
      </c>
      <c r="BM38" s="7" t="s">
        <v>38</v>
      </c>
      <c r="BN38" s="7" t="s">
        <v>77</v>
      </c>
      <c r="BO38" s="7" t="s">
        <v>38</v>
      </c>
      <c r="BP38" s="7" t="s">
        <v>40</v>
      </c>
      <c r="BQ38" s="7" t="s">
        <v>41</v>
      </c>
      <c r="BR38" s="7" t="s">
        <v>46</v>
      </c>
      <c r="BS38" s="7" t="s">
        <v>92</v>
      </c>
      <c r="BT38" s="7" t="s">
        <v>79</v>
      </c>
      <c r="BU38" s="9" t="s">
        <v>93</v>
      </c>
      <c r="BV38" s="9" t="s">
        <v>228</v>
      </c>
    </row>
    <row r="39" spans="1:74" hidden="1" x14ac:dyDescent="0.25">
      <c r="A39" s="7" t="s">
        <v>256</v>
      </c>
      <c r="B39" s="7" t="s">
        <v>247</v>
      </c>
      <c r="C39" s="7" t="s">
        <v>248</v>
      </c>
      <c r="D39" s="7">
        <f>INDEX(Strain_IDs!C:C,MATCH(Table1[[#This Row],[Strains]],Strain_IDs!D:D,0))</f>
        <v>5</v>
      </c>
      <c r="E39" s="7" t="s">
        <v>237</v>
      </c>
      <c r="F39" s="7" t="s">
        <v>236</v>
      </c>
      <c r="G39" s="7" t="s">
        <v>235</v>
      </c>
      <c r="H39" s="7" t="s">
        <v>234</v>
      </c>
      <c r="I39" s="7" t="s">
        <v>232</v>
      </c>
      <c r="J39" s="7" t="s">
        <v>631</v>
      </c>
      <c r="K39" s="7" t="s">
        <v>240</v>
      </c>
      <c r="L39" s="7" t="s">
        <v>236</v>
      </c>
      <c r="M39" s="7" t="s">
        <v>243</v>
      </c>
      <c r="N39" s="7" t="s">
        <v>234</v>
      </c>
      <c r="O39" s="8" t="s">
        <v>232</v>
      </c>
      <c r="P39" s="7" t="s">
        <v>631</v>
      </c>
      <c r="Q39" s="7" t="s">
        <v>250</v>
      </c>
      <c r="R39" s="7" t="s">
        <v>737</v>
      </c>
      <c r="S39" s="7" t="s">
        <v>739</v>
      </c>
      <c r="T39" s="7" t="s">
        <v>211</v>
      </c>
      <c r="U39" s="7" t="s">
        <v>610</v>
      </c>
      <c r="V39" s="7" t="s">
        <v>611</v>
      </c>
      <c r="W39" s="7" t="s">
        <v>157</v>
      </c>
      <c r="X39" s="7">
        <v>30</v>
      </c>
      <c r="Y39" s="7"/>
      <c r="Z39" s="7">
        <v>7.2</v>
      </c>
      <c r="AA39" s="7"/>
      <c r="AB39" s="7"/>
      <c r="AC39" s="7"/>
      <c r="AD39" s="7"/>
      <c r="AE39" s="7"/>
      <c r="AF39" s="7" t="s">
        <v>472</v>
      </c>
      <c r="AG39" s="7" t="s">
        <v>65</v>
      </c>
      <c r="AH39" s="7" t="s">
        <v>31</v>
      </c>
      <c r="AI39" s="7"/>
      <c r="AJ39" s="7">
        <f>SUM(Table1[[#This Row],[reported_1302]:[reported_1286_iso]])</f>
        <v>46.064538315390649</v>
      </c>
      <c r="AK39" s="11">
        <v>0.21085137178828273</v>
      </c>
      <c r="AL39" s="11">
        <v>3.0355514322725257</v>
      </c>
      <c r="AM39" s="11">
        <v>16.875651351262338</v>
      </c>
      <c r="AN39" s="11">
        <v>9.5349123733207453</v>
      </c>
      <c r="AO39" s="11">
        <v>1.0992970830087527</v>
      </c>
      <c r="AP39" s="11">
        <v>0.96198906033239717</v>
      </c>
      <c r="AQ39" s="11">
        <v>14.346285643405604</v>
      </c>
      <c r="AR39" s="11"/>
      <c r="AS39" s="11"/>
      <c r="AT39" s="11"/>
      <c r="AU39" s="11"/>
      <c r="AV39" s="11"/>
      <c r="AW39" s="11"/>
      <c r="AX39" s="11"/>
      <c r="AY39" s="11"/>
      <c r="AZ39" s="11">
        <f>Table1[[#This Row],[reported_1302]]/SUM(Table1[[#This Row],[reported_1302]:[reported_1292_iso]])</f>
        <v>6.6476351635383736E-3</v>
      </c>
      <c r="BA39" s="11">
        <f>Table1[[#This Row],[reported_1300]]/SUM(Table1[[#This Row],[reported_1302]:[reported_1292_iso]])</f>
        <v>9.5703614687250999E-2</v>
      </c>
      <c r="BB39" s="11">
        <f>Table1[[#This Row],[reported_1298]]/SUM(Table1[[#This Row],[reported_1302]:[reported_1292_iso]])</f>
        <v>0.53204858179869585</v>
      </c>
      <c r="BC39" s="11">
        <f>Table1[[#This Row],[reported_1296]]/SUM(Table1[[#This Row],[reported_1302]:[reported_1292_iso]])</f>
        <v>0.30061278822406257</v>
      </c>
      <c r="BD39" s="11">
        <f>Table1[[#This Row],[reported_1292]]/SUM(Table1[[#This Row],[reported_1302]:[reported_1292_iso]])</f>
        <v>3.4658185442217007E-2</v>
      </c>
      <c r="BE39" s="11">
        <f>Table1[[#This Row],[reported_1292_iso]]/SUM(Table1[[#This Row],[reported_1302]:[reported_1292_iso]])</f>
        <v>3.0329194684235186E-2</v>
      </c>
      <c r="BF39" s="7" t="e">
        <v>#N/A</v>
      </c>
      <c r="BG39" s="7" t="s">
        <v>32</v>
      </c>
      <c r="BH39" s="7" t="s">
        <v>34</v>
      </c>
      <c r="BI39" s="7" t="s">
        <v>222</v>
      </c>
      <c r="BJ39" s="8" t="s">
        <v>36</v>
      </c>
      <c r="BK39" s="7" t="s">
        <v>91</v>
      </c>
      <c r="BL39" s="7" t="s">
        <v>38</v>
      </c>
      <c r="BM39" s="7" t="s">
        <v>38</v>
      </c>
      <c r="BN39" s="7" t="s">
        <v>77</v>
      </c>
      <c r="BO39" s="7" t="s">
        <v>38</v>
      </c>
      <c r="BP39" s="7" t="s">
        <v>40</v>
      </c>
      <c r="BQ39" s="7" t="s">
        <v>41</v>
      </c>
      <c r="BR39" s="7" t="s">
        <v>46</v>
      </c>
      <c r="BS39" s="7" t="s">
        <v>92</v>
      </c>
      <c r="BT39" s="7" t="s">
        <v>79</v>
      </c>
      <c r="BU39" s="9" t="s">
        <v>93</v>
      </c>
      <c r="BV39" s="9" t="s">
        <v>228</v>
      </c>
    </row>
    <row r="40" spans="1:74" hidden="1" x14ac:dyDescent="0.25">
      <c r="A40" s="7" t="s">
        <v>252</v>
      </c>
      <c r="B40" s="7" t="s">
        <v>215</v>
      </c>
      <c r="C40" s="7" t="s">
        <v>231</v>
      </c>
      <c r="D40" s="7">
        <f>INDEX(Strain_IDs!C:C,MATCH(Table1[[#This Row],[Strains]],Strain_IDs!D:D,0))</f>
        <v>7</v>
      </c>
      <c r="E40" s="7" t="s">
        <v>237</v>
      </c>
      <c r="F40" s="7" t="s">
        <v>236</v>
      </c>
      <c r="G40" s="7" t="s">
        <v>235</v>
      </c>
      <c r="H40" s="7" t="s">
        <v>234</v>
      </c>
      <c r="I40" s="7" t="s">
        <v>232</v>
      </c>
      <c r="J40" s="7" t="s">
        <v>588</v>
      </c>
      <c r="K40" s="7" t="s">
        <v>240</v>
      </c>
      <c r="L40" s="7" t="s">
        <v>236</v>
      </c>
      <c r="M40" s="7" t="s">
        <v>243</v>
      </c>
      <c r="N40" s="7" t="s">
        <v>234</v>
      </c>
      <c r="O40" s="8" t="s">
        <v>232</v>
      </c>
      <c r="P40" s="8" t="s">
        <v>588</v>
      </c>
      <c r="Q40" s="7" t="s">
        <v>250</v>
      </c>
      <c r="R40" s="7" t="s">
        <v>737</v>
      </c>
      <c r="S40" s="7" t="s">
        <v>739</v>
      </c>
      <c r="T40" s="7" t="s">
        <v>211</v>
      </c>
      <c r="U40" s="7" t="s">
        <v>596</v>
      </c>
      <c r="V40" s="7" t="s">
        <v>595</v>
      </c>
      <c r="W40" s="7" t="s">
        <v>158</v>
      </c>
      <c r="X40" s="7">
        <v>28</v>
      </c>
      <c r="Y40" s="7"/>
      <c r="Z40" s="7">
        <v>7.5</v>
      </c>
      <c r="AA40" s="7"/>
      <c r="AB40" s="7"/>
      <c r="AC40" s="7"/>
      <c r="AD40" s="7"/>
      <c r="AE40" s="7"/>
      <c r="AF40" s="7" t="s">
        <v>472</v>
      </c>
      <c r="AG40" s="7" t="s">
        <v>65</v>
      </c>
      <c r="AH40" s="7" t="s">
        <v>31</v>
      </c>
      <c r="AI40" s="7"/>
      <c r="AJ40" s="7">
        <f>SUM(Table1[[#This Row],[reported_1302]:[reported_1286_iso]])</f>
        <v>9.559486348873321</v>
      </c>
      <c r="AK40" s="11">
        <v>0</v>
      </c>
      <c r="AL40" s="11">
        <v>0</v>
      </c>
      <c r="AM40" s="11">
        <v>0</v>
      </c>
      <c r="AN40" s="11">
        <v>0</v>
      </c>
      <c r="AO40" s="11">
        <v>8.8456279456754743</v>
      </c>
      <c r="AP40" s="11">
        <v>0.71385840319784633</v>
      </c>
      <c r="AQ40" s="11">
        <v>0</v>
      </c>
      <c r="AR40" s="11"/>
      <c r="AS40" s="11"/>
      <c r="AT40" s="11"/>
      <c r="AU40" s="11"/>
      <c r="AV40" s="11"/>
      <c r="AW40" s="11"/>
      <c r="AX40" s="11"/>
      <c r="AY40" s="11"/>
      <c r="AZ40" s="11">
        <f>Table1[[#This Row],[reported_1302]]/SUM(Table1[[#This Row],[reported_1302]:[reported_1292_iso]])</f>
        <v>0</v>
      </c>
      <c r="BA40" s="11">
        <f>Table1[[#This Row],[reported_1300]]/SUM(Table1[[#This Row],[reported_1302]:[reported_1292_iso]])</f>
        <v>0</v>
      </c>
      <c r="BB40" s="11">
        <f>Table1[[#This Row],[reported_1298]]/SUM(Table1[[#This Row],[reported_1302]:[reported_1292_iso]])</f>
        <v>0</v>
      </c>
      <c r="BC40" s="11">
        <f>Table1[[#This Row],[reported_1296]]/SUM(Table1[[#This Row],[reported_1302]:[reported_1292_iso]])</f>
        <v>0</v>
      </c>
      <c r="BD40" s="11">
        <f>Table1[[#This Row],[reported_1292]]/SUM(Table1[[#This Row],[reported_1302]:[reported_1292_iso]])</f>
        <v>0.92532460666341321</v>
      </c>
      <c r="BE40" s="11">
        <f>Table1[[#This Row],[reported_1292_iso]]/SUM(Table1[[#This Row],[reported_1302]:[reported_1292_iso]])</f>
        <v>7.4675393336586696E-2</v>
      </c>
      <c r="BF40" s="7" t="e">
        <v>#N/A</v>
      </c>
      <c r="BG40" s="7" t="s">
        <v>32</v>
      </c>
      <c r="BH40" s="7" t="s">
        <v>34</v>
      </c>
      <c r="BI40" s="7" t="s">
        <v>222</v>
      </c>
      <c r="BJ40" s="8" t="s">
        <v>36</v>
      </c>
      <c r="BK40" s="7" t="s">
        <v>91</v>
      </c>
      <c r="BL40" s="7" t="s">
        <v>38</v>
      </c>
      <c r="BM40" s="7" t="s">
        <v>38</v>
      </c>
      <c r="BN40" s="7" t="s">
        <v>77</v>
      </c>
      <c r="BO40" s="7" t="s">
        <v>38</v>
      </c>
      <c r="BP40" s="7" t="s">
        <v>38</v>
      </c>
      <c r="BQ40" s="7" t="s">
        <v>46</v>
      </c>
      <c r="BR40" s="7" t="s">
        <v>41</v>
      </c>
      <c r="BS40" s="7" t="s">
        <v>92</v>
      </c>
      <c r="BT40" s="7" t="s">
        <v>79</v>
      </c>
      <c r="BU40" s="9" t="s">
        <v>93</v>
      </c>
      <c r="BV40" s="9" t="s">
        <v>228</v>
      </c>
    </row>
    <row r="41" spans="1:74" hidden="1" x14ac:dyDescent="0.25">
      <c r="A41" s="7" t="s">
        <v>257</v>
      </c>
      <c r="B41" s="7" t="s">
        <v>253</v>
      </c>
      <c r="C41" s="7" t="s">
        <v>255</v>
      </c>
      <c r="D41" s="7">
        <f>INDEX(Strain_IDs!C:C,MATCH(Table1[[#This Row],[Strains]],Strain_IDs!D:D,0))</f>
        <v>8</v>
      </c>
      <c r="E41" s="7" t="s">
        <v>237</v>
      </c>
      <c r="F41" s="7" t="s">
        <v>236</v>
      </c>
      <c r="G41" s="7" t="s">
        <v>235</v>
      </c>
      <c r="H41" s="7" t="s">
        <v>234</v>
      </c>
      <c r="I41" s="7" t="s">
        <v>232</v>
      </c>
      <c r="J41" s="7" t="s">
        <v>609</v>
      </c>
      <c r="K41" s="7" t="s">
        <v>240</v>
      </c>
      <c r="L41" s="7" t="s">
        <v>236</v>
      </c>
      <c r="M41" s="7" t="s">
        <v>243</v>
      </c>
      <c r="N41" s="7" t="s">
        <v>234</v>
      </c>
      <c r="O41" s="8" t="s">
        <v>232</v>
      </c>
      <c r="P41" s="7" t="s">
        <v>609</v>
      </c>
      <c r="Q41" s="7" t="s">
        <v>250</v>
      </c>
      <c r="R41" s="7" t="s">
        <v>737</v>
      </c>
      <c r="S41" s="7" t="s">
        <v>739</v>
      </c>
      <c r="T41" s="7" t="s">
        <v>211</v>
      </c>
      <c r="U41" s="7" t="s">
        <v>610</v>
      </c>
      <c r="V41" s="7" t="s">
        <v>611</v>
      </c>
      <c r="W41" s="7" t="s">
        <v>159</v>
      </c>
      <c r="X41" s="7">
        <v>30</v>
      </c>
      <c r="Y41" s="7"/>
      <c r="Z41" s="7">
        <v>7.2</v>
      </c>
      <c r="AA41" s="7"/>
      <c r="AB41" s="7"/>
      <c r="AC41" s="7"/>
      <c r="AD41" s="7"/>
      <c r="AE41" s="7"/>
      <c r="AF41" s="7" t="s">
        <v>472</v>
      </c>
      <c r="AG41" s="7" t="s">
        <v>65</v>
      </c>
      <c r="AH41" s="7" t="s">
        <v>31</v>
      </c>
      <c r="AI41" s="7"/>
      <c r="AJ41" s="7">
        <f>SUM(Table1[[#This Row],[reported_1302]:[reported_1286_iso]])</f>
        <v>2.4629464107222372</v>
      </c>
      <c r="AK41" s="11">
        <v>0</v>
      </c>
      <c r="AL41" s="11">
        <v>0</v>
      </c>
      <c r="AM41" s="11">
        <v>0</v>
      </c>
      <c r="AN41" s="11">
        <v>0</v>
      </c>
      <c r="AO41" s="11">
        <v>0.88609342100664079</v>
      </c>
      <c r="AP41" s="11">
        <v>0.61267035573310213</v>
      </c>
      <c r="AQ41" s="11">
        <v>0.96418263398249437</v>
      </c>
      <c r="AR41" s="11"/>
      <c r="AS41" s="11"/>
      <c r="AT41" s="11"/>
      <c r="AU41" s="11"/>
      <c r="AV41" s="11"/>
      <c r="AW41" s="11"/>
      <c r="AX41" s="11"/>
      <c r="AY41" s="11"/>
      <c r="AZ41" s="11">
        <f>Table1[[#This Row],[reported_1302]]/SUM(Table1[[#This Row],[reported_1302]:[reported_1292_iso]])</f>
        <v>0</v>
      </c>
      <c r="BA41" s="11">
        <f>Table1[[#This Row],[reported_1300]]/SUM(Table1[[#This Row],[reported_1302]:[reported_1292_iso]])</f>
        <v>0</v>
      </c>
      <c r="BB41" s="11">
        <f>Table1[[#This Row],[reported_1298]]/SUM(Table1[[#This Row],[reported_1302]:[reported_1292_iso]])</f>
        <v>0</v>
      </c>
      <c r="BC41" s="11">
        <f>Table1[[#This Row],[reported_1296]]/SUM(Table1[[#This Row],[reported_1302]:[reported_1292_iso]])</f>
        <v>0</v>
      </c>
      <c r="BD41" s="11">
        <f>Table1[[#This Row],[reported_1292]]/SUM(Table1[[#This Row],[reported_1302]:[reported_1292_iso]])</f>
        <v>0.59121619748120513</v>
      </c>
      <c r="BE41" s="11">
        <f>Table1[[#This Row],[reported_1292_iso]]/SUM(Table1[[#This Row],[reported_1302]:[reported_1292_iso]])</f>
        <v>0.40878380251879476</v>
      </c>
      <c r="BF41" s="7" t="e">
        <v>#N/A</v>
      </c>
      <c r="BG41" s="7" t="s">
        <v>32</v>
      </c>
      <c r="BH41" s="7" t="s">
        <v>34</v>
      </c>
      <c r="BI41" s="7" t="s">
        <v>222</v>
      </c>
      <c r="BJ41" s="8" t="s">
        <v>36</v>
      </c>
      <c r="BK41" s="7" t="s">
        <v>91</v>
      </c>
      <c r="BL41" s="7" t="s">
        <v>38</v>
      </c>
      <c r="BM41" s="7" t="s">
        <v>38</v>
      </c>
      <c r="BN41" s="7" t="s">
        <v>77</v>
      </c>
      <c r="BO41" s="7" t="s">
        <v>38</v>
      </c>
      <c r="BP41" s="7" t="s">
        <v>38</v>
      </c>
      <c r="BQ41" s="7" t="s">
        <v>46</v>
      </c>
      <c r="BR41" s="7" t="s">
        <v>41</v>
      </c>
      <c r="BS41" s="7" t="s">
        <v>92</v>
      </c>
      <c r="BT41" s="7" t="s">
        <v>79</v>
      </c>
      <c r="BU41" s="9" t="s">
        <v>93</v>
      </c>
      <c r="BV41" s="9" t="s">
        <v>228</v>
      </c>
    </row>
    <row r="42" spans="1:74" hidden="1" x14ac:dyDescent="0.25">
      <c r="A42" s="7" t="s">
        <v>96</v>
      </c>
      <c r="B42" s="7" t="s">
        <v>213</v>
      </c>
      <c r="C42" s="7" t="s">
        <v>241</v>
      </c>
      <c r="D42" s="7">
        <f>INDEX(Strain_IDs!C:C,MATCH(Table1[[#This Row],[Strains]],Strain_IDs!D:D,0))</f>
        <v>5.2</v>
      </c>
      <c r="E42" s="7" t="s">
        <v>237</v>
      </c>
      <c r="F42" s="7" t="s">
        <v>236</v>
      </c>
      <c r="G42" s="7" t="s">
        <v>235</v>
      </c>
      <c r="H42" s="7" t="s">
        <v>234</v>
      </c>
      <c r="I42" s="7" t="s">
        <v>232</v>
      </c>
      <c r="J42" s="7"/>
      <c r="K42" s="7" t="s">
        <v>240</v>
      </c>
      <c r="L42" s="7" t="s">
        <v>236</v>
      </c>
      <c r="M42" s="7" t="s">
        <v>243</v>
      </c>
      <c r="N42" s="7" t="s">
        <v>234</v>
      </c>
      <c r="O42" s="8" t="s">
        <v>232</v>
      </c>
      <c r="P42" s="8"/>
      <c r="Q42" s="7" t="s">
        <v>250</v>
      </c>
      <c r="R42" s="7" t="s">
        <v>737</v>
      </c>
      <c r="S42" s="7" t="s">
        <v>739</v>
      </c>
      <c r="T42" s="7" t="s">
        <v>249</v>
      </c>
      <c r="U42" s="7" t="s">
        <v>600</v>
      </c>
      <c r="V42" s="7" t="s">
        <v>601</v>
      </c>
      <c r="W42" s="7" t="s">
        <v>160</v>
      </c>
      <c r="X42" s="7">
        <v>28</v>
      </c>
      <c r="Y42" s="7"/>
      <c r="Z42" s="7">
        <v>7.5</v>
      </c>
      <c r="AA42" s="7"/>
      <c r="AB42" s="7"/>
      <c r="AC42" s="7"/>
      <c r="AD42" s="7"/>
      <c r="AE42" s="7"/>
      <c r="AF42" s="7" t="s">
        <v>472</v>
      </c>
      <c r="AG42" s="7" t="s">
        <v>65</v>
      </c>
      <c r="AH42" s="7" t="s">
        <v>31</v>
      </c>
      <c r="AI42" s="7"/>
      <c r="AJ42" s="7">
        <f>SUM(Table1[[#This Row],[reported_1302]:[reported_1286_iso]])</f>
        <v>13.1446664457211</v>
      </c>
      <c r="AK42" s="11">
        <v>3.5831430120560656E-2</v>
      </c>
      <c r="AL42" s="11">
        <v>0.23898126836564018</v>
      </c>
      <c r="AM42" s="11">
        <v>6.1934435660891474</v>
      </c>
      <c r="AN42" s="11">
        <v>2.6323110586798557</v>
      </c>
      <c r="AO42" s="11">
        <v>5.0249625796333533E-2</v>
      </c>
      <c r="AP42" s="11">
        <v>0.32224676993955581</v>
      </c>
      <c r="AQ42" s="11">
        <v>3.6716027267300078</v>
      </c>
      <c r="AR42" s="11"/>
      <c r="AS42" s="11"/>
      <c r="AT42" s="11"/>
      <c r="AU42" s="11"/>
      <c r="AV42" s="11"/>
      <c r="AW42" s="11"/>
      <c r="AX42" s="11"/>
      <c r="AY42" s="11"/>
      <c r="AZ42" s="11">
        <f>Table1[[#This Row],[reported_1302]]/SUM(Table1[[#This Row],[reported_1302]:[reported_1292_iso]])</f>
        <v>3.7824542495927395E-3</v>
      </c>
      <c r="BA42" s="11">
        <f>Table1[[#This Row],[reported_1300]]/SUM(Table1[[#This Row],[reported_1302]:[reported_1292_iso]])</f>
        <v>2.5227452855251391E-2</v>
      </c>
      <c r="BB42" s="11">
        <f>Table1[[#This Row],[reported_1298]]/SUM(Table1[[#This Row],[reported_1302]:[reported_1292_iso]])</f>
        <v>0.65379519760569782</v>
      </c>
      <c r="BC42" s="11">
        <f>Table1[[#This Row],[reported_1296]]/SUM(Table1[[#This Row],[reported_1302]:[reported_1292_iso]])</f>
        <v>0.27787325587209333</v>
      </c>
      <c r="BD42" s="11">
        <f>Table1[[#This Row],[reported_1292]]/SUM(Table1[[#This Row],[reported_1302]:[reported_1292_iso]])</f>
        <v>5.3044745910022506E-3</v>
      </c>
      <c r="BE42" s="11">
        <f>Table1[[#This Row],[reported_1292_iso]]/SUM(Table1[[#This Row],[reported_1302]:[reported_1292_iso]])</f>
        <v>3.4017164826362634E-2</v>
      </c>
      <c r="BF42" s="7" t="e">
        <v>#N/A</v>
      </c>
      <c r="BG42" s="7" t="s">
        <v>32</v>
      </c>
      <c r="BH42" s="7" t="s">
        <v>34</v>
      </c>
      <c r="BI42" s="7" t="s">
        <v>222</v>
      </c>
      <c r="BJ42" s="8" t="s">
        <v>36</v>
      </c>
      <c r="BK42" s="7" t="s">
        <v>91</v>
      </c>
      <c r="BL42" s="7" t="s">
        <v>38</v>
      </c>
      <c r="BM42" s="7" t="s">
        <v>38</v>
      </c>
      <c r="BN42" s="7" t="s">
        <v>77</v>
      </c>
      <c r="BO42" s="7" t="s">
        <v>38</v>
      </c>
      <c r="BP42" s="7" t="s">
        <v>40</v>
      </c>
      <c r="BQ42" s="7" t="s">
        <v>41</v>
      </c>
      <c r="BR42" s="7" t="s">
        <v>46</v>
      </c>
      <c r="BS42" s="7" t="s">
        <v>92</v>
      </c>
      <c r="BT42" s="7" t="s">
        <v>79</v>
      </c>
      <c r="BU42" s="9" t="s">
        <v>93</v>
      </c>
      <c r="BV42" s="9" t="s">
        <v>228</v>
      </c>
    </row>
    <row r="43" spans="1:74" hidden="1" x14ac:dyDescent="0.25">
      <c r="A43" s="7" t="s">
        <v>97</v>
      </c>
      <c r="B43" s="7" t="s">
        <v>214</v>
      </c>
      <c r="C43" s="7" t="s">
        <v>242</v>
      </c>
      <c r="D43" s="7">
        <f>INDEX(Strain_IDs!C:C,MATCH(Table1[[#This Row],[Strains]],Strain_IDs!D:D,0))</f>
        <v>7.1</v>
      </c>
      <c r="E43" s="7" t="s">
        <v>237</v>
      </c>
      <c r="F43" s="7" t="s">
        <v>236</v>
      </c>
      <c r="G43" s="7" t="s">
        <v>235</v>
      </c>
      <c r="H43" s="7" t="s">
        <v>234</v>
      </c>
      <c r="I43" s="7" t="s">
        <v>232</v>
      </c>
      <c r="J43" s="7"/>
      <c r="K43" s="7" t="s">
        <v>240</v>
      </c>
      <c r="L43" s="7" t="s">
        <v>236</v>
      </c>
      <c r="M43" s="7" t="s">
        <v>243</v>
      </c>
      <c r="N43" s="7" t="s">
        <v>234</v>
      </c>
      <c r="O43" s="8" t="s">
        <v>232</v>
      </c>
      <c r="P43" s="8"/>
      <c r="Q43" s="7" t="s">
        <v>250</v>
      </c>
      <c r="R43" s="7" t="s">
        <v>737</v>
      </c>
      <c r="S43" s="7" t="s">
        <v>739</v>
      </c>
      <c r="T43" s="7" t="s">
        <v>249</v>
      </c>
      <c r="U43" s="7" t="s">
        <v>600</v>
      </c>
      <c r="V43" s="7" t="s">
        <v>601</v>
      </c>
      <c r="W43" s="7" t="s">
        <v>161</v>
      </c>
      <c r="X43" s="7">
        <v>28</v>
      </c>
      <c r="Y43" s="7"/>
      <c r="Z43" s="7">
        <v>7.5</v>
      </c>
      <c r="AA43" s="7"/>
      <c r="AB43" s="7"/>
      <c r="AC43" s="7"/>
      <c r="AD43" s="7"/>
      <c r="AE43" s="7"/>
      <c r="AF43" s="7" t="s">
        <v>472</v>
      </c>
      <c r="AG43" s="7" t="s">
        <v>65</v>
      </c>
      <c r="AH43" s="7" t="s">
        <v>31</v>
      </c>
      <c r="AI43" s="7"/>
      <c r="AJ43" s="7">
        <f>SUM(Table1[[#This Row],[reported_1302]:[reported_1286_iso]])</f>
        <v>34.980414462534981</v>
      </c>
      <c r="AK43" s="11">
        <v>8.5736732042292915E-2</v>
      </c>
      <c r="AL43" s="11">
        <v>1.070277496568891</v>
      </c>
      <c r="AM43" s="11">
        <v>13.290032054471421</v>
      </c>
      <c r="AN43" s="11">
        <v>9.8983442165380264</v>
      </c>
      <c r="AO43" s="11">
        <v>0.51583811187142281</v>
      </c>
      <c r="AP43" s="11">
        <v>1.1356666855868547</v>
      </c>
      <c r="AQ43" s="11">
        <v>8.9845191654560725</v>
      </c>
      <c r="AR43" s="11"/>
      <c r="AS43" s="11"/>
      <c r="AT43" s="11"/>
      <c r="AU43" s="11"/>
      <c r="AV43" s="11"/>
      <c r="AW43" s="11"/>
      <c r="AX43" s="11"/>
      <c r="AY43" s="11"/>
      <c r="AZ43" s="11">
        <f>Table1[[#This Row],[reported_1302]]/SUM(Table1[[#This Row],[reported_1302]:[reported_1292_iso]])</f>
        <v>3.2980872965712752E-3</v>
      </c>
      <c r="BA43" s="11">
        <f>Table1[[#This Row],[reported_1300]]/SUM(Table1[[#This Row],[reported_1302]:[reported_1292_iso]])</f>
        <v>4.1171018898862669E-2</v>
      </c>
      <c r="BB43" s="11">
        <f>Table1[[#This Row],[reported_1298]]/SUM(Table1[[#This Row],[reported_1302]:[reported_1292_iso]])</f>
        <v>0.51123578944268122</v>
      </c>
      <c r="BC43" s="11">
        <f>Table1[[#This Row],[reported_1296]]/SUM(Table1[[#This Row],[reported_1302]:[reported_1292_iso]])</f>
        <v>0.38076565947895158</v>
      </c>
      <c r="BD43" s="11">
        <f>Table1[[#This Row],[reported_1292]]/SUM(Table1[[#This Row],[reported_1302]:[reported_1292_iso]])</f>
        <v>1.984306006684779E-2</v>
      </c>
      <c r="BE43" s="11">
        <f>Table1[[#This Row],[reported_1292_iso]]/SUM(Table1[[#This Row],[reported_1302]:[reported_1292_iso]])</f>
        <v>4.368638481608543E-2</v>
      </c>
      <c r="BF43" s="7" t="e">
        <v>#N/A</v>
      </c>
      <c r="BG43" s="7" t="s">
        <v>32</v>
      </c>
      <c r="BH43" s="7" t="s">
        <v>34</v>
      </c>
      <c r="BI43" s="7" t="s">
        <v>222</v>
      </c>
      <c r="BJ43" s="8" t="s">
        <v>36</v>
      </c>
      <c r="BK43" s="7" t="s">
        <v>91</v>
      </c>
      <c r="BL43" s="7" t="s">
        <v>38</v>
      </c>
      <c r="BM43" s="7" t="s">
        <v>38</v>
      </c>
      <c r="BN43" s="7" t="s">
        <v>77</v>
      </c>
      <c r="BO43" s="7" t="s">
        <v>38</v>
      </c>
      <c r="BP43" s="7" t="s">
        <v>40</v>
      </c>
      <c r="BQ43" s="7" t="s">
        <v>41</v>
      </c>
      <c r="BR43" s="7" t="s">
        <v>46</v>
      </c>
      <c r="BS43" s="7" t="s">
        <v>92</v>
      </c>
      <c r="BT43" s="7" t="s">
        <v>79</v>
      </c>
      <c r="BU43" s="9" t="s">
        <v>93</v>
      </c>
      <c r="BV43" s="9" t="s">
        <v>228</v>
      </c>
    </row>
    <row r="44" spans="1:74" hidden="1" x14ac:dyDescent="0.25">
      <c r="A44" s="7" t="s">
        <v>98</v>
      </c>
      <c r="B44" s="7" t="s">
        <v>258</v>
      </c>
      <c r="C44" s="7" t="s">
        <v>259</v>
      </c>
      <c r="D44" s="7">
        <f>INDEX(Strain_IDs!C:C,MATCH(Table1[[#This Row],[Strains]],Strain_IDs!D:D,0))</f>
        <v>25.1</v>
      </c>
      <c r="E44" s="7" t="s">
        <v>237</v>
      </c>
      <c r="F44" s="7" t="s">
        <v>236</v>
      </c>
      <c r="G44" s="7" t="s">
        <v>235</v>
      </c>
      <c r="H44" s="7" t="s">
        <v>263</v>
      </c>
      <c r="I44" s="7" t="s">
        <v>264</v>
      </c>
      <c r="J44" s="7"/>
      <c r="K44" s="7" t="s">
        <v>240</v>
      </c>
      <c r="L44" s="7" t="s">
        <v>236</v>
      </c>
      <c r="M44" s="7" t="s">
        <v>261</v>
      </c>
      <c r="N44" s="7" t="s">
        <v>262</v>
      </c>
      <c r="O44" s="7" t="s">
        <v>260</v>
      </c>
      <c r="P44" s="7"/>
      <c r="Q44" s="7" t="s">
        <v>210</v>
      </c>
      <c r="R44" s="7" t="s">
        <v>744</v>
      </c>
      <c r="S44" s="7" t="s">
        <v>745</v>
      </c>
      <c r="T44" s="7" t="s">
        <v>249</v>
      </c>
      <c r="U44" s="7"/>
      <c r="V44" s="7"/>
      <c r="W44" s="7" t="s">
        <v>162</v>
      </c>
      <c r="X44" s="7">
        <v>72</v>
      </c>
      <c r="Y44" s="7"/>
      <c r="Z44" s="7">
        <v>7</v>
      </c>
      <c r="AA44" s="7"/>
      <c r="AB44" s="7"/>
      <c r="AC44" s="7"/>
      <c r="AD44" s="7"/>
      <c r="AE44" s="7"/>
      <c r="AF44" s="7" t="s">
        <v>472</v>
      </c>
      <c r="AG44" s="7" t="s">
        <v>65</v>
      </c>
      <c r="AH44" s="7" t="s">
        <v>53</v>
      </c>
      <c r="AI44" s="7"/>
      <c r="AJ44" s="7">
        <f>SUM(Table1[[#This Row],[reported_1302]:[reported_1286_iso]])</f>
        <v>78.777591231857301</v>
      </c>
      <c r="AK44" s="11">
        <v>0.16234894897708035</v>
      </c>
      <c r="AL44" s="11">
        <v>0.23816778013225864</v>
      </c>
      <c r="AM44" s="11">
        <v>0.39306706296658989</v>
      </c>
      <c r="AN44" s="11">
        <v>0.31116403569969359</v>
      </c>
      <c r="AO44" s="11">
        <v>67.968430774819339</v>
      </c>
      <c r="AP44" s="11">
        <v>5.4886517953963683</v>
      </c>
      <c r="AQ44" s="11">
        <v>4.2157608338659713</v>
      </c>
      <c r="AR44" s="11"/>
      <c r="AS44" s="11"/>
      <c r="AT44" s="11"/>
      <c r="AU44" s="11"/>
      <c r="AV44" s="11"/>
      <c r="AW44" s="11"/>
      <c r="AX44" s="11"/>
      <c r="AY44" s="11"/>
      <c r="AZ44" s="11">
        <f>Table1[[#This Row],[reported_1302]]/SUM(Table1[[#This Row],[reported_1302]:[reported_1292_iso]])</f>
        <v>2.1773734377295273E-3</v>
      </c>
      <c r="BA44" s="11">
        <f>Table1[[#This Row],[reported_1300]]/SUM(Table1[[#This Row],[reported_1302]:[reported_1292_iso]])</f>
        <v>3.1942319395994174E-3</v>
      </c>
      <c r="BB44" s="11">
        <f>Table1[[#This Row],[reported_1298]]/SUM(Table1[[#This Row],[reported_1302]:[reported_1292_iso]])</f>
        <v>5.271692779918383E-3</v>
      </c>
      <c r="BC44" s="11">
        <f>Table1[[#This Row],[reported_1296]]/SUM(Table1[[#This Row],[reported_1302]:[reported_1292_iso]])</f>
        <v>4.1732349385574666E-3</v>
      </c>
      <c r="BD44" s="11">
        <f>Table1[[#This Row],[reported_1292]]/SUM(Table1[[#This Row],[reported_1302]:[reported_1292_iso]])</f>
        <v>0.91157138192587051</v>
      </c>
      <c r="BE44" s="11">
        <f>Table1[[#This Row],[reported_1292_iso]]/SUM(Table1[[#This Row],[reported_1302]:[reported_1292_iso]])</f>
        <v>7.3612084978324652E-2</v>
      </c>
      <c r="BF44" s="7" t="e">
        <v>#N/A</v>
      </c>
      <c r="BG44" s="7" t="s">
        <v>32</v>
      </c>
      <c r="BH44" s="7" t="s">
        <v>33</v>
      </c>
      <c r="BI44" s="7" t="s">
        <v>222</v>
      </c>
      <c r="BJ44" s="8" t="s">
        <v>36</v>
      </c>
      <c r="BK44" s="7" t="s">
        <v>91</v>
      </c>
      <c r="BL44" s="7" t="s">
        <v>38</v>
      </c>
      <c r="BM44" s="7" t="s">
        <v>38</v>
      </c>
      <c r="BN44" s="7" t="s">
        <v>77</v>
      </c>
      <c r="BO44" s="7" t="s">
        <v>38</v>
      </c>
      <c r="BP44" s="7" t="s">
        <v>38</v>
      </c>
      <c r="BQ44" s="7" t="s">
        <v>46</v>
      </c>
      <c r="BR44" s="7" t="s">
        <v>46</v>
      </c>
      <c r="BS44" s="7" t="s">
        <v>92</v>
      </c>
      <c r="BT44" s="7" t="s">
        <v>79</v>
      </c>
      <c r="BU44" s="9" t="s">
        <v>93</v>
      </c>
      <c r="BV44" s="9" t="s">
        <v>228</v>
      </c>
    </row>
    <row r="45" spans="1:74" hidden="1" x14ac:dyDescent="0.25">
      <c r="A45" s="7" t="s">
        <v>706</v>
      </c>
      <c r="B45" s="7" t="s">
        <v>265</v>
      </c>
      <c r="C45" s="7" t="s">
        <v>266</v>
      </c>
      <c r="D45" s="7">
        <f>INDEX(Strain_IDs!C:C,MATCH(Table1[[#This Row],[Strains]],Strain_IDs!D:D,0))</f>
        <v>15</v>
      </c>
      <c r="E45" s="7" t="s">
        <v>237</v>
      </c>
      <c r="F45" s="7" t="s">
        <v>236</v>
      </c>
      <c r="G45" s="7" t="s">
        <v>235</v>
      </c>
      <c r="H45" s="7" t="s">
        <v>267</v>
      </c>
      <c r="I45" s="7" t="s">
        <v>268</v>
      </c>
      <c r="J45" s="7"/>
      <c r="K45" s="7" t="s">
        <v>240</v>
      </c>
      <c r="L45" s="7" t="s">
        <v>236</v>
      </c>
      <c r="M45" s="7" t="s">
        <v>235</v>
      </c>
      <c r="N45" s="7" t="s">
        <v>267</v>
      </c>
      <c r="O45" s="7" t="s">
        <v>268</v>
      </c>
      <c r="P45" s="7"/>
      <c r="Q45" s="7" t="s">
        <v>210</v>
      </c>
      <c r="R45" s="7" t="s">
        <v>742</v>
      </c>
      <c r="S45" s="7" t="s">
        <v>743</v>
      </c>
      <c r="T45" s="7" t="s">
        <v>211</v>
      </c>
      <c r="U45" s="7"/>
      <c r="V45" s="7"/>
      <c r="W45" s="7" t="s">
        <v>163</v>
      </c>
      <c r="X45" s="7">
        <v>46</v>
      </c>
      <c r="Y45" s="7"/>
      <c r="Z45" s="7">
        <v>7.8</v>
      </c>
      <c r="AA45" s="7"/>
      <c r="AB45" s="7"/>
      <c r="AC45" s="7"/>
      <c r="AD45" s="7"/>
      <c r="AE45" s="7" t="s">
        <v>624</v>
      </c>
      <c r="AF45" s="7" t="s">
        <v>472</v>
      </c>
      <c r="AG45" s="7" t="s">
        <v>65</v>
      </c>
      <c r="AH45" s="7" t="s">
        <v>53</v>
      </c>
      <c r="AI45" s="7"/>
      <c r="AJ45" s="7">
        <f>SUM(Table1[[#This Row],[reported_1302]:[reported_1286_iso]])</f>
        <v>49.072084356254017</v>
      </c>
      <c r="AK45" s="11">
        <v>1.5837492047947956</v>
      </c>
      <c r="AL45" s="11">
        <v>1.3507600050848956</v>
      </c>
      <c r="AM45" s="11">
        <v>1.5183514137196521</v>
      </c>
      <c r="AN45" s="11">
        <v>1.2915565031548457</v>
      </c>
      <c r="AO45" s="11">
        <v>37.319339048502513</v>
      </c>
      <c r="AP45" s="11">
        <v>0.70553500961137294</v>
      </c>
      <c r="AQ45" s="11">
        <v>5.3027931713859422</v>
      </c>
      <c r="AR45" s="11"/>
      <c r="AS45" s="11"/>
      <c r="AT45" s="11"/>
      <c r="AU45" s="11"/>
      <c r="AV45" s="11"/>
      <c r="AW45" s="11"/>
      <c r="AX45" s="11"/>
      <c r="AY45" s="11"/>
      <c r="AZ45" s="11">
        <f>Table1[[#This Row],[reported_1302]]/SUM(Table1[[#This Row],[reported_1302]:[reported_1292_iso]])</f>
        <v>3.6184026789593746E-2</v>
      </c>
      <c r="BA45" s="11">
        <f>Table1[[#This Row],[reported_1300]]/SUM(Table1[[#This Row],[reported_1302]:[reported_1292_iso]])</f>
        <v>3.0860906551575151E-2</v>
      </c>
      <c r="BB45" s="11">
        <f>Table1[[#This Row],[reported_1298]]/SUM(Table1[[#This Row],[reported_1302]:[reported_1292_iso]])</f>
        <v>3.4689878968032654E-2</v>
      </c>
      <c r="BC45" s="11">
        <f>Table1[[#This Row],[reported_1296]]/SUM(Table1[[#This Row],[reported_1302]:[reported_1292_iso]])</f>
        <v>2.9508280079284511E-2</v>
      </c>
      <c r="BD45" s="11">
        <f>Table1[[#This Row],[reported_1292]]/SUM(Table1[[#This Row],[reported_1302]:[reported_1292_iso]])</f>
        <v>0.85263750081940004</v>
      </c>
      <c r="BE45" s="11">
        <f>Table1[[#This Row],[reported_1292_iso]]/SUM(Table1[[#This Row],[reported_1302]:[reported_1292_iso]])</f>
        <v>1.6119406792113888E-2</v>
      </c>
      <c r="BF45" s="7" t="e">
        <v>#N/A</v>
      </c>
      <c r="BG45" s="7" t="s">
        <v>32</v>
      </c>
      <c r="BH45" s="7" t="s">
        <v>33</v>
      </c>
      <c r="BI45" s="7" t="s">
        <v>222</v>
      </c>
      <c r="BJ45" s="8" t="s">
        <v>36</v>
      </c>
      <c r="BK45" s="7" t="s">
        <v>91</v>
      </c>
      <c r="BL45" s="7" t="s">
        <v>38</v>
      </c>
      <c r="BM45" s="7" t="s">
        <v>38</v>
      </c>
      <c r="BN45" s="7" t="s">
        <v>77</v>
      </c>
      <c r="BO45" s="7" t="s">
        <v>38</v>
      </c>
      <c r="BP45" s="7" t="s">
        <v>38</v>
      </c>
      <c r="BQ45" s="7" t="s">
        <v>46</v>
      </c>
      <c r="BR45" s="7" t="s">
        <v>46</v>
      </c>
      <c r="BS45" s="7" t="s">
        <v>92</v>
      </c>
      <c r="BT45" s="7" t="s">
        <v>79</v>
      </c>
      <c r="BU45" s="9" t="s">
        <v>93</v>
      </c>
      <c r="BV45" s="9" t="s">
        <v>228</v>
      </c>
    </row>
    <row r="46" spans="1:74" hidden="1" x14ac:dyDescent="0.25">
      <c r="A46" s="7" t="s">
        <v>707</v>
      </c>
      <c r="B46" s="7" t="s">
        <v>265</v>
      </c>
      <c r="C46" s="7" t="s">
        <v>266</v>
      </c>
      <c r="D46" s="7">
        <f>INDEX(Strain_IDs!C:C,MATCH(Table1[[#This Row],[Strains]],Strain_IDs!D:D,0))</f>
        <v>15</v>
      </c>
      <c r="E46" s="7" t="s">
        <v>237</v>
      </c>
      <c r="F46" s="7" t="s">
        <v>236</v>
      </c>
      <c r="G46" s="7" t="s">
        <v>235</v>
      </c>
      <c r="H46" s="7" t="s">
        <v>267</v>
      </c>
      <c r="I46" s="7" t="s">
        <v>268</v>
      </c>
      <c r="J46" s="7"/>
      <c r="K46" s="7" t="s">
        <v>240</v>
      </c>
      <c r="L46" s="7" t="s">
        <v>236</v>
      </c>
      <c r="M46" s="7" t="s">
        <v>235</v>
      </c>
      <c r="N46" s="7" t="s">
        <v>267</v>
      </c>
      <c r="O46" s="7" t="s">
        <v>268</v>
      </c>
      <c r="P46" s="7"/>
      <c r="Q46" s="7" t="s">
        <v>210</v>
      </c>
      <c r="R46" s="7" t="s">
        <v>742</v>
      </c>
      <c r="S46" s="7" t="s">
        <v>743</v>
      </c>
      <c r="T46" s="7" t="s">
        <v>211</v>
      </c>
      <c r="U46" s="7"/>
      <c r="V46" s="7"/>
      <c r="W46" s="7" t="s">
        <v>164</v>
      </c>
      <c r="X46" s="7">
        <v>46</v>
      </c>
      <c r="Y46" s="7"/>
      <c r="Z46" s="7">
        <v>7.8</v>
      </c>
      <c r="AA46" s="7"/>
      <c r="AB46" s="7"/>
      <c r="AC46" s="7"/>
      <c r="AD46" s="7"/>
      <c r="AE46" s="7" t="s">
        <v>624</v>
      </c>
      <c r="AF46" s="7" t="s">
        <v>472</v>
      </c>
      <c r="AG46" s="7" t="s">
        <v>65</v>
      </c>
      <c r="AH46" s="7" t="s">
        <v>31</v>
      </c>
      <c r="AI46" s="7"/>
      <c r="AJ46" s="7">
        <f>SUM(Table1[[#This Row],[reported_1302]:[reported_1286_iso]])</f>
        <v>19.375346238262296</v>
      </c>
      <c r="AK46" s="11">
        <v>8.2736634163922906E-2</v>
      </c>
      <c r="AL46" s="11">
        <v>1.263320199757183</v>
      </c>
      <c r="AM46" s="11">
        <v>5.6848979614474002</v>
      </c>
      <c r="AN46" s="11">
        <v>4.288925874943966</v>
      </c>
      <c r="AO46" s="11">
        <v>0.50322098997341003</v>
      </c>
      <c r="AP46" s="11">
        <v>0.7470026612987849</v>
      </c>
      <c r="AQ46" s="11">
        <v>6.8052419166776277</v>
      </c>
      <c r="AR46" s="11"/>
      <c r="AS46" s="11"/>
      <c r="AT46" s="11"/>
      <c r="AU46" s="11"/>
      <c r="AV46" s="11"/>
      <c r="AW46" s="11"/>
      <c r="AX46" s="11"/>
      <c r="AY46" s="11"/>
      <c r="AZ46" s="11">
        <f>Table1[[#This Row],[reported_1302]]/SUM(Table1[[#This Row],[reported_1302]:[reported_1292_iso]])</f>
        <v>6.5820165089522983E-3</v>
      </c>
      <c r="BA46" s="11">
        <f>Table1[[#This Row],[reported_1300]]/SUM(Table1[[#This Row],[reported_1302]:[reported_1292_iso]])</f>
        <v>0.10050196620786046</v>
      </c>
      <c r="BB46" s="11">
        <f>Table1[[#This Row],[reported_1298]]/SUM(Table1[[#This Row],[reported_1302]:[reported_1292_iso]])</f>
        <v>0.45225543209578756</v>
      </c>
      <c r="BC46" s="11">
        <f>Table1[[#This Row],[reported_1296]]/SUM(Table1[[#This Row],[reported_1302]:[reported_1292_iso]])</f>
        <v>0.34120049963143639</v>
      </c>
      <c r="BD46" s="11">
        <f>Table1[[#This Row],[reported_1292]]/SUM(Table1[[#This Row],[reported_1302]:[reported_1292_iso]])</f>
        <v>4.0033159399425797E-2</v>
      </c>
      <c r="BE46" s="11">
        <f>Table1[[#This Row],[reported_1292_iso]]/SUM(Table1[[#This Row],[reported_1302]:[reported_1292_iso]])</f>
        <v>5.9426926156537496E-2</v>
      </c>
      <c r="BF46" s="7" t="e">
        <v>#N/A</v>
      </c>
      <c r="BG46" s="7" t="s">
        <v>32</v>
      </c>
      <c r="BH46" s="7" t="s">
        <v>34</v>
      </c>
      <c r="BI46" s="7" t="s">
        <v>222</v>
      </c>
      <c r="BJ46" s="8" t="s">
        <v>36</v>
      </c>
      <c r="BK46" s="7" t="s">
        <v>91</v>
      </c>
      <c r="BL46" s="7" t="s">
        <v>38</v>
      </c>
      <c r="BM46" s="7" t="s">
        <v>38</v>
      </c>
      <c r="BN46" s="7" t="s">
        <v>77</v>
      </c>
      <c r="BO46" s="7" t="s">
        <v>38</v>
      </c>
      <c r="BP46" s="7" t="s">
        <v>40</v>
      </c>
      <c r="BQ46" s="7" t="s">
        <v>41</v>
      </c>
      <c r="BR46" s="7" t="s">
        <v>46</v>
      </c>
      <c r="BS46" s="7" t="s">
        <v>92</v>
      </c>
      <c r="BT46" s="7" t="s">
        <v>79</v>
      </c>
      <c r="BU46" s="9" t="s">
        <v>93</v>
      </c>
      <c r="BV46" s="9" t="s">
        <v>228</v>
      </c>
    </row>
    <row r="47" spans="1:74" hidden="1" x14ac:dyDescent="0.25">
      <c r="A47" s="7" t="s">
        <v>276</v>
      </c>
      <c r="B47" s="7" t="s">
        <v>247</v>
      </c>
      <c r="C47" s="7" t="s">
        <v>248</v>
      </c>
      <c r="D47" s="7">
        <f>INDEX(Strain_IDs!C:C,MATCH(Table1[[#This Row],[Strains]],Strain_IDs!D:D,0))</f>
        <v>5</v>
      </c>
      <c r="E47" s="7" t="s">
        <v>237</v>
      </c>
      <c r="F47" s="7" t="s">
        <v>236</v>
      </c>
      <c r="G47" s="7" t="s">
        <v>235</v>
      </c>
      <c r="H47" s="7" t="s">
        <v>234</v>
      </c>
      <c r="I47" s="7" t="s">
        <v>232</v>
      </c>
      <c r="J47" s="7" t="s">
        <v>631</v>
      </c>
      <c r="K47" s="7" t="s">
        <v>240</v>
      </c>
      <c r="L47" s="7" t="s">
        <v>236</v>
      </c>
      <c r="M47" s="7" t="s">
        <v>243</v>
      </c>
      <c r="N47" s="7" t="s">
        <v>234</v>
      </c>
      <c r="O47" s="8" t="s">
        <v>232</v>
      </c>
      <c r="P47" s="7" t="s">
        <v>631</v>
      </c>
      <c r="Q47" s="7" t="s">
        <v>250</v>
      </c>
      <c r="R47" s="7" t="s">
        <v>737</v>
      </c>
      <c r="S47" s="7" t="s">
        <v>739</v>
      </c>
      <c r="T47" s="7" t="s">
        <v>211</v>
      </c>
      <c r="U47" s="7" t="s">
        <v>610</v>
      </c>
      <c r="V47" s="7" t="s">
        <v>611</v>
      </c>
      <c r="W47" s="7" t="s">
        <v>165</v>
      </c>
      <c r="X47" s="7">
        <v>30</v>
      </c>
      <c r="Y47" s="7"/>
      <c r="Z47" s="7">
        <v>7.2</v>
      </c>
      <c r="AA47" s="7"/>
      <c r="AB47" s="7"/>
      <c r="AC47" s="7"/>
      <c r="AD47" s="7"/>
      <c r="AE47" s="7"/>
      <c r="AF47" s="7" t="s">
        <v>472</v>
      </c>
      <c r="AG47" s="7" t="s">
        <v>65</v>
      </c>
      <c r="AH47" s="7" t="s">
        <v>66</v>
      </c>
      <c r="AI47" s="7"/>
      <c r="AJ47" s="7">
        <f>SUM(Table1[[#This Row],[reported_1302]:[reported_1286_iso]])</f>
        <v>96.308720052061219</v>
      </c>
      <c r="AK47" s="11">
        <v>9.1361731046640102</v>
      </c>
      <c r="AL47" s="11">
        <v>21.328141218393466</v>
      </c>
      <c r="AM47" s="11">
        <v>33.098166973090507</v>
      </c>
      <c r="AN47" s="11">
        <v>7.8607363074174312</v>
      </c>
      <c r="AO47" s="11">
        <v>12.462341369750959</v>
      </c>
      <c r="AP47" s="11">
        <v>1.2013556460047992</v>
      </c>
      <c r="AQ47" s="11">
        <v>11.221805432740059</v>
      </c>
      <c r="AR47" s="11"/>
      <c r="AS47" s="11"/>
      <c r="AT47" s="11"/>
      <c r="AU47" s="11"/>
      <c r="AV47" s="11"/>
      <c r="AW47" s="11"/>
      <c r="AX47" s="11"/>
      <c r="AY47" s="11"/>
      <c r="AZ47" s="11">
        <f>Table1[[#This Row],[reported_1302]]/SUM(Table1[[#This Row],[reported_1302]:[reported_1292_iso]])</f>
        <v>0.10737459626476346</v>
      </c>
      <c r="BA47" s="11">
        <f>Table1[[#This Row],[reported_1300]]/SUM(Table1[[#This Row],[reported_1302]:[reported_1292_iso]])</f>
        <v>0.25066299928509062</v>
      </c>
      <c r="BB47" s="11">
        <f>Table1[[#This Row],[reported_1298]]/SUM(Table1[[#This Row],[reported_1302]:[reported_1292_iso]])</f>
        <v>0.38899244520936854</v>
      </c>
      <c r="BC47" s="11">
        <f>Table1[[#This Row],[reported_1296]]/SUM(Table1[[#This Row],[reported_1302]:[reported_1292_iso]])</f>
        <v>9.2384784929461408E-2</v>
      </c>
      <c r="BD47" s="11">
        <f>Table1[[#This Row],[reported_1292]]/SUM(Table1[[#This Row],[reported_1302]:[reported_1292_iso]])</f>
        <v>0.14646601566771425</v>
      </c>
      <c r="BE47" s="11">
        <f>Table1[[#This Row],[reported_1292_iso]]/SUM(Table1[[#This Row],[reported_1302]:[reported_1292_iso]])</f>
        <v>1.4119158643601828E-2</v>
      </c>
      <c r="BF47" s="7" t="e">
        <v>#N/A</v>
      </c>
      <c r="BG47" s="7" t="s">
        <v>32</v>
      </c>
      <c r="BH47" s="7" t="s">
        <v>34</v>
      </c>
      <c r="BI47" s="7" t="s">
        <v>222</v>
      </c>
      <c r="BJ47" s="8" t="s">
        <v>36</v>
      </c>
      <c r="BK47" s="7" t="s">
        <v>99</v>
      </c>
      <c r="BL47" s="7" t="s">
        <v>38</v>
      </c>
      <c r="BM47" s="7" t="s">
        <v>38</v>
      </c>
      <c r="BN47" s="7" t="s">
        <v>77</v>
      </c>
      <c r="BO47" s="7" t="s">
        <v>38</v>
      </c>
      <c r="BP47" s="7" t="s">
        <v>40</v>
      </c>
      <c r="BQ47" s="7" t="s">
        <v>41</v>
      </c>
      <c r="BR47" s="7" t="s">
        <v>46</v>
      </c>
      <c r="BS47" s="7" t="s">
        <v>92</v>
      </c>
      <c r="BT47" s="7" t="s">
        <v>79</v>
      </c>
      <c r="BU47" s="9" t="s">
        <v>93</v>
      </c>
      <c r="BV47" s="9" t="s">
        <v>228</v>
      </c>
    </row>
    <row r="48" spans="1:74" hidden="1" x14ac:dyDescent="0.25">
      <c r="A48" s="7" t="s">
        <v>277</v>
      </c>
      <c r="B48" s="7" t="s">
        <v>215</v>
      </c>
      <c r="C48" s="7" t="s">
        <v>231</v>
      </c>
      <c r="D48" s="7">
        <f>INDEX(Strain_IDs!C:C,MATCH(Table1[[#This Row],[Strains]],Strain_IDs!D:D,0))</f>
        <v>7</v>
      </c>
      <c r="E48" s="7" t="s">
        <v>237</v>
      </c>
      <c r="F48" s="7" t="s">
        <v>236</v>
      </c>
      <c r="G48" s="7" t="s">
        <v>235</v>
      </c>
      <c r="H48" s="7" t="s">
        <v>234</v>
      </c>
      <c r="I48" s="7" t="s">
        <v>232</v>
      </c>
      <c r="J48" s="7" t="s">
        <v>588</v>
      </c>
      <c r="K48" s="7" t="s">
        <v>240</v>
      </c>
      <c r="L48" s="7" t="s">
        <v>236</v>
      </c>
      <c r="M48" s="7" t="s">
        <v>243</v>
      </c>
      <c r="N48" s="7" t="s">
        <v>234</v>
      </c>
      <c r="O48" s="8" t="s">
        <v>232</v>
      </c>
      <c r="P48" s="8" t="s">
        <v>588</v>
      </c>
      <c r="Q48" s="7" t="s">
        <v>250</v>
      </c>
      <c r="R48" s="7" t="s">
        <v>737</v>
      </c>
      <c r="S48" s="7" t="s">
        <v>739</v>
      </c>
      <c r="T48" s="7" t="s">
        <v>211</v>
      </c>
      <c r="U48" s="7" t="s">
        <v>596</v>
      </c>
      <c r="V48" s="7" t="s">
        <v>595</v>
      </c>
      <c r="W48" s="7" t="s">
        <v>166</v>
      </c>
      <c r="X48" s="7">
        <v>28</v>
      </c>
      <c r="Y48" s="7"/>
      <c r="Z48" s="7">
        <v>7.5</v>
      </c>
      <c r="AA48" s="7"/>
      <c r="AB48" s="7"/>
      <c r="AC48" s="7"/>
      <c r="AD48" s="7"/>
      <c r="AE48" s="7"/>
      <c r="AF48" s="7" t="s">
        <v>472</v>
      </c>
      <c r="AG48" s="7" t="s">
        <v>65</v>
      </c>
      <c r="AH48" s="7" t="s">
        <v>66</v>
      </c>
      <c r="AI48" s="7"/>
      <c r="AJ48" s="7">
        <f>SUM(Table1[[#This Row],[reported_1302]:[reported_1286_iso]])</f>
        <v>99.995690016014805</v>
      </c>
      <c r="AK48" s="11">
        <v>11.908720324912494</v>
      </c>
      <c r="AL48" s="11">
        <v>13.94060525045175</v>
      </c>
      <c r="AM48" s="11">
        <v>34.756905570060809</v>
      </c>
      <c r="AN48" s="11">
        <v>12.553608508551225</v>
      </c>
      <c r="AO48" s="11">
        <v>14.517149538264709</v>
      </c>
      <c r="AP48" s="11">
        <v>0.73394470039287851</v>
      </c>
      <c r="AQ48" s="11">
        <v>11.584756123380942</v>
      </c>
      <c r="AR48" s="11"/>
      <c r="AS48" s="11"/>
      <c r="AT48" s="11"/>
      <c r="AU48" s="11"/>
      <c r="AV48" s="11"/>
      <c r="AW48" s="11"/>
      <c r="AX48" s="11"/>
      <c r="AY48" s="11"/>
      <c r="AZ48" s="11">
        <f>Table1[[#This Row],[reported_1302]]/SUM(Table1[[#This Row],[reported_1302]:[reported_1292_iso]])</f>
        <v>0.1346973705692831</v>
      </c>
      <c r="BA48" s="11">
        <f>Table1[[#This Row],[reported_1300]]/SUM(Table1[[#This Row],[reported_1302]:[reported_1292_iso]])</f>
        <v>0.15767965156188946</v>
      </c>
      <c r="BB48" s="11">
        <f>Table1[[#This Row],[reported_1298]]/SUM(Table1[[#This Row],[reported_1302]:[reported_1292_iso]])</f>
        <v>0.39312904003784821</v>
      </c>
      <c r="BC48" s="11">
        <f>Table1[[#This Row],[reported_1296]]/SUM(Table1[[#This Row],[reported_1302]:[reported_1292_iso]])</f>
        <v>0.14199158357264174</v>
      </c>
      <c r="BD48" s="11">
        <f>Table1[[#This Row],[reported_1292]]/SUM(Table1[[#This Row],[reported_1302]:[reported_1292_iso]])</f>
        <v>0.16420083918460038</v>
      </c>
      <c r="BE48" s="11">
        <f>Table1[[#This Row],[reported_1292_iso]]/SUM(Table1[[#This Row],[reported_1302]:[reported_1292_iso]])</f>
        <v>8.3015150737371472E-3</v>
      </c>
      <c r="BF48" s="7" t="e">
        <v>#N/A</v>
      </c>
      <c r="BG48" s="7" t="s">
        <v>32</v>
      </c>
      <c r="BH48" s="7" t="s">
        <v>34</v>
      </c>
      <c r="BI48" s="7" t="s">
        <v>222</v>
      </c>
      <c r="BJ48" s="8" t="s">
        <v>36</v>
      </c>
      <c r="BK48" s="7" t="s">
        <v>99</v>
      </c>
      <c r="BL48" s="7" t="s">
        <v>38</v>
      </c>
      <c r="BM48" s="7" t="s">
        <v>38</v>
      </c>
      <c r="BN48" s="7" t="s">
        <v>77</v>
      </c>
      <c r="BO48" s="7" t="s">
        <v>38</v>
      </c>
      <c r="BP48" s="7" t="s">
        <v>40</v>
      </c>
      <c r="BQ48" s="7" t="s">
        <v>41</v>
      </c>
      <c r="BR48" s="7" t="s">
        <v>46</v>
      </c>
      <c r="BS48" s="7" t="s">
        <v>92</v>
      </c>
      <c r="BT48" s="7" t="s">
        <v>79</v>
      </c>
      <c r="BU48" s="9" t="s">
        <v>93</v>
      </c>
      <c r="BV48" s="9" t="s">
        <v>228</v>
      </c>
    </row>
    <row r="49" spans="1:74" hidden="1" x14ac:dyDescent="0.25">
      <c r="A49" s="7" t="s">
        <v>612</v>
      </c>
      <c r="B49" s="7" t="s">
        <v>253</v>
      </c>
      <c r="C49" s="7" t="s">
        <v>255</v>
      </c>
      <c r="D49" s="7">
        <f>INDEX(Strain_IDs!C:C,MATCH(Table1[[#This Row],[Strains]],Strain_IDs!D:D,0))</f>
        <v>8</v>
      </c>
      <c r="E49" s="7" t="s">
        <v>237</v>
      </c>
      <c r="F49" s="7" t="s">
        <v>236</v>
      </c>
      <c r="G49" s="7" t="s">
        <v>235</v>
      </c>
      <c r="H49" s="7" t="s">
        <v>234</v>
      </c>
      <c r="I49" s="7" t="s">
        <v>232</v>
      </c>
      <c r="J49" s="7" t="s">
        <v>609</v>
      </c>
      <c r="K49" s="7" t="s">
        <v>240</v>
      </c>
      <c r="L49" s="7" t="s">
        <v>236</v>
      </c>
      <c r="M49" s="7" t="s">
        <v>243</v>
      </c>
      <c r="N49" s="7" t="s">
        <v>234</v>
      </c>
      <c r="O49" s="8" t="s">
        <v>232</v>
      </c>
      <c r="P49" s="7" t="s">
        <v>609</v>
      </c>
      <c r="Q49" s="7" t="s">
        <v>250</v>
      </c>
      <c r="R49" s="7" t="s">
        <v>737</v>
      </c>
      <c r="S49" s="7" t="s">
        <v>739</v>
      </c>
      <c r="T49" s="7" t="s">
        <v>211</v>
      </c>
      <c r="U49" s="7" t="s">
        <v>610</v>
      </c>
      <c r="V49" s="7" t="s">
        <v>611</v>
      </c>
      <c r="W49" s="7" t="s">
        <v>167</v>
      </c>
      <c r="X49" s="7">
        <v>30</v>
      </c>
      <c r="Y49" s="7"/>
      <c r="Z49" s="7">
        <v>7.2</v>
      </c>
      <c r="AA49" s="7"/>
      <c r="AB49" s="7"/>
      <c r="AC49" s="7"/>
      <c r="AD49" s="7"/>
      <c r="AE49" s="7"/>
      <c r="AF49" s="7" t="s">
        <v>472</v>
      </c>
      <c r="AG49" s="7" t="s">
        <v>65</v>
      </c>
      <c r="AH49" s="7" t="s">
        <v>66</v>
      </c>
      <c r="AI49" s="7"/>
      <c r="AJ49" s="7">
        <f>SUM(Table1[[#This Row],[reported_1302]:[reported_1286_iso]])</f>
        <v>99.834875750600801</v>
      </c>
      <c r="AK49" s="11">
        <v>6.2342634882376275</v>
      </c>
      <c r="AL49" s="11">
        <v>13.791118532258942</v>
      </c>
      <c r="AM49" s="11">
        <v>37.925157272847834</v>
      </c>
      <c r="AN49" s="11">
        <v>11.674232022531383</v>
      </c>
      <c r="AO49" s="11">
        <v>11.910740905799981</v>
      </c>
      <c r="AP49" s="11">
        <v>1.185293424172386</v>
      </c>
      <c r="AQ49" s="11">
        <v>17.114070104752646</v>
      </c>
      <c r="AR49" s="11"/>
      <c r="AS49" s="11"/>
      <c r="AT49" s="11"/>
      <c r="AU49" s="11"/>
      <c r="AV49" s="11"/>
      <c r="AW49" s="11"/>
      <c r="AX49" s="11"/>
      <c r="AY49" s="11"/>
      <c r="AZ49" s="11">
        <f>Table1[[#This Row],[reported_1302]]/SUM(Table1[[#This Row],[reported_1302]:[reported_1292_iso]])</f>
        <v>7.5365120534830424E-2</v>
      </c>
      <c r="BA49" s="11">
        <f>Table1[[#This Row],[reported_1300]]/SUM(Table1[[#This Row],[reported_1302]:[reported_1292_iso]])</f>
        <v>0.16671886141078865</v>
      </c>
      <c r="BB49" s="11">
        <f>Table1[[#This Row],[reported_1298]]/SUM(Table1[[#This Row],[reported_1302]:[reported_1292_iso]])</f>
        <v>0.45847180738563487</v>
      </c>
      <c r="BC49" s="11">
        <f>Table1[[#This Row],[reported_1296]]/SUM(Table1[[#This Row],[reported_1302]:[reported_1292_iso]])</f>
        <v>0.14112812286321494</v>
      </c>
      <c r="BD49" s="11">
        <f>Table1[[#This Row],[reported_1292]]/SUM(Table1[[#This Row],[reported_1302]:[reported_1292_iso]])</f>
        <v>0.14398724495979076</v>
      </c>
      <c r="BE49" s="11">
        <f>Table1[[#This Row],[reported_1292_iso]]/SUM(Table1[[#This Row],[reported_1302]:[reported_1292_iso]])</f>
        <v>1.4328842845740311E-2</v>
      </c>
      <c r="BF49" s="7" t="e">
        <v>#N/A</v>
      </c>
      <c r="BG49" s="7" t="s">
        <v>32</v>
      </c>
      <c r="BH49" s="7" t="s">
        <v>34</v>
      </c>
      <c r="BI49" s="7" t="s">
        <v>222</v>
      </c>
      <c r="BJ49" s="8" t="s">
        <v>36</v>
      </c>
      <c r="BK49" s="7" t="s">
        <v>99</v>
      </c>
      <c r="BL49" s="7" t="s">
        <v>38</v>
      </c>
      <c r="BM49" s="7" t="s">
        <v>38</v>
      </c>
      <c r="BN49" s="7" t="s">
        <v>77</v>
      </c>
      <c r="BO49" s="7" t="s">
        <v>38</v>
      </c>
      <c r="BP49" s="7" t="s">
        <v>40</v>
      </c>
      <c r="BQ49" s="7" t="s">
        <v>41</v>
      </c>
      <c r="BR49" s="7" t="s">
        <v>46</v>
      </c>
      <c r="BS49" s="7" t="s">
        <v>92</v>
      </c>
      <c r="BT49" s="7" t="s">
        <v>79</v>
      </c>
      <c r="BU49" s="9" t="s">
        <v>93</v>
      </c>
      <c r="BV49" s="9" t="s">
        <v>228</v>
      </c>
    </row>
    <row r="50" spans="1:74" hidden="1" x14ac:dyDescent="0.25">
      <c r="A50" s="7" t="s">
        <v>100</v>
      </c>
      <c r="B50" s="7" t="s">
        <v>213</v>
      </c>
      <c r="C50" s="7" t="s">
        <v>241</v>
      </c>
      <c r="D50" s="7">
        <f>INDEX(Strain_IDs!C:C,MATCH(Table1[[#This Row],[Strains]],Strain_IDs!D:D,0))</f>
        <v>5.2</v>
      </c>
      <c r="E50" s="7" t="s">
        <v>237</v>
      </c>
      <c r="F50" s="7" t="s">
        <v>236</v>
      </c>
      <c r="G50" s="7" t="s">
        <v>235</v>
      </c>
      <c r="H50" s="7" t="s">
        <v>234</v>
      </c>
      <c r="I50" s="7" t="s">
        <v>232</v>
      </c>
      <c r="J50" s="7"/>
      <c r="K50" s="7" t="s">
        <v>240</v>
      </c>
      <c r="L50" s="7" t="s">
        <v>236</v>
      </c>
      <c r="M50" s="7" t="s">
        <v>243</v>
      </c>
      <c r="N50" s="7" t="s">
        <v>234</v>
      </c>
      <c r="O50" s="8" t="s">
        <v>232</v>
      </c>
      <c r="P50" s="8"/>
      <c r="Q50" s="7" t="s">
        <v>250</v>
      </c>
      <c r="R50" s="7" t="s">
        <v>737</v>
      </c>
      <c r="S50" s="7" t="s">
        <v>739</v>
      </c>
      <c r="T50" s="7" t="s">
        <v>249</v>
      </c>
      <c r="U50" s="7" t="s">
        <v>600</v>
      </c>
      <c r="V50" s="7" t="s">
        <v>601</v>
      </c>
      <c r="W50" s="7" t="s">
        <v>168</v>
      </c>
      <c r="X50" s="7">
        <v>28</v>
      </c>
      <c r="Y50" s="7"/>
      <c r="Z50" s="7">
        <v>7.5</v>
      </c>
      <c r="AA50" s="7"/>
      <c r="AB50" s="7"/>
      <c r="AC50" s="7"/>
      <c r="AD50" s="7"/>
      <c r="AE50" s="7"/>
      <c r="AF50" s="7" t="s">
        <v>472</v>
      </c>
      <c r="AG50" s="7" t="s">
        <v>65</v>
      </c>
      <c r="AH50" s="7" t="s">
        <v>66</v>
      </c>
      <c r="AI50" s="7"/>
      <c r="AJ50" s="7">
        <f>SUM(Table1[[#This Row],[reported_1302]:[reported_1286_iso]])</f>
        <v>99.881478317985724</v>
      </c>
      <c r="AK50" s="11">
        <v>5.712488373328843</v>
      </c>
      <c r="AL50" s="11">
        <v>8.8853345276198024</v>
      </c>
      <c r="AM50" s="11">
        <v>42.865977077549623</v>
      </c>
      <c r="AN50" s="11">
        <v>17.731088660824316</v>
      </c>
      <c r="AO50" s="11">
        <v>8.5235053665441587</v>
      </c>
      <c r="AP50" s="11">
        <v>1.4610322438479904</v>
      </c>
      <c r="AQ50" s="11">
        <v>14.702052068270982</v>
      </c>
      <c r="AR50" s="11"/>
      <c r="AS50" s="11"/>
      <c r="AT50" s="11"/>
      <c r="AU50" s="11"/>
      <c r="AV50" s="11"/>
      <c r="AW50" s="11"/>
      <c r="AX50" s="11"/>
      <c r="AY50" s="11"/>
      <c r="AZ50" s="11">
        <f>Table1[[#This Row],[reported_1302]]/SUM(Table1[[#This Row],[reported_1302]:[reported_1292_iso]])</f>
        <v>6.706417998850954E-2</v>
      </c>
      <c r="BA50" s="11">
        <f>Table1[[#This Row],[reported_1300]]/SUM(Table1[[#This Row],[reported_1302]:[reported_1292_iso]])</f>
        <v>0.10431315305612966</v>
      </c>
      <c r="BB50" s="11">
        <f>Table1[[#This Row],[reported_1298]]/SUM(Table1[[#This Row],[reported_1302]:[reported_1292_iso]])</f>
        <v>0.50324331783924381</v>
      </c>
      <c r="BC50" s="11">
        <f>Table1[[#This Row],[reported_1296]]/SUM(Table1[[#This Row],[reported_1302]:[reported_1292_iso]])</f>
        <v>0.20816163528553583</v>
      </c>
      <c r="BD50" s="11">
        <f>Table1[[#This Row],[reported_1292]]/SUM(Table1[[#This Row],[reported_1302]:[reported_1292_iso]])</f>
        <v>0.10006530616391307</v>
      </c>
      <c r="BE50" s="11">
        <f>Table1[[#This Row],[reported_1292_iso]]/SUM(Table1[[#This Row],[reported_1302]:[reported_1292_iso]])</f>
        <v>1.7152407666668021E-2</v>
      </c>
      <c r="BF50" s="7" t="e">
        <v>#N/A</v>
      </c>
      <c r="BG50" s="7" t="s">
        <v>32</v>
      </c>
      <c r="BH50" s="7" t="s">
        <v>34</v>
      </c>
      <c r="BI50" s="7" t="s">
        <v>222</v>
      </c>
      <c r="BJ50" s="8" t="s">
        <v>36</v>
      </c>
      <c r="BK50" s="7" t="s">
        <v>99</v>
      </c>
      <c r="BL50" s="7" t="s">
        <v>38</v>
      </c>
      <c r="BM50" s="7" t="s">
        <v>38</v>
      </c>
      <c r="BN50" s="7" t="s">
        <v>77</v>
      </c>
      <c r="BO50" s="7" t="s">
        <v>38</v>
      </c>
      <c r="BP50" s="7" t="s">
        <v>40</v>
      </c>
      <c r="BQ50" s="7" t="s">
        <v>41</v>
      </c>
      <c r="BR50" s="7" t="s">
        <v>46</v>
      </c>
      <c r="BS50" s="7" t="s">
        <v>92</v>
      </c>
      <c r="BT50" s="7" t="s">
        <v>79</v>
      </c>
      <c r="BU50" s="9" t="s">
        <v>93</v>
      </c>
      <c r="BV50" s="9" t="s">
        <v>228</v>
      </c>
    </row>
    <row r="51" spans="1:74" hidden="1" x14ac:dyDescent="0.25">
      <c r="A51" s="7" t="s">
        <v>101</v>
      </c>
      <c r="B51" s="7" t="s">
        <v>214</v>
      </c>
      <c r="C51" s="7" t="s">
        <v>242</v>
      </c>
      <c r="D51" s="7">
        <f>INDEX(Strain_IDs!C:C,MATCH(Table1[[#This Row],[Strains]],Strain_IDs!D:D,0))</f>
        <v>7.1</v>
      </c>
      <c r="E51" s="7" t="s">
        <v>237</v>
      </c>
      <c r="F51" s="7" t="s">
        <v>236</v>
      </c>
      <c r="G51" s="7" t="s">
        <v>235</v>
      </c>
      <c r="H51" s="7" t="s">
        <v>234</v>
      </c>
      <c r="I51" s="7" t="s">
        <v>232</v>
      </c>
      <c r="J51" s="7"/>
      <c r="K51" s="7" t="s">
        <v>240</v>
      </c>
      <c r="L51" s="7" t="s">
        <v>236</v>
      </c>
      <c r="M51" s="7" t="s">
        <v>243</v>
      </c>
      <c r="N51" s="7" t="s">
        <v>234</v>
      </c>
      <c r="O51" s="8" t="s">
        <v>232</v>
      </c>
      <c r="P51" s="8"/>
      <c r="Q51" s="7" t="s">
        <v>250</v>
      </c>
      <c r="R51" s="7" t="s">
        <v>737</v>
      </c>
      <c r="S51" s="7" t="s">
        <v>739</v>
      </c>
      <c r="T51" s="7" t="s">
        <v>249</v>
      </c>
      <c r="U51" s="7" t="s">
        <v>600</v>
      </c>
      <c r="V51" s="7" t="s">
        <v>601</v>
      </c>
      <c r="W51" s="7" t="s">
        <v>169</v>
      </c>
      <c r="X51" s="7">
        <v>28</v>
      </c>
      <c r="Y51" s="7"/>
      <c r="Z51" s="7">
        <v>7.5</v>
      </c>
      <c r="AA51" s="7"/>
      <c r="AB51" s="7"/>
      <c r="AC51" s="7"/>
      <c r="AD51" s="7"/>
      <c r="AE51" s="7"/>
      <c r="AF51" s="7" t="s">
        <v>472</v>
      </c>
      <c r="AG51" s="7" t="s">
        <v>65</v>
      </c>
      <c r="AH51" s="7" t="s">
        <v>66</v>
      </c>
      <c r="AI51" s="7"/>
      <c r="AJ51" s="7">
        <f>SUM(Table1[[#This Row],[reported_1302]:[reported_1286_iso]])</f>
        <v>99.971387849556834</v>
      </c>
      <c r="AK51" s="11">
        <v>15.953064509272505</v>
      </c>
      <c r="AL51" s="11">
        <v>18.22434898844709</v>
      </c>
      <c r="AM51" s="11">
        <v>35.101049214147764</v>
      </c>
      <c r="AN51" s="11">
        <v>11.975090779028109</v>
      </c>
      <c r="AO51" s="11">
        <v>9.5944358635403564</v>
      </c>
      <c r="AP51" s="11">
        <v>0.48077597310305942</v>
      </c>
      <c r="AQ51" s="11">
        <v>8.6426225220179393</v>
      </c>
      <c r="AR51" s="11"/>
      <c r="AS51" s="11"/>
      <c r="AT51" s="11"/>
      <c r="AU51" s="11"/>
      <c r="AV51" s="11"/>
      <c r="AW51" s="11"/>
      <c r="AX51" s="11"/>
      <c r="AY51" s="11"/>
      <c r="AZ51" s="11">
        <f>Table1[[#This Row],[reported_1302]]/SUM(Table1[[#This Row],[reported_1302]:[reported_1292_iso]])</f>
        <v>0.17467732594499538</v>
      </c>
      <c r="BA51" s="11">
        <f>Table1[[#This Row],[reported_1300]]/SUM(Table1[[#This Row],[reported_1302]:[reported_1292_iso]])</f>
        <v>0.19954664801487026</v>
      </c>
      <c r="BB51" s="11">
        <f>Table1[[#This Row],[reported_1298]]/SUM(Table1[[#This Row],[reported_1302]:[reported_1292_iso]])</f>
        <v>0.38433727958833513</v>
      </c>
      <c r="BC51" s="11">
        <f>Table1[[#This Row],[reported_1296]]/SUM(Table1[[#This Row],[reported_1302]:[reported_1292_iso]])</f>
        <v>0.13112069057411413</v>
      </c>
      <c r="BD51" s="11">
        <f>Table1[[#This Row],[reported_1292]]/SUM(Table1[[#This Row],[reported_1302]:[reported_1292_iso]])</f>
        <v>0.10505382208038337</v>
      </c>
      <c r="BE51" s="11">
        <f>Table1[[#This Row],[reported_1292_iso]]/SUM(Table1[[#This Row],[reported_1302]:[reported_1292_iso]])</f>
        <v>5.2642337973016293E-3</v>
      </c>
      <c r="BF51" s="7" t="e">
        <v>#N/A</v>
      </c>
      <c r="BG51" s="7" t="s">
        <v>32</v>
      </c>
      <c r="BH51" s="7" t="s">
        <v>34</v>
      </c>
      <c r="BI51" s="7" t="s">
        <v>222</v>
      </c>
      <c r="BJ51" s="8" t="s">
        <v>36</v>
      </c>
      <c r="BK51" s="7" t="s">
        <v>99</v>
      </c>
      <c r="BL51" s="7" t="s">
        <v>38</v>
      </c>
      <c r="BM51" s="7" t="s">
        <v>38</v>
      </c>
      <c r="BN51" s="7" t="s">
        <v>77</v>
      </c>
      <c r="BO51" s="7" t="s">
        <v>38</v>
      </c>
      <c r="BP51" s="7" t="s">
        <v>40</v>
      </c>
      <c r="BQ51" s="7" t="s">
        <v>41</v>
      </c>
      <c r="BR51" s="7" t="s">
        <v>46</v>
      </c>
      <c r="BS51" s="7" t="s">
        <v>92</v>
      </c>
      <c r="BT51" s="7" t="s">
        <v>79</v>
      </c>
      <c r="BU51" s="9" t="s">
        <v>93</v>
      </c>
      <c r="BV51" s="9" t="s">
        <v>228</v>
      </c>
    </row>
    <row r="52" spans="1:74" hidden="1" x14ac:dyDescent="0.25">
      <c r="A52" s="7" t="s">
        <v>708</v>
      </c>
      <c r="B52" s="7" t="s">
        <v>265</v>
      </c>
      <c r="C52" s="7" t="s">
        <v>266</v>
      </c>
      <c r="D52" s="7">
        <f>INDEX(Strain_IDs!C:C,MATCH(Table1[[#This Row],[Strains]],Strain_IDs!D:D,0))</f>
        <v>15</v>
      </c>
      <c r="E52" s="7" t="s">
        <v>237</v>
      </c>
      <c r="F52" s="7" t="s">
        <v>236</v>
      </c>
      <c r="G52" s="7" t="s">
        <v>235</v>
      </c>
      <c r="H52" s="7" t="s">
        <v>267</v>
      </c>
      <c r="I52" s="7" t="s">
        <v>268</v>
      </c>
      <c r="J52" s="7"/>
      <c r="K52" s="7" t="s">
        <v>240</v>
      </c>
      <c r="L52" s="7" t="s">
        <v>236</v>
      </c>
      <c r="M52" s="7" t="s">
        <v>235</v>
      </c>
      <c r="N52" s="7" t="s">
        <v>267</v>
      </c>
      <c r="O52" s="7" t="s">
        <v>268</v>
      </c>
      <c r="P52" s="7"/>
      <c r="Q52" s="7" t="s">
        <v>210</v>
      </c>
      <c r="R52" s="7" t="s">
        <v>742</v>
      </c>
      <c r="S52" s="7" t="s">
        <v>743</v>
      </c>
      <c r="T52" s="7" t="s">
        <v>211</v>
      </c>
      <c r="U52" s="7"/>
      <c r="V52" s="7"/>
      <c r="W52" s="7" t="s">
        <v>170</v>
      </c>
      <c r="X52" s="7">
        <v>46</v>
      </c>
      <c r="Y52" s="7"/>
      <c r="Z52" s="7">
        <v>7.8</v>
      </c>
      <c r="AA52" s="7"/>
      <c r="AB52" s="7"/>
      <c r="AC52" s="7"/>
      <c r="AD52" s="7"/>
      <c r="AE52" s="7" t="s">
        <v>624</v>
      </c>
      <c r="AF52" s="7" t="s">
        <v>472</v>
      </c>
      <c r="AG52" s="7" t="s">
        <v>65</v>
      </c>
      <c r="AH52" s="7" t="s">
        <v>66</v>
      </c>
      <c r="AI52" s="7"/>
      <c r="AJ52" s="7">
        <f>SUM(Table1[[#This Row],[reported_1302]:[reported_1286_iso]])</f>
        <v>97.656584963162743</v>
      </c>
      <c r="AK52" s="11">
        <v>1.7400360685139997</v>
      </c>
      <c r="AL52" s="11">
        <v>1.5114455968105385</v>
      </c>
      <c r="AM52" s="11">
        <v>1.6552273767865895</v>
      </c>
      <c r="AN52" s="11">
        <v>1.4536061041155128</v>
      </c>
      <c r="AO52" s="11">
        <v>69.348837427223685</v>
      </c>
      <c r="AP52" s="11">
        <v>1.4765103867273395</v>
      </c>
      <c r="AQ52" s="11">
        <v>20.47092200298508</v>
      </c>
      <c r="AR52" s="11"/>
      <c r="AS52" s="11"/>
      <c r="AT52" s="11"/>
      <c r="AU52" s="11"/>
      <c r="AV52" s="11"/>
      <c r="AW52" s="11"/>
      <c r="AX52" s="11"/>
      <c r="AY52" s="11"/>
      <c r="AZ52" s="11">
        <f>Table1[[#This Row],[reported_1302]]/SUM(Table1[[#This Row],[reported_1302]:[reported_1292_iso]])</f>
        <v>2.2543513934857762E-2</v>
      </c>
      <c r="BA52" s="11">
        <f>Table1[[#This Row],[reported_1300]]/SUM(Table1[[#This Row],[reported_1302]:[reported_1292_iso]])</f>
        <v>1.9581947460765314E-2</v>
      </c>
      <c r="BB52" s="11">
        <f>Table1[[#This Row],[reported_1298]]/SUM(Table1[[#This Row],[reported_1302]:[reported_1292_iso]])</f>
        <v>2.1444751697482594E-2</v>
      </c>
      <c r="BC52" s="11">
        <f>Table1[[#This Row],[reported_1296]]/SUM(Table1[[#This Row],[reported_1302]:[reported_1292_iso]])</f>
        <v>1.8832592069144637E-2</v>
      </c>
      <c r="BD52" s="11">
        <f>Table1[[#This Row],[reported_1292]]/SUM(Table1[[#This Row],[reported_1302]:[reported_1292_iso]])</f>
        <v>0.89846786006104229</v>
      </c>
      <c r="BE52" s="11">
        <f>Table1[[#This Row],[reported_1292_iso]]/SUM(Table1[[#This Row],[reported_1302]:[reported_1292_iso]])</f>
        <v>1.9129334776707356E-2</v>
      </c>
      <c r="BF52" s="7" t="e">
        <v>#N/A</v>
      </c>
      <c r="BG52" s="7" t="s">
        <v>32</v>
      </c>
      <c r="BH52" s="7" t="s">
        <v>34</v>
      </c>
      <c r="BI52" s="7" t="s">
        <v>222</v>
      </c>
      <c r="BJ52" s="8" t="s">
        <v>36</v>
      </c>
      <c r="BK52" s="7" t="s">
        <v>99</v>
      </c>
      <c r="BL52" s="7" t="s">
        <v>38</v>
      </c>
      <c r="BM52" s="7" t="s">
        <v>38</v>
      </c>
      <c r="BN52" s="7" t="s">
        <v>77</v>
      </c>
      <c r="BO52" s="7" t="s">
        <v>38</v>
      </c>
      <c r="BP52" s="7" t="s">
        <v>38</v>
      </c>
      <c r="BQ52" s="7" t="s">
        <v>46</v>
      </c>
      <c r="BR52" s="7" t="s">
        <v>46</v>
      </c>
      <c r="BS52" s="7" t="s">
        <v>92</v>
      </c>
      <c r="BT52" s="7" t="s">
        <v>79</v>
      </c>
      <c r="BU52" s="9" t="s">
        <v>93</v>
      </c>
      <c r="BV52" s="9" t="s">
        <v>228</v>
      </c>
    </row>
    <row r="53" spans="1:74" hidden="1" x14ac:dyDescent="0.25">
      <c r="A53" s="7" t="s">
        <v>102</v>
      </c>
      <c r="B53" s="7" t="s">
        <v>247</v>
      </c>
      <c r="C53" s="7" t="s">
        <v>248</v>
      </c>
      <c r="D53" s="7">
        <f>INDEX(Strain_IDs!C:C,MATCH(Table1[[#This Row],[Strains]],Strain_IDs!D:D,0))</f>
        <v>5</v>
      </c>
      <c r="E53" s="7" t="s">
        <v>237</v>
      </c>
      <c r="F53" s="7" t="s">
        <v>236</v>
      </c>
      <c r="G53" s="7" t="s">
        <v>235</v>
      </c>
      <c r="H53" s="7" t="s">
        <v>234</v>
      </c>
      <c r="I53" s="7" t="s">
        <v>232</v>
      </c>
      <c r="J53" s="7" t="s">
        <v>631</v>
      </c>
      <c r="K53" s="7" t="s">
        <v>240</v>
      </c>
      <c r="L53" s="7" t="s">
        <v>236</v>
      </c>
      <c r="M53" s="7" t="s">
        <v>243</v>
      </c>
      <c r="N53" s="7" t="s">
        <v>234</v>
      </c>
      <c r="O53" s="8" t="s">
        <v>232</v>
      </c>
      <c r="P53" s="7" t="s">
        <v>631</v>
      </c>
      <c r="Q53" s="7" t="s">
        <v>250</v>
      </c>
      <c r="R53" s="7" t="s">
        <v>737</v>
      </c>
      <c r="S53" s="7" t="s">
        <v>739</v>
      </c>
      <c r="T53" s="7" t="s">
        <v>211</v>
      </c>
      <c r="U53" s="7" t="s">
        <v>610</v>
      </c>
      <c r="V53" s="7" t="s">
        <v>611</v>
      </c>
      <c r="W53" s="7" t="s">
        <v>171</v>
      </c>
      <c r="X53" s="7">
        <v>30</v>
      </c>
      <c r="Y53" s="7"/>
      <c r="Z53" s="7">
        <v>7.2</v>
      </c>
      <c r="AA53" s="7"/>
      <c r="AB53" s="7"/>
      <c r="AC53" s="7"/>
      <c r="AD53" s="7"/>
      <c r="AE53" s="7"/>
      <c r="AF53" s="7" t="s">
        <v>472</v>
      </c>
      <c r="AG53" s="7" t="s">
        <v>71</v>
      </c>
      <c r="AH53" s="7" t="s">
        <v>103</v>
      </c>
      <c r="AI53" s="7"/>
      <c r="AJ53" s="7">
        <f>SUM(Table1[[#This Row],[reported_1302]:[reported_1286_iso]])</f>
        <v>67.647088418526096</v>
      </c>
      <c r="AK53" s="11">
        <v>11.193468142746896</v>
      </c>
      <c r="AL53" s="11">
        <v>5.5869736662646021</v>
      </c>
      <c r="AM53" s="11">
        <v>7.2090252949133831</v>
      </c>
      <c r="AN53" s="11">
        <v>10.335349071165508</v>
      </c>
      <c r="AO53" s="11">
        <v>21.273420050215087</v>
      </c>
      <c r="AP53" s="11">
        <v>2.3330188778149386</v>
      </c>
      <c r="AQ53" s="11">
        <v>9.7158333154056802</v>
      </c>
      <c r="AR53" s="11"/>
      <c r="AS53" s="11"/>
      <c r="AT53" s="11"/>
      <c r="AU53" s="11"/>
      <c r="AV53" s="11"/>
      <c r="AW53" s="11"/>
      <c r="AX53" s="11"/>
      <c r="AY53" s="11"/>
      <c r="AZ53" s="11">
        <f>Table1[[#This Row],[reported_1302]]/SUM(Table1[[#This Row],[reported_1302]:[reported_1292_iso]])</f>
        <v>0.19321984519102833</v>
      </c>
      <c r="BA53" s="11">
        <f>Table1[[#This Row],[reported_1300]]/SUM(Table1[[#This Row],[reported_1302]:[reported_1292_iso]])</f>
        <v>9.6441440053724389E-2</v>
      </c>
      <c r="BB53" s="11">
        <f>Table1[[#This Row],[reported_1298]]/SUM(Table1[[#This Row],[reported_1302]:[reported_1292_iso]])</f>
        <v>0.12444103415472307</v>
      </c>
      <c r="BC53" s="11">
        <f>Table1[[#This Row],[reported_1296]]/SUM(Table1[[#This Row],[reported_1302]:[reported_1292_iso]])</f>
        <v>0.17840713191468216</v>
      </c>
      <c r="BD53" s="11">
        <f>Table1[[#This Row],[reported_1292]]/SUM(Table1[[#This Row],[reported_1302]:[reported_1292_iso]])</f>
        <v>0.36721835237899436</v>
      </c>
      <c r="BE53" s="11">
        <f>Table1[[#This Row],[reported_1292_iso]]/SUM(Table1[[#This Row],[reported_1302]:[reported_1292_iso]])</f>
        <v>4.027219630684771E-2</v>
      </c>
      <c r="BF53" s="7" t="e">
        <v>#N/A</v>
      </c>
      <c r="BG53" s="7" t="s">
        <v>32</v>
      </c>
      <c r="BH53" s="7" t="s">
        <v>34</v>
      </c>
      <c r="BI53" s="7" t="s">
        <v>222</v>
      </c>
      <c r="BJ53" s="8" t="s">
        <v>36</v>
      </c>
      <c r="BK53" s="7" t="s">
        <v>91</v>
      </c>
      <c r="BL53" s="7" t="s">
        <v>38</v>
      </c>
      <c r="BM53" s="7" t="s">
        <v>38</v>
      </c>
      <c r="BN53" s="7" t="s">
        <v>77</v>
      </c>
      <c r="BO53" s="7" t="s">
        <v>38</v>
      </c>
      <c r="BP53" s="7" t="s">
        <v>38</v>
      </c>
      <c r="BQ53" s="7" t="s">
        <v>46</v>
      </c>
      <c r="BR53" s="7" t="s">
        <v>46</v>
      </c>
      <c r="BS53" s="7" t="s">
        <v>92</v>
      </c>
      <c r="BT53" s="7" t="s">
        <v>79</v>
      </c>
      <c r="BU53" s="9" t="s">
        <v>93</v>
      </c>
      <c r="BV53" s="9" t="s">
        <v>228</v>
      </c>
    </row>
    <row r="54" spans="1:74" hidden="1" x14ac:dyDescent="0.25">
      <c r="A54" s="7" t="s">
        <v>104</v>
      </c>
      <c r="B54" s="7" t="s">
        <v>215</v>
      </c>
      <c r="C54" s="7" t="s">
        <v>231</v>
      </c>
      <c r="D54" s="7">
        <f>INDEX(Strain_IDs!C:C,MATCH(Table1[[#This Row],[Strains]],Strain_IDs!D:D,0))</f>
        <v>7</v>
      </c>
      <c r="E54" s="7" t="s">
        <v>237</v>
      </c>
      <c r="F54" s="7" t="s">
        <v>236</v>
      </c>
      <c r="G54" s="7" t="s">
        <v>235</v>
      </c>
      <c r="H54" s="7" t="s">
        <v>234</v>
      </c>
      <c r="I54" s="7" t="s">
        <v>232</v>
      </c>
      <c r="J54" s="7" t="s">
        <v>588</v>
      </c>
      <c r="K54" s="7" t="s">
        <v>240</v>
      </c>
      <c r="L54" s="7" t="s">
        <v>236</v>
      </c>
      <c r="M54" s="7" t="s">
        <v>243</v>
      </c>
      <c r="N54" s="7" t="s">
        <v>234</v>
      </c>
      <c r="O54" s="8" t="s">
        <v>232</v>
      </c>
      <c r="P54" s="8" t="s">
        <v>588</v>
      </c>
      <c r="Q54" s="7" t="s">
        <v>250</v>
      </c>
      <c r="R54" s="7" t="s">
        <v>737</v>
      </c>
      <c r="S54" s="7" t="s">
        <v>739</v>
      </c>
      <c r="T54" s="7" t="s">
        <v>211</v>
      </c>
      <c r="U54" s="7" t="s">
        <v>596</v>
      </c>
      <c r="V54" s="7" t="s">
        <v>595</v>
      </c>
      <c r="W54" s="7" t="s">
        <v>172</v>
      </c>
      <c r="X54" s="7">
        <v>28</v>
      </c>
      <c r="Y54" s="7"/>
      <c r="Z54" s="7">
        <v>7.5</v>
      </c>
      <c r="AA54" s="7"/>
      <c r="AB54" s="7"/>
      <c r="AC54" s="7"/>
      <c r="AD54" s="7"/>
      <c r="AE54" s="7"/>
      <c r="AF54" s="7" t="s">
        <v>472</v>
      </c>
      <c r="AG54" s="7" t="s">
        <v>71</v>
      </c>
      <c r="AH54" s="7" t="s">
        <v>103</v>
      </c>
      <c r="AI54" s="7"/>
      <c r="AJ54" s="7">
        <f>SUM(Table1[[#This Row],[reported_1302]:[reported_1286_iso]])</f>
        <v>90.941551116601516</v>
      </c>
      <c r="AK54" s="11">
        <v>8.0028904173226696</v>
      </c>
      <c r="AL54" s="11">
        <v>7.8534817664927843</v>
      </c>
      <c r="AM54" s="11">
        <v>28.518092651960448</v>
      </c>
      <c r="AN54" s="11">
        <v>8.0193165204346961</v>
      </c>
      <c r="AO54" s="11">
        <v>32.729903390764704</v>
      </c>
      <c r="AP54" s="11">
        <v>0.64735119266682906</v>
      </c>
      <c r="AQ54" s="11">
        <v>5.1705151769593876</v>
      </c>
      <c r="AR54" s="11"/>
      <c r="AS54" s="11"/>
      <c r="AT54" s="11"/>
      <c r="AU54" s="11"/>
      <c r="AV54" s="11"/>
      <c r="AW54" s="11"/>
      <c r="AX54" s="11"/>
      <c r="AY54" s="11"/>
      <c r="AZ54" s="11">
        <f>Table1[[#This Row],[reported_1302]]/SUM(Table1[[#This Row],[reported_1302]:[reported_1292_iso]])</f>
        <v>9.330527875347544E-2</v>
      </c>
      <c r="BA54" s="11">
        <f>Table1[[#This Row],[reported_1300]]/SUM(Table1[[#This Row],[reported_1302]:[reported_1292_iso]])</f>
        <v>9.1563331146184965E-2</v>
      </c>
      <c r="BB54" s="11">
        <f>Table1[[#This Row],[reported_1298]]/SUM(Table1[[#This Row],[reported_1302]:[reported_1292_iso]])</f>
        <v>0.33249094335328877</v>
      </c>
      <c r="BC54" s="11">
        <f>Table1[[#This Row],[reported_1296]]/SUM(Table1[[#This Row],[reported_1302]:[reported_1292_iso]])</f>
        <v>9.3496789826322757E-2</v>
      </c>
      <c r="BD54" s="11">
        <f>Table1[[#This Row],[reported_1292]]/SUM(Table1[[#This Row],[reported_1302]:[reported_1292_iso]])</f>
        <v>0.38159622338940896</v>
      </c>
      <c r="BE54" s="11">
        <f>Table1[[#This Row],[reported_1292_iso]]/SUM(Table1[[#This Row],[reported_1302]:[reported_1292_iso]])</f>
        <v>7.5474335313190817E-3</v>
      </c>
      <c r="BF54" s="7" t="e">
        <v>#N/A</v>
      </c>
      <c r="BG54" s="7" t="s">
        <v>32</v>
      </c>
      <c r="BH54" s="7" t="s">
        <v>34</v>
      </c>
      <c r="BI54" s="7" t="s">
        <v>222</v>
      </c>
      <c r="BJ54" s="8" t="s">
        <v>36</v>
      </c>
      <c r="BK54" s="7" t="s">
        <v>91</v>
      </c>
      <c r="BL54" s="7" t="s">
        <v>38</v>
      </c>
      <c r="BM54" s="7" t="s">
        <v>38</v>
      </c>
      <c r="BN54" s="7" t="s">
        <v>77</v>
      </c>
      <c r="BO54" s="7" t="s">
        <v>38</v>
      </c>
      <c r="BP54" s="7" t="s">
        <v>40</v>
      </c>
      <c r="BQ54" s="7" t="s">
        <v>41</v>
      </c>
      <c r="BR54" s="7" t="s">
        <v>46</v>
      </c>
      <c r="BS54" s="7" t="s">
        <v>92</v>
      </c>
      <c r="BT54" s="7" t="s">
        <v>79</v>
      </c>
      <c r="BU54" s="9" t="s">
        <v>93</v>
      </c>
      <c r="BV54" s="9" t="s">
        <v>228</v>
      </c>
    </row>
    <row r="55" spans="1:74" hidden="1" x14ac:dyDescent="0.25">
      <c r="A55" s="7" t="s">
        <v>783</v>
      </c>
      <c r="B55" s="7" t="s">
        <v>253</v>
      </c>
      <c r="C55" s="7" t="s">
        <v>255</v>
      </c>
      <c r="D55" s="7">
        <f>INDEX(Strain_IDs!C:C,MATCH(Table1[[#This Row],[Strains]],Strain_IDs!D:D,0))</f>
        <v>8</v>
      </c>
      <c r="E55" s="7" t="s">
        <v>237</v>
      </c>
      <c r="F55" s="7" t="s">
        <v>236</v>
      </c>
      <c r="G55" s="7" t="s">
        <v>235</v>
      </c>
      <c r="H55" s="7" t="s">
        <v>234</v>
      </c>
      <c r="I55" s="7" t="s">
        <v>232</v>
      </c>
      <c r="J55" s="7" t="s">
        <v>609</v>
      </c>
      <c r="K55" s="7" t="s">
        <v>240</v>
      </c>
      <c r="L55" s="7" t="s">
        <v>236</v>
      </c>
      <c r="M55" s="7" t="s">
        <v>243</v>
      </c>
      <c r="N55" s="7" t="s">
        <v>234</v>
      </c>
      <c r="O55" s="8" t="s">
        <v>232</v>
      </c>
      <c r="P55" s="7" t="s">
        <v>609</v>
      </c>
      <c r="Q55" s="7" t="s">
        <v>250</v>
      </c>
      <c r="R55" s="7" t="s">
        <v>737</v>
      </c>
      <c r="S55" s="7" t="s">
        <v>739</v>
      </c>
      <c r="T55" s="7" t="s">
        <v>211</v>
      </c>
      <c r="U55" s="7" t="s">
        <v>610</v>
      </c>
      <c r="V55" s="7" t="s">
        <v>611</v>
      </c>
      <c r="W55" s="7" t="s">
        <v>173</v>
      </c>
      <c r="X55" s="7">
        <v>30</v>
      </c>
      <c r="Y55" s="7"/>
      <c r="Z55" s="7">
        <v>7.2</v>
      </c>
      <c r="AA55" s="7"/>
      <c r="AB55" s="7"/>
      <c r="AC55" s="7"/>
      <c r="AD55" s="7"/>
      <c r="AE55" s="7"/>
      <c r="AF55" s="7" t="s">
        <v>472</v>
      </c>
      <c r="AG55" s="7" t="s">
        <v>71</v>
      </c>
      <c r="AH55" s="7" t="s">
        <v>103</v>
      </c>
      <c r="AI55" s="7"/>
      <c r="AJ55" s="7">
        <f>SUM(Table1[[#This Row],[reported_1302]:[reported_1286_iso]])</f>
        <v>82.829799989892535</v>
      </c>
      <c r="AK55" s="11">
        <v>7.7110492163266713</v>
      </c>
      <c r="AL55" s="11">
        <v>6.8333086960879683</v>
      </c>
      <c r="AM55" s="11">
        <v>18.903413929652064</v>
      </c>
      <c r="AN55" s="11">
        <v>9.6172716671660154</v>
      </c>
      <c r="AO55" s="11">
        <v>19.321323747088162</v>
      </c>
      <c r="AP55" s="11">
        <v>1.6902165836612855</v>
      </c>
      <c r="AQ55" s="11">
        <v>18.753216149910365</v>
      </c>
      <c r="AR55" s="11"/>
      <c r="AS55" s="11"/>
      <c r="AT55" s="11"/>
      <c r="AU55" s="11"/>
      <c r="AV55" s="11"/>
      <c r="AW55" s="11"/>
      <c r="AX55" s="11"/>
      <c r="AY55" s="11"/>
      <c r="AZ55" s="11">
        <f>Table1[[#This Row],[reported_1302]]/SUM(Table1[[#This Row],[reported_1302]:[reported_1292_iso]])</f>
        <v>0.12034114108803616</v>
      </c>
      <c r="BA55" s="11">
        <f>Table1[[#This Row],[reported_1300]]/SUM(Table1[[#This Row],[reported_1302]:[reported_1292_iso]])</f>
        <v>0.10664283715799713</v>
      </c>
      <c r="BB55" s="11">
        <f>Table1[[#This Row],[reported_1298]]/SUM(Table1[[#This Row],[reported_1302]:[reported_1292_iso]])</f>
        <v>0.29501282366830572</v>
      </c>
      <c r="BC55" s="11">
        <f>Table1[[#This Row],[reported_1296]]/SUM(Table1[[#This Row],[reported_1302]:[reported_1292_iso]])</f>
        <v>0.15009026840730361</v>
      </c>
      <c r="BD55" s="11">
        <f>Table1[[#This Row],[reported_1292]]/SUM(Table1[[#This Row],[reported_1302]:[reported_1292_iso]])</f>
        <v>0.30153486015014652</v>
      </c>
      <c r="BE55" s="11">
        <f>Table1[[#This Row],[reported_1292_iso]]/SUM(Table1[[#This Row],[reported_1302]:[reported_1292_iso]])</f>
        <v>2.6378069528210916E-2</v>
      </c>
      <c r="BF55" s="7" t="e">
        <v>#N/A</v>
      </c>
      <c r="BG55" s="7" t="s">
        <v>32</v>
      </c>
      <c r="BH55" s="7" t="s">
        <v>34</v>
      </c>
      <c r="BI55" s="7" t="s">
        <v>222</v>
      </c>
      <c r="BJ55" s="8" t="s">
        <v>36</v>
      </c>
      <c r="BK55" s="7" t="s">
        <v>91</v>
      </c>
      <c r="BL55" s="7" t="s">
        <v>38</v>
      </c>
      <c r="BM55" s="7" t="s">
        <v>38</v>
      </c>
      <c r="BN55" s="7" t="s">
        <v>77</v>
      </c>
      <c r="BO55" s="7" t="s">
        <v>38</v>
      </c>
      <c r="BP55" s="7" t="s">
        <v>40</v>
      </c>
      <c r="BQ55" s="7" t="s">
        <v>41</v>
      </c>
      <c r="BR55" s="7" t="s">
        <v>46</v>
      </c>
      <c r="BS55" s="7" t="s">
        <v>92</v>
      </c>
      <c r="BT55" s="7" t="s">
        <v>79</v>
      </c>
      <c r="BU55" s="9" t="s">
        <v>93</v>
      </c>
      <c r="BV55" s="9" t="s">
        <v>228</v>
      </c>
    </row>
    <row r="56" spans="1:74" hidden="1" x14ac:dyDescent="0.25">
      <c r="A56" s="7" t="s">
        <v>105</v>
      </c>
      <c r="B56" s="7" t="s">
        <v>213</v>
      </c>
      <c r="C56" s="7" t="s">
        <v>241</v>
      </c>
      <c r="D56" s="7">
        <f>INDEX(Strain_IDs!C:C,MATCH(Table1[[#This Row],[Strains]],Strain_IDs!D:D,0))</f>
        <v>5.2</v>
      </c>
      <c r="E56" s="7" t="s">
        <v>237</v>
      </c>
      <c r="F56" s="7" t="s">
        <v>236</v>
      </c>
      <c r="G56" s="7" t="s">
        <v>235</v>
      </c>
      <c r="H56" s="7" t="s">
        <v>234</v>
      </c>
      <c r="I56" s="7" t="s">
        <v>232</v>
      </c>
      <c r="J56" s="7"/>
      <c r="K56" s="7" t="s">
        <v>240</v>
      </c>
      <c r="L56" s="7" t="s">
        <v>236</v>
      </c>
      <c r="M56" s="7" t="s">
        <v>243</v>
      </c>
      <c r="N56" s="7" t="s">
        <v>234</v>
      </c>
      <c r="O56" s="8" t="s">
        <v>232</v>
      </c>
      <c r="P56" s="8"/>
      <c r="Q56" s="7" t="s">
        <v>250</v>
      </c>
      <c r="R56" s="7" t="s">
        <v>737</v>
      </c>
      <c r="S56" s="7" t="s">
        <v>739</v>
      </c>
      <c r="T56" s="7" t="s">
        <v>249</v>
      </c>
      <c r="U56" s="7" t="s">
        <v>600</v>
      </c>
      <c r="V56" s="7" t="s">
        <v>601</v>
      </c>
      <c r="W56" s="7" t="s">
        <v>174</v>
      </c>
      <c r="X56" s="7">
        <v>28</v>
      </c>
      <c r="Y56" s="7"/>
      <c r="Z56" s="7">
        <v>7.5</v>
      </c>
      <c r="AA56" s="7"/>
      <c r="AB56" s="7"/>
      <c r="AC56" s="7"/>
      <c r="AD56" s="7"/>
      <c r="AE56" s="7"/>
      <c r="AF56" s="7" t="s">
        <v>472</v>
      </c>
      <c r="AG56" s="7" t="s">
        <v>71</v>
      </c>
      <c r="AH56" s="7" t="s">
        <v>103</v>
      </c>
      <c r="AI56" s="7"/>
      <c r="AJ56" s="7">
        <f>SUM(Table1[[#This Row],[reported_1302]:[reported_1286_iso]])</f>
        <v>78.672946876198168</v>
      </c>
      <c r="AK56" s="11">
        <v>8.3309737133751955</v>
      </c>
      <c r="AL56" s="11">
        <v>5.635031447881973</v>
      </c>
      <c r="AM56" s="11">
        <v>18.329009768550595</v>
      </c>
      <c r="AN56" s="11">
        <v>16.475327715618331</v>
      </c>
      <c r="AO56" s="11">
        <v>19.052773319079975</v>
      </c>
      <c r="AP56" s="11">
        <v>1.7998170440265242</v>
      </c>
      <c r="AQ56" s="11">
        <v>9.0500138676655748</v>
      </c>
      <c r="AR56" s="11"/>
      <c r="AS56" s="11"/>
      <c r="AT56" s="11"/>
      <c r="AU56" s="11"/>
      <c r="AV56" s="11"/>
      <c r="AW56" s="11"/>
      <c r="AX56" s="11"/>
      <c r="AY56" s="11"/>
      <c r="AZ56" s="11">
        <f>Table1[[#This Row],[reported_1302]]/SUM(Table1[[#This Row],[reported_1302]:[reported_1292_iso]])</f>
        <v>0.11965847104364589</v>
      </c>
      <c r="BA56" s="11">
        <f>Table1[[#This Row],[reported_1300]]/SUM(Table1[[#This Row],[reported_1302]:[reported_1292_iso]])</f>
        <v>8.0936427185441542E-2</v>
      </c>
      <c r="BB56" s="11">
        <f>Table1[[#This Row],[reported_1298]]/SUM(Table1[[#This Row],[reported_1302]:[reported_1292_iso]])</f>
        <v>0.2632610976946963</v>
      </c>
      <c r="BC56" s="11">
        <f>Table1[[#This Row],[reported_1296]]/SUM(Table1[[#This Row],[reported_1302]:[reported_1292_iso]])</f>
        <v>0.23663650759440438</v>
      </c>
      <c r="BD56" s="11">
        <f>Table1[[#This Row],[reported_1292]]/SUM(Table1[[#This Row],[reported_1302]:[reported_1292_iso]])</f>
        <v>0.27365657400191651</v>
      </c>
      <c r="BE56" s="11">
        <f>Table1[[#This Row],[reported_1292_iso]]/SUM(Table1[[#This Row],[reported_1302]:[reported_1292_iso]])</f>
        <v>2.5850922479895361E-2</v>
      </c>
      <c r="BF56" s="7" t="e">
        <v>#N/A</v>
      </c>
      <c r="BG56" s="7" t="s">
        <v>32</v>
      </c>
      <c r="BH56" s="7" t="s">
        <v>34</v>
      </c>
      <c r="BI56" s="7" t="s">
        <v>222</v>
      </c>
      <c r="BJ56" s="8" t="s">
        <v>36</v>
      </c>
      <c r="BK56" s="7" t="s">
        <v>91</v>
      </c>
      <c r="BL56" s="7" t="s">
        <v>38</v>
      </c>
      <c r="BM56" s="7" t="s">
        <v>38</v>
      </c>
      <c r="BN56" s="7" t="s">
        <v>77</v>
      </c>
      <c r="BO56" s="7" t="s">
        <v>38</v>
      </c>
      <c r="BP56" s="7" t="s">
        <v>40</v>
      </c>
      <c r="BQ56" s="7" t="s">
        <v>41</v>
      </c>
      <c r="BR56" s="7" t="s">
        <v>46</v>
      </c>
      <c r="BS56" s="7" t="s">
        <v>92</v>
      </c>
      <c r="BT56" s="7" t="s">
        <v>79</v>
      </c>
      <c r="BU56" s="9" t="s">
        <v>93</v>
      </c>
      <c r="BV56" s="9" t="s">
        <v>228</v>
      </c>
    </row>
    <row r="57" spans="1:74" hidden="1" x14ac:dyDescent="0.25">
      <c r="A57" s="7" t="s">
        <v>106</v>
      </c>
      <c r="B57" s="7" t="s">
        <v>214</v>
      </c>
      <c r="C57" s="7" t="s">
        <v>242</v>
      </c>
      <c r="D57" s="7">
        <f>INDEX(Strain_IDs!C:C,MATCH(Table1[[#This Row],[Strains]],Strain_IDs!D:D,0))</f>
        <v>7.1</v>
      </c>
      <c r="E57" s="7" t="s">
        <v>237</v>
      </c>
      <c r="F57" s="7" t="s">
        <v>236</v>
      </c>
      <c r="G57" s="7" t="s">
        <v>235</v>
      </c>
      <c r="H57" s="7" t="s">
        <v>234</v>
      </c>
      <c r="I57" s="7" t="s">
        <v>232</v>
      </c>
      <c r="J57" s="7"/>
      <c r="K57" s="7" t="s">
        <v>240</v>
      </c>
      <c r="L57" s="7" t="s">
        <v>236</v>
      </c>
      <c r="M57" s="7" t="s">
        <v>243</v>
      </c>
      <c r="N57" s="7" t="s">
        <v>234</v>
      </c>
      <c r="O57" s="8" t="s">
        <v>232</v>
      </c>
      <c r="P57" s="8"/>
      <c r="Q57" s="7" t="s">
        <v>250</v>
      </c>
      <c r="R57" s="7" t="s">
        <v>737</v>
      </c>
      <c r="S57" s="7" t="s">
        <v>739</v>
      </c>
      <c r="T57" s="7" t="s">
        <v>249</v>
      </c>
      <c r="U57" s="7" t="s">
        <v>600</v>
      </c>
      <c r="V57" s="7" t="s">
        <v>601</v>
      </c>
      <c r="W57" s="7" t="s">
        <v>175</v>
      </c>
      <c r="X57" s="7">
        <v>28</v>
      </c>
      <c r="Y57" s="7"/>
      <c r="Z57" s="7">
        <v>7.5</v>
      </c>
      <c r="AA57" s="7"/>
      <c r="AB57" s="7"/>
      <c r="AC57" s="7"/>
      <c r="AD57" s="7"/>
      <c r="AE57" s="7"/>
      <c r="AF57" s="7" t="s">
        <v>472</v>
      </c>
      <c r="AG57" s="7" t="s">
        <v>71</v>
      </c>
      <c r="AH57" s="7" t="s">
        <v>103</v>
      </c>
      <c r="AI57" s="7"/>
      <c r="AJ57" s="7">
        <f>SUM(Table1[[#This Row],[reported_1302]:[reported_1286_iso]])</f>
        <v>84.877222806548687</v>
      </c>
      <c r="AK57" s="11">
        <v>10.821453502048053</v>
      </c>
      <c r="AL57" s="11">
        <v>8.3606525828090721</v>
      </c>
      <c r="AM57" s="11">
        <v>19.025379805967045</v>
      </c>
      <c r="AN57" s="11">
        <v>18.044197413986382</v>
      </c>
      <c r="AO57" s="11">
        <v>19.388328122389577</v>
      </c>
      <c r="AP57" s="11">
        <v>1.1879325299731223</v>
      </c>
      <c r="AQ57" s="11">
        <v>8.0492788493754297</v>
      </c>
      <c r="AR57" s="11"/>
      <c r="AS57" s="11"/>
      <c r="AT57" s="11"/>
      <c r="AU57" s="11"/>
      <c r="AV57" s="11"/>
      <c r="AW57" s="11"/>
      <c r="AX57" s="11"/>
      <c r="AY57" s="11"/>
      <c r="AZ57" s="11">
        <f>Table1[[#This Row],[reported_1302]]/SUM(Table1[[#This Row],[reported_1302]:[reported_1292_iso]])</f>
        <v>0.14085309256851039</v>
      </c>
      <c r="BA57" s="11">
        <f>Table1[[#This Row],[reported_1300]]/SUM(Table1[[#This Row],[reported_1302]:[reported_1292_iso]])</f>
        <v>0.10882306817255984</v>
      </c>
      <c r="BB57" s="11">
        <f>Table1[[#This Row],[reported_1298]]/SUM(Table1[[#This Row],[reported_1302]:[reported_1292_iso]])</f>
        <v>0.24763619623313746</v>
      </c>
      <c r="BC57" s="11">
        <f>Table1[[#This Row],[reported_1296]]/SUM(Table1[[#This Row],[reported_1302]:[reported_1292_iso]])</f>
        <v>0.23486503067223671</v>
      </c>
      <c r="BD57" s="11">
        <f>Table1[[#This Row],[reported_1292]]/SUM(Table1[[#This Row],[reported_1302]:[reported_1292_iso]])</f>
        <v>0.25236036686335572</v>
      </c>
      <c r="BE57" s="11">
        <f>Table1[[#This Row],[reported_1292_iso]]/SUM(Table1[[#This Row],[reported_1302]:[reported_1292_iso]])</f>
        <v>1.5462245490199762E-2</v>
      </c>
      <c r="BF57" s="7" t="e">
        <v>#N/A</v>
      </c>
      <c r="BG57" s="7" t="s">
        <v>32</v>
      </c>
      <c r="BH57" s="7" t="s">
        <v>34</v>
      </c>
      <c r="BI57" s="7" t="s">
        <v>222</v>
      </c>
      <c r="BJ57" s="8" t="s">
        <v>36</v>
      </c>
      <c r="BK57" s="7" t="s">
        <v>91</v>
      </c>
      <c r="BL57" s="7" t="s">
        <v>38</v>
      </c>
      <c r="BM57" s="7" t="s">
        <v>38</v>
      </c>
      <c r="BN57" s="7" t="s">
        <v>77</v>
      </c>
      <c r="BO57" s="7" t="s">
        <v>38</v>
      </c>
      <c r="BP57" s="7" t="s">
        <v>40</v>
      </c>
      <c r="BQ57" s="7" t="s">
        <v>41</v>
      </c>
      <c r="BR57" s="7" t="s">
        <v>46</v>
      </c>
      <c r="BS57" s="7" t="s">
        <v>92</v>
      </c>
      <c r="BT57" s="7" t="s">
        <v>79</v>
      </c>
      <c r="BU57" s="9" t="s">
        <v>93</v>
      </c>
      <c r="BV57" s="9" t="s">
        <v>228</v>
      </c>
    </row>
    <row r="58" spans="1:74" hidden="1" x14ac:dyDescent="0.25">
      <c r="A58" s="7" t="s">
        <v>107</v>
      </c>
      <c r="B58" s="7" t="s">
        <v>258</v>
      </c>
      <c r="C58" s="7" t="s">
        <v>259</v>
      </c>
      <c r="D58" s="7">
        <f>INDEX(Strain_IDs!C:C,MATCH(Table1[[#This Row],[Strains]],Strain_IDs!D:D,0))</f>
        <v>25.1</v>
      </c>
      <c r="E58" s="7" t="s">
        <v>237</v>
      </c>
      <c r="F58" s="7" t="s">
        <v>236</v>
      </c>
      <c r="G58" s="7" t="s">
        <v>235</v>
      </c>
      <c r="H58" s="7" t="s">
        <v>263</v>
      </c>
      <c r="I58" s="7" t="s">
        <v>264</v>
      </c>
      <c r="J58" s="7"/>
      <c r="K58" s="7" t="s">
        <v>240</v>
      </c>
      <c r="L58" s="7" t="s">
        <v>236</v>
      </c>
      <c r="M58" s="7" t="s">
        <v>261</v>
      </c>
      <c r="N58" s="7" t="s">
        <v>262</v>
      </c>
      <c r="O58" s="7" t="s">
        <v>260</v>
      </c>
      <c r="P58" s="7"/>
      <c r="Q58" s="7" t="s">
        <v>210</v>
      </c>
      <c r="R58" s="7" t="s">
        <v>744</v>
      </c>
      <c r="S58" s="7" t="s">
        <v>745</v>
      </c>
      <c r="T58" s="7" t="s">
        <v>249</v>
      </c>
      <c r="U58" s="7"/>
      <c r="V58" s="7"/>
      <c r="W58" s="7" t="s">
        <v>176</v>
      </c>
      <c r="X58" s="7">
        <v>72</v>
      </c>
      <c r="Y58" s="7"/>
      <c r="Z58" s="7">
        <v>7</v>
      </c>
      <c r="AA58" s="7"/>
      <c r="AB58" s="7"/>
      <c r="AC58" s="7"/>
      <c r="AD58" s="7"/>
      <c r="AE58" s="7"/>
      <c r="AF58" s="7" t="s">
        <v>472</v>
      </c>
      <c r="AG58" s="7" t="s">
        <v>71</v>
      </c>
      <c r="AH58" s="7" t="s">
        <v>103</v>
      </c>
      <c r="AI58" s="7"/>
      <c r="AJ58" s="7">
        <f>SUM(Table1[[#This Row],[reported_1302]:[reported_1286_iso]])</f>
        <v>18.779393996793953</v>
      </c>
      <c r="AK58" s="11">
        <v>3.0362028222094191</v>
      </c>
      <c r="AL58" s="11">
        <v>0.93146446458886645</v>
      </c>
      <c r="AM58" s="11">
        <v>0.38889230651564738</v>
      </c>
      <c r="AN58" s="11">
        <v>0.20622715491158491</v>
      </c>
      <c r="AO58" s="11">
        <v>12.844628445257658</v>
      </c>
      <c r="AP58" s="11">
        <v>0.87957910558636931</v>
      </c>
      <c r="AQ58" s="11">
        <v>0.49239969772440789</v>
      </c>
      <c r="AR58" s="11"/>
      <c r="AS58" s="11"/>
      <c r="AT58" s="11"/>
      <c r="AU58" s="11"/>
      <c r="AV58" s="11"/>
      <c r="AW58" s="11"/>
      <c r="AX58" s="11"/>
      <c r="AY58" s="11"/>
      <c r="AZ58" s="11">
        <f>Table1[[#This Row],[reported_1302]]/SUM(Table1[[#This Row],[reported_1302]:[reported_1292_iso]])</f>
        <v>0.16603071956794471</v>
      </c>
      <c r="BA58" s="11">
        <f>Table1[[#This Row],[reported_1300]]/SUM(Table1[[#This Row],[reported_1302]:[reported_1292_iso]])</f>
        <v>5.0935897357186802E-2</v>
      </c>
      <c r="BB58" s="11">
        <f>Table1[[#This Row],[reported_1298]]/SUM(Table1[[#This Row],[reported_1302]:[reported_1292_iso]])</f>
        <v>2.1266059372886364E-2</v>
      </c>
      <c r="BC58" s="11">
        <f>Table1[[#This Row],[reported_1296]]/SUM(Table1[[#This Row],[reported_1302]:[reported_1292_iso]])</f>
        <v>1.1277258117922523E-2</v>
      </c>
      <c r="BD58" s="11">
        <f>Table1[[#This Row],[reported_1292]]/SUM(Table1[[#This Row],[reported_1302]:[reported_1292_iso]])</f>
        <v>0.70239145018551263</v>
      </c>
      <c r="BE58" s="11">
        <f>Table1[[#This Row],[reported_1292_iso]]/SUM(Table1[[#This Row],[reported_1302]:[reported_1292_iso]])</f>
        <v>4.8098615398547095E-2</v>
      </c>
      <c r="BF58" s="7" t="e">
        <v>#N/A</v>
      </c>
      <c r="BG58" s="7" t="s">
        <v>32</v>
      </c>
      <c r="BH58" s="7" t="s">
        <v>33</v>
      </c>
      <c r="BI58" s="7" t="s">
        <v>222</v>
      </c>
      <c r="BJ58" s="8" t="s">
        <v>36</v>
      </c>
      <c r="BK58" s="7" t="s">
        <v>91</v>
      </c>
      <c r="BL58" s="7" t="s">
        <v>38</v>
      </c>
      <c r="BM58" s="7" t="s">
        <v>38</v>
      </c>
      <c r="BN58" s="7" t="s">
        <v>77</v>
      </c>
      <c r="BO58" s="7" t="s">
        <v>38</v>
      </c>
      <c r="BP58" s="7" t="s">
        <v>38</v>
      </c>
      <c r="BQ58" s="7" t="s">
        <v>46</v>
      </c>
      <c r="BR58" s="7" t="s">
        <v>46</v>
      </c>
      <c r="BS58" s="7" t="s">
        <v>92</v>
      </c>
      <c r="BT58" s="7" t="s">
        <v>79</v>
      </c>
      <c r="BU58" s="9" t="s">
        <v>93</v>
      </c>
      <c r="BV58" s="9" t="s">
        <v>228</v>
      </c>
    </row>
    <row r="59" spans="1:74" hidden="1" x14ac:dyDescent="0.25">
      <c r="A59" s="7" t="s">
        <v>709</v>
      </c>
      <c r="B59" s="7" t="s">
        <v>265</v>
      </c>
      <c r="C59" s="7" t="s">
        <v>266</v>
      </c>
      <c r="D59" s="7">
        <f>INDEX(Strain_IDs!C:C,MATCH(Table1[[#This Row],[Strains]],Strain_IDs!D:D,0))</f>
        <v>15</v>
      </c>
      <c r="E59" s="7" t="s">
        <v>237</v>
      </c>
      <c r="F59" s="7" t="s">
        <v>236</v>
      </c>
      <c r="G59" s="7" t="s">
        <v>235</v>
      </c>
      <c r="H59" s="7" t="s">
        <v>267</v>
      </c>
      <c r="I59" s="7" t="s">
        <v>268</v>
      </c>
      <c r="J59" s="7"/>
      <c r="K59" s="7" t="s">
        <v>240</v>
      </c>
      <c r="L59" s="7" t="s">
        <v>236</v>
      </c>
      <c r="M59" s="7" t="s">
        <v>235</v>
      </c>
      <c r="N59" s="7" t="s">
        <v>267</v>
      </c>
      <c r="O59" s="7" t="s">
        <v>268</v>
      </c>
      <c r="P59" s="7"/>
      <c r="Q59" s="7" t="s">
        <v>210</v>
      </c>
      <c r="R59" s="7" t="s">
        <v>742</v>
      </c>
      <c r="S59" s="7" t="s">
        <v>743</v>
      </c>
      <c r="T59" s="7" t="s">
        <v>211</v>
      </c>
      <c r="U59" s="7"/>
      <c r="V59" s="7"/>
      <c r="W59" s="7" t="s">
        <v>177</v>
      </c>
      <c r="X59" s="7">
        <v>35</v>
      </c>
      <c r="Y59" s="7"/>
      <c r="Z59" s="7">
        <v>7.8</v>
      </c>
      <c r="AA59" s="7"/>
      <c r="AB59" s="7"/>
      <c r="AC59" s="7"/>
      <c r="AD59" s="7"/>
      <c r="AE59" s="7" t="s">
        <v>624</v>
      </c>
      <c r="AF59" s="7" t="s">
        <v>472</v>
      </c>
      <c r="AG59" s="7" t="s">
        <v>71</v>
      </c>
      <c r="AH59" s="7" t="s">
        <v>103</v>
      </c>
      <c r="AI59" s="7"/>
      <c r="AJ59" s="7">
        <f>SUM(Table1[[#This Row],[reported_1302]:[reported_1286_iso]])</f>
        <v>89.275975711272082</v>
      </c>
      <c r="AK59" s="11">
        <v>2.737898306064797</v>
      </c>
      <c r="AL59" s="11">
        <v>2.901782330014071</v>
      </c>
      <c r="AM59" s="11">
        <v>3.4370446629403002</v>
      </c>
      <c r="AN59" s="11">
        <v>3.7858467010016423</v>
      </c>
      <c r="AO59" s="11">
        <v>45.117001793537149</v>
      </c>
      <c r="AP59" s="11">
        <v>26.410419082217214</v>
      </c>
      <c r="AQ59" s="11">
        <v>4.8859828354969093</v>
      </c>
      <c r="AR59" s="11"/>
      <c r="AS59" s="11"/>
      <c r="AT59" s="11"/>
      <c r="AU59" s="11"/>
      <c r="AV59" s="11"/>
      <c r="AW59" s="11"/>
      <c r="AX59" s="11"/>
      <c r="AY59" s="11"/>
      <c r="AZ59" s="11">
        <f>Table1[[#This Row],[reported_1302]]/SUM(Table1[[#This Row],[reported_1302]:[reported_1292_iso]])</f>
        <v>3.2443400132703797E-2</v>
      </c>
      <c r="BA59" s="11">
        <f>Table1[[#This Row],[reported_1300]]/SUM(Table1[[#This Row],[reported_1302]:[reported_1292_iso]])</f>
        <v>3.4385384227790958E-2</v>
      </c>
      <c r="BB59" s="11">
        <f>Table1[[#This Row],[reported_1298]]/SUM(Table1[[#This Row],[reported_1302]:[reported_1292_iso]])</f>
        <v>4.0728107039892061E-2</v>
      </c>
      <c r="BC59" s="11">
        <f>Table1[[#This Row],[reported_1296]]/SUM(Table1[[#This Row],[reported_1302]:[reported_1292_iso]])</f>
        <v>4.4861322675717394E-2</v>
      </c>
      <c r="BD59" s="11">
        <f>Table1[[#This Row],[reported_1292]]/SUM(Table1[[#This Row],[reported_1302]:[reported_1292_iso]])</f>
        <v>0.53462502194959116</v>
      </c>
      <c r="BE59" s="11">
        <f>Table1[[#This Row],[reported_1292_iso]]/SUM(Table1[[#This Row],[reported_1302]:[reported_1292_iso]])</f>
        <v>0.31295676397430455</v>
      </c>
      <c r="BF59" s="7" t="e">
        <v>#N/A</v>
      </c>
      <c r="BG59" s="7" t="s">
        <v>32</v>
      </c>
      <c r="BH59" s="7" t="s">
        <v>33</v>
      </c>
      <c r="BI59" s="7" t="s">
        <v>222</v>
      </c>
      <c r="BJ59" s="8" t="s">
        <v>36</v>
      </c>
      <c r="BK59" s="7" t="s">
        <v>91</v>
      </c>
      <c r="BL59" s="7" t="s">
        <v>38</v>
      </c>
      <c r="BM59" s="7" t="s">
        <v>38</v>
      </c>
      <c r="BN59" s="7" t="s">
        <v>77</v>
      </c>
      <c r="BO59" s="7" t="s">
        <v>38</v>
      </c>
      <c r="BP59" s="7" t="s">
        <v>38</v>
      </c>
      <c r="BQ59" s="7" t="s">
        <v>46</v>
      </c>
      <c r="BR59" s="7" t="s">
        <v>46</v>
      </c>
      <c r="BS59" s="7" t="s">
        <v>92</v>
      </c>
      <c r="BT59" s="7" t="s">
        <v>79</v>
      </c>
      <c r="BU59" s="9" t="s">
        <v>93</v>
      </c>
      <c r="BV59" s="9" t="s">
        <v>228</v>
      </c>
    </row>
    <row r="60" spans="1:74" hidden="1" x14ac:dyDescent="0.25">
      <c r="A60" s="7" t="s">
        <v>710</v>
      </c>
      <c r="B60" s="7" t="s">
        <v>265</v>
      </c>
      <c r="C60" s="7" t="s">
        <v>266</v>
      </c>
      <c r="D60" s="7">
        <f>INDEX(Strain_IDs!C:C,MATCH(Table1[[#This Row],[Strains]],Strain_IDs!D:D,0))</f>
        <v>15</v>
      </c>
      <c r="E60" s="7" t="s">
        <v>237</v>
      </c>
      <c r="F60" s="7" t="s">
        <v>236</v>
      </c>
      <c r="G60" s="7" t="s">
        <v>235</v>
      </c>
      <c r="H60" s="7" t="s">
        <v>267</v>
      </c>
      <c r="I60" s="7" t="s">
        <v>268</v>
      </c>
      <c r="J60" s="7"/>
      <c r="K60" s="7" t="s">
        <v>240</v>
      </c>
      <c r="L60" s="7" t="s">
        <v>236</v>
      </c>
      <c r="M60" s="7" t="s">
        <v>235</v>
      </c>
      <c r="N60" s="7" t="s">
        <v>267</v>
      </c>
      <c r="O60" s="7" t="s">
        <v>268</v>
      </c>
      <c r="P60" s="7"/>
      <c r="Q60" s="7" t="s">
        <v>210</v>
      </c>
      <c r="R60" s="7" t="s">
        <v>742</v>
      </c>
      <c r="S60" s="7" t="s">
        <v>743</v>
      </c>
      <c r="T60" s="7" t="s">
        <v>211</v>
      </c>
      <c r="U60" s="7"/>
      <c r="V60" s="7"/>
      <c r="W60" s="7" t="s">
        <v>178</v>
      </c>
      <c r="X60" s="7">
        <v>46</v>
      </c>
      <c r="Y60" s="7"/>
      <c r="Z60" s="7">
        <v>7.8</v>
      </c>
      <c r="AA60" s="7"/>
      <c r="AB60" s="7"/>
      <c r="AC60" s="7"/>
      <c r="AD60" s="7"/>
      <c r="AE60" s="7" t="s">
        <v>624</v>
      </c>
      <c r="AF60" s="7" t="s">
        <v>472</v>
      </c>
      <c r="AG60" s="7" t="s">
        <v>71</v>
      </c>
      <c r="AH60" s="7" t="s">
        <v>103</v>
      </c>
      <c r="AI60" s="7"/>
      <c r="AJ60" s="7">
        <f>SUM(Table1[[#This Row],[reported_1302]:[reported_1286_iso]])</f>
        <v>93.889151300361661</v>
      </c>
      <c r="AK60" s="11">
        <v>1.2145375847743916</v>
      </c>
      <c r="AL60" s="11">
        <v>1.0502700919753882</v>
      </c>
      <c r="AM60" s="11">
        <v>0.26761463165140531</v>
      </c>
      <c r="AN60" s="11">
        <v>0.89498320220326233</v>
      </c>
      <c r="AO60" s="11">
        <v>57.301722590565973</v>
      </c>
      <c r="AP60" s="11">
        <v>28.962129373726874</v>
      </c>
      <c r="AQ60" s="11">
        <v>4.1978938254643561</v>
      </c>
      <c r="AR60" s="11"/>
      <c r="AS60" s="11"/>
      <c r="AT60" s="11"/>
      <c r="AU60" s="11"/>
      <c r="AV60" s="11"/>
      <c r="AW60" s="11"/>
      <c r="AX60" s="11"/>
      <c r="AY60" s="11"/>
      <c r="AZ60" s="11">
        <f>Table1[[#This Row],[reported_1302]]/SUM(Table1[[#This Row],[reported_1302]:[reported_1292_iso]])</f>
        <v>1.3541315162342497E-2</v>
      </c>
      <c r="BA60" s="11">
        <f>Table1[[#This Row],[reported_1300]]/SUM(Table1[[#This Row],[reported_1302]:[reported_1292_iso]])</f>
        <v>1.1709837965749748E-2</v>
      </c>
      <c r="BB60" s="11">
        <f>Table1[[#This Row],[reported_1298]]/SUM(Table1[[#This Row],[reported_1302]:[reported_1292_iso]])</f>
        <v>2.9837315161547941E-3</v>
      </c>
      <c r="BC60" s="11">
        <f>Table1[[#This Row],[reported_1296]]/SUM(Table1[[#This Row],[reported_1302]:[reported_1292_iso]])</f>
        <v>9.978488733461556E-3</v>
      </c>
      <c r="BD60" s="11">
        <f>Table1[[#This Row],[reported_1292]]/SUM(Table1[[#This Row],[reported_1302]:[reported_1292_iso]])</f>
        <v>0.6388774581135015</v>
      </c>
      <c r="BE60" s="11">
        <f>Table1[[#This Row],[reported_1292_iso]]/SUM(Table1[[#This Row],[reported_1302]:[reported_1292_iso]])</f>
        <v>0.32290916850878992</v>
      </c>
      <c r="BF60" s="7" t="e">
        <v>#N/A</v>
      </c>
      <c r="BG60" s="7" t="s">
        <v>32</v>
      </c>
      <c r="BH60" s="7" t="s">
        <v>33</v>
      </c>
      <c r="BI60" s="7" t="s">
        <v>222</v>
      </c>
      <c r="BJ60" s="8" t="s">
        <v>36</v>
      </c>
      <c r="BK60" s="7" t="s">
        <v>91</v>
      </c>
      <c r="BL60" s="7" t="s">
        <v>38</v>
      </c>
      <c r="BM60" s="7" t="s">
        <v>38</v>
      </c>
      <c r="BN60" s="7" t="s">
        <v>77</v>
      </c>
      <c r="BO60" s="7" t="s">
        <v>38</v>
      </c>
      <c r="BP60" s="7" t="s">
        <v>38</v>
      </c>
      <c r="BQ60" s="7" t="s">
        <v>46</v>
      </c>
      <c r="BR60" s="7" t="s">
        <v>46</v>
      </c>
      <c r="BS60" s="7" t="s">
        <v>92</v>
      </c>
      <c r="BT60" s="7" t="s">
        <v>79</v>
      </c>
      <c r="BU60" s="9" t="s">
        <v>93</v>
      </c>
      <c r="BV60" s="9" t="s">
        <v>228</v>
      </c>
    </row>
    <row r="61" spans="1:74" s="19" customFormat="1" hidden="1" x14ac:dyDescent="0.25">
      <c r="A61" s="15" t="s">
        <v>568</v>
      </c>
      <c r="B61" s="15">
        <v>1904</v>
      </c>
      <c r="C61" s="15" t="s">
        <v>287</v>
      </c>
      <c r="D61" s="7">
        <f>INDEX(Strain_IDs!C:C,MATCH(Table1[[#This Row],[Strains]],Strain_IDs!D:D,0))</f>
        <v>25.1</v>
      </c>
      <c r="E61" s="15" t="s">
        <v>237</v>
      </c>
      <c r="F61" s="15" t="s">
        <v>282</v>
      </c>
      <c r="G61" s="15" t="s">
        <v>283</v>
      </c>
      <c r="H61" s="15" t="s">
        <v>280</v>
      </c>
      <c r="I61" s="15" t="s">
        <v>281</v>
      </c>
      <c r="J61" s="15" t="s">
        <v>590</v>
      </c>
      <c r="K61" s="15" t="s">
        <v>237</v>
      </c>
      <c r="L61" s="15" t="s">
        <v>278</v>
      </c>
      <c r="M61" s="15" t="s">
        <v>279</v>
      </c>
      <c r="N61" s="15" t="s">
        <v>280</v>
      </c>
      <c r="O61" s="15" t="s">
        <v>281</v>
      </c>
      <c r="P61" s="15" t="s">
        <v>590</v>
      </c>
      <c r="Q61" s="15" t="s">
        <v>290</v>
      </c>
      <c r="R61" s="7" t="s">
        <v>747</v>
      </c>
      <c r="S61" s="7" t="s">
        <v>747</v>
      </c>
      <c r="T61" s="15" t="s">
        <v>211</v>
      </c>
      <c r="U61" s="15" t="s">
        <v>592</v>
      </c>
      <c r="V61" s="15" t="s">
        <v>594</v>
      </c>
      <c r="W61" s="7" t="s">
        <v>179</v>
      </c>
      <c r="X61" s="15">
        <v>82</v>
      </c>
      <c r="Y61" s="15"/>
      <c r="Z61" s="15">
        <v>3.5</v>
      </c>
      <c r="AA61" s="15"/>
      <c r="AB61" s="15"/>
      <c r="AC61" s="15"/>
      <c r="AD61" s="15"/>
      <c r="AE61" s="15"/>
      <c r="AF61" s="15" t="s">
        <v>472</v>
      </c>
      <c r="AG61" s="15" t="s">
        <v>71</v>
      </c>
      <c r="AH61" s="15" t="s">
        <v>76</v>
      </c>
      <c r="AI61" s="15"/>
      <c r="AJ61" s="15">
        <f>SUM(Table1[[#This Row],[reported_1302]:[reported_1286_iso]])</f>
        <v>1</v>
      </c>
      <c r="AK61" s="16">
        <v>0.2</v>
      </c>
      <c r="AL61" s="16">
        <v>0</v>
      </c>
      <c r="AM61" s="16">
        <v>0</v>
      </c>
      <c r="AN61" s="16">
        <v>0</v>
      </c>
      <c r="AO61" s="16">
        <v>0</v>
      </c>
      <c r="AP61" s="16">
        <v>0</v>
      </c>
      <c r="AQ61" s="16">
        <v>0.34</v>
      </c>
      <c r="AR61" s="16">
        <v>0</v>
      </c>
      <c r="AS61" s="16"/>
      <c r="AT61" s="16"/>
      <c r="AU61" s="16">
        <v>0.46</v>
      </c>
      <c r="AV61" s="16">
        <v>0</v>
      </c>
      <c r="AW61" s="16">
        <v>0</v>
      </c>
      <c r="AX61" s="16"/>
      <c r="AY61" s="16"/>
      <c r="AZ61" s="16">
        <f>Table1[[#This Row],[reported_1302]]/SUM(Table1[[#This Row],[reported_1302]:[reported_1292_iso]])</f>
        <v>1</v>
      </c>
      <c r="BA61" s="16">
        <f>Table1[[#This Row],[reported_1300]]/SUM(Table1[[#This Row],[reported_1302]:[reported_1292_iso]])</f>
        <v>0</v>
      </c>
      <c r="BB61" s="16">
        <f>Table1[[#This Row],[reported_1298]]/SUM(Table1[[#This Row],[reported_1302]:[reported_1292_iso]])</f>
        <v>0</v>
      </c>
      <c r="BC61" s="16">
        <f>Table1[[#This Row],[reported_1296]]/SUM(Table1[[#This Row],[reported_1302]:[reported_1292_iso]])</f>
        <v>0</v>
      </c>
      <c r="BD61" s="16">
        <f>Table1[[#This Row],[reported_1292]]/SUM(Table1[[#This Row],[reported_1302]:[reported_1292_iso]])</f>
        <v>0</v>
      </c>
      <c r="BE61" s="16">
        <f>Table1[[#This Row],[reported_1292_iso]]/SUM(Table1[[#This Row],[reported_1302]:[reported_1292_iso]])</f>
        <v>0</v>
      </c>
      <c r="BF61" s="15" t="e">
        <v>#N/A</v>
      </c>
      <c r="BG61" s="15" t="s">
        <v>32</v>
      </c>
      <c r="BH61" s="15" t="s">
        <v>108</v>
      </c>
      <c r="BI61" s="15" t="s">
        <v>223</v>
      </c>
      <c r="BJ61" s="17" t="s">
        <v>36</v>
      </c>
      <c r="BK61" s="15" t="s">
        <v>36</v>
      </c>
      <c r="BL61" s="15" t="s">
        <v>38</v>
      </c>
      <c r="BM61" s="15" t="s">
        <v>38</v>
      </c>
      <c r="BN61" s="15" t="s">
        <v>109</v>
      </c>
      <c r="BO61" s="15" t="s">
        <v>40</v>
      </c>
      <c r="BP61" s="15" t="s">
        <v>40</v>
      </c>
      <c r="BQ61" s="15" t="s">
        <v>41</v>
      </c>
      <c r="BR61" s="15" t="s">
        <v>41</v>
      </c>
      <c r="BS61" s="15" t="s">
        <v>110</v>
      </c>
      <c r="BT61" s="15" t="s">
        <v>111</v>
      </c>
      <c r="BU61" s="18" t="s">
        <v>112</v>
      </c>
      <c r="BV61" s="18" t="s">
        <v>228</v>
      </c>
    </row>
    <row r="62" spans="1:74" s="19" customFormat="1" hidden="1" x14ac:dyDescent="0.25">
      <c r="A62" s="15" t="s">
        <v>569</v>
      </c>
      <c r="B62" s="15" t="s">
        <v>288</v>
      </c>
      <c r="C62" s="15" t="s">
        <v>284</v>
      </c>
      <c r="D62" s="7">
        <f>INDEX(Strain_IDs!C:C,MATCH(Table1[[#This Row],[Strains]],Strain_IDs!D:D,0))</f>
        <v>21</v>
      </c>
      <c r="E62" s="15" t="s">
        <v>237</v>
      </c>
      <c r="F62" s="15" t="s">
        <v>282</v>
      </c>
      <c r="G62" s="15" t="s">
        <v>283</v>
      </c>
      <c r="H62" s="15" t="s">
        <v>280</v>
      </c>
      <c r="I62" s="15" t="s">
        <v>281</v>
      </c>
      <c r="J62" s="15" t="s">
        <v>597</v>
      </c>
      <c r="K62" s="15" t="s">
        <v>237</v>
      </c>
      <c r="L62" s="15" t="s">
        <v>278</v>
      </c>
      <c r="M62" s="15" t="s">
        <v>279</v>
      </c>
      <c r="N62" s="15" t="s">
        <v>280</v>
      </c>
      <c r="O62" s="15" t="s">
        <v>281</v>
      </c>
      <c r="P62" s="15" t="s">
        <v>597</v>
      </c>
      <c r="Q62" s="15" t="s">
        <v>290</v>
      </c>
      <c r="R62" s="7" t="s">
        <v>747</v>
      </c>
      <c r="S62" s="7" t="s">
        <v>747</v>
      </c>
      <c r="T62" s="15" t="s">
        <v>211</v>
      </c>
      <c r="U62" s="15" t="s">
        <v>598</v>
      </c>
      <c r="V62" s="15" t="s">
        <v>599</v>
      </c>
      <c r="W62" s="7" t="s">
        <v>180</v>
      </c>
      <c r="X62" s="15">
        <v>82</v>
      </c>
      <c r="Y62" s="15"/>
      <c r="Z62" s="15">
        <v>3.5</v>
      </c>
      <c r="AA62" s="15"/>
      <c r="AB62" s="15"/>
      <c r="AC62" s="15"/>
      <c r="AD62" s="15"/>
      <c r="AE62" s="15"/>
      <c r="AF62" s="15" t="s">
        <v>472</v>
      </c>
      <c r="AG62" s="15" t="s">
        <v>71</v>
      </c>
      <c r="AH62" s="15" t="s">
        <v>76</v>
      </c>
      <c r="AI62" s="15"/>
      <c r="AJ62" s="15">
        <f>SUM(Table1[[#This Row],[reported_1302]:[reported_1286_iso]])</f>
        <v>1</v>
      </c>
      <c r="AK62" s="16">
        <v>0</v>
      </c>
      <c r="AL62" s="16">
        <v>0</v>
      </c>
      <c r="AM62" s="16">
        <v>0</v>
      </c>
      <c r="AN62" s="16">
        <v>0.01</v>
      </c>
      <c r="AO62" s="16">
        <v>0</v>
      </c>
      <c r="AP62" s="16">
        <v>0</v>
      </c>
      <c r="AQ62" s="16">
        <v>0.14000000000000001</v>
      </c>
      <c r="AR62" s="16">
        <v>0.54</v>
      </c>
      <c r="AS62" s="16"/>
      <c r="AT62" s="16"/>
      <c r="AU62" s="16">
        <v>0.27</v>
      </c>
      <c r="AV62" s="16">
        <v>0.02</v>
      </c>
      <c r="AW62" s="16">
        <v>0.02</v>
      </c>
      <c r="AX62" s="16"/>
      <c r="AY62" s="16"/>
      <c r="AZ62" s="16">
        <f>Table1[[#This Row],[reported_1302]]/SUM(Table1[[#This Row],[reported_1302]:[reported_1292_iso]])</f>
        <v>0</v>
      </c>
      <c r="BA62" s="16">
        <f>Table1[[#This Row],[reported_1300]]/SUM(Table1[[#This Row],[reported_1302]:[reported_1292_iso]])</f>
        <v>0</v>
      </c>
      <c r="BB62" s="16">
        <f>Table1[[#This Row],[reported_1298]]/SUM(Table1[[#This Row],[reported_1302]:[reported_1292_iso]])</f>
        <v>0</v>
      </c>
      <c r="BC62" s="16">
        <f>Table1[[#This Row],[reported_1296]]/SUM(Table1[[#This Row],[reported_1302]:[reported_1292_iso]])</f>
        <v>1</v>
      </c>
      <c r="BD62" s="16">
        <f>Table1[[#This Row],[reported_1292]]/SUM(Table1[[#This Row],[reported_1302]:[reported_1292_iso]])</f>
        <v>0</v>
      </c>
      <c r="BE62" s="16">
        <f>Table1[[#This Row],[reported_1292_iso]]/SUM(Table1[[#This Row],[reported_1302]:[reported_1292_iso]])</f>
        <v>0</v>
      </c>
      <c r="BF62" s="15" t="e">
        <v>#N/A</v>
      </c>
      <c r="BG62" s="15" t="s">
        <v>32</v>
      </c>
      <c r="BH62" s="15" t="s">
        <v>108</v>
      </c>
      <c r="BI62" s="15" t="s">
        <v>223</v>
      </c>
      <c r="BJ62" s="17" t="s">
        <v>36</v>
      </c>
      <c r="BK62" s="15" t="s">
        <v>36</v>
      </c>
      <c r="BL62" s="15" t="s">
        <v>38</v>
      </c>
      <c r="BM62" s="15" t="s">
        <v>38</v>
      </c>
      <c r="BN62" s="15" t="s">
        <v>109</v>
      </c>
      <c r="BO62" s="15" t="e">
        <v>#DIV/0!</v>
      </c>
      <c r="BP62" s="15" t="s">
        <v>40</v>
      </c>
      <c r="BQ62" s="15" t="e">
        <v>#DIV/0!</v>
      </c>
      <c r="BR62" s="15" t="s">
        <v>41</v>
      </c>
      <c r="BS62" s="15" t="s">
        <v>110</v>
      </c>
      <c r="BT62" s="15" t="s">
        <v>111</v>
      </c>
      <c r="BU62" s="18" t="s">
        <v>112</v>
      </c>
      <c r="BV62" s="18" t="s">
        <v>228</v>
      </c>
    </row>
    <row r="63" spans="1:74" s="19" customFormat="1" hidden="1" x14ac:dyDescent="0.25">
      <c r="A63" s="15" t="s">
        <v>570</v>
      </c>
      <c r="B63" s="15" t="s">
        <v>295</v>
      </c>
      <c r="C63" s="15" t="s">
        <v>294</v>
      </c>
      <c r="D63" s="7">
        <f>INDEX(Strain_IDs!C:C,MATCH(Table1[[#This Row],[Strains]],Strain_IDs!D:D,0))</f>
        <v>18</v>
      </c>
      <c r="E63" s="15" t="s">
        <v>237</v>
      </c>
      <c r="F63" s="15" t="s">
        <v>282</v>
      </c>
      <c r="G63" s="15" t="s">
        <v>283</v>
      </c>
      <c r="H63" s="15" t="s">
        <v>292</v>
      </c>
      <c r="I63" s="15" t="s">
        <v>293</v>
      </c>
      <c r="J63" s="15"/>
      <c r="K63" s="15" t="s">
        <v>237</v>
      </c>
      <c r="L63" s="15" t="s">
        <v>278</v>
      </c>
      <c r="M63" s="15" t="s">
        <v>283</v>
      </c>
      <c r="N63" s="15" t="s">
        <v>292</v>
      </c>
      <c r="O63" s="15" t="s">
        <v>293</v>
      </c>
      <c r="P63" s="15"/>
      <c r="Q63" s="15" t="s">
        <v>290</v>
      </c>
      <c r="R63" s="7" t="s">
        <v>748</v>
      </c>
      <c r="S63" s="7" t="s">
        <v>748</v>
      </c>
      <c r="T63" s="15" t="s">
        <v>211</v>
      </c>
      <c r="U63" s="15"/>
      <c r="V63" s="15"/>
      <c r="W63" s="7" t="s">
        <v>181</v>
      </c>
      <c r="X63" s="15">
        <v>75</v>
      </c>
      <c r="Y63" s="15"/>
      <c r="Z63" s="15">
        <v>4.5</v>
      </c>
      <c r="AA63" s="15"/>
      <c r="AB63" s="15"/>
      <c r="AC63" s="15"/>
      <c r="AD63" s="15"/>
      <c r="AE63" s="15"/>
      <c r="AF63" s="15" t="s">
        <v>472</v>
      </c>
      <c r="AG63" s="15" t="s">
        <v>71</v>
      </c>
      <c r="AH63" s="15" t="s">
        <v>76</v>
      </c>
      <c r="AI63" s="15"/>
      <c r="AJ63" s="15">
        <f>SUM(Table1[[#This Row],[reported_1302]:[reported_1286_iso]])</f>
        <v>1</v>
      </c>
      <c r="AK63" s="16">
        <v>7.0000000000000007E-2</v>
      </c>
      <c r="AL63" s="16">
        <v>0.15</v>
      </c>
      <c r="AM63" s="16">
        <v>0.23</v>
      </c>
      <c r="AN63" s="16">
        <v>0.25</v>
      </c>
      <c r="AO63" s="16">
        <v>0</v>
      </c>
      <c r="AP63" s="16">
        <v>0</v>
      </c>
      <c r="AQ63" s="16">
        <v>0.26</v>
      </c>
      <c r="AR63" s="16">
        <v>0</v>
      </c>
      <c r="AS63" s="16"/>
      <c r="AT63" s="16"/>
      <c r="AU63" s="16">
        <v>0.04</v>
      </c>
      <c r="AV63" s="16">
        <v>0</v>
      </c>
      <c r="AW63" s="16">
        <v>0</v>
      </c>
      <c r="AX63" s="16"/>
      <c r="AY63" s="16"/>
      <c r="AZ63" s="16">
        <f>Table1[[#This Row],[reported_1302]]/SUM(Table1[[#This Row],[reported_1302]:[reported_1292_iso]])</f>
        <v>0.10000000000000002</v>
      </c>
      <c r="BA63" s="16">
        <f>Table1[[#This Row],[reported_1300]]/SUM(Table1[[#This Row],[reported_1302]:[reported_1292_iso]])</f>
        <v>0.2142857142857143</v>
      </c>
      <c r="BB63" s="16">
        <f>Table1[[#This Row],[reported_1298]]/SUM(Table1[[#This Row],[reported_1302]:[reported_1292_iso]])</f>
        <v>0.32857142857142863</v>
      </c>
      <c r="BC63" s="16">
        <f>Table1[[#This Row],[reported_1296]]/SUM(Table1[[#This Row],[reported_1302]:[reported_1292_iso]])</f>
        <v>0.35714285714285715</v>
      </c>
      <c r="BD63" s="16">
        <f>Table1[[#This Row],[reported_1292]]/SUM(Table1[[#This Row],[reported_1302]:[reported_1292_iso]])</f>
        <v>0</v>
      </c>
      <c r="BE63" s="16">
        <f>Table1[[#This Row],[reported_1292_iso]]/SUM(Table1[[#This Row],[reported_1302]:[reported_1292_iso]])</f>
        <v>0</v>
      </c>
      <c r="BF63" s="15" t="e">
        <v>#N/A</v>
      </c>
      <c r="BG63" s="15" t="s">
        <v>32</v>
      </c>
      <c r="BH63" s="15" t="s">
        <v>108</v>
      </c>
      <c r="BI63" s="15" t="s">
        <v>223</v>
      </c>
      <c r="BJ63" s="17" t="s">
        <v>36</v>
      </c>
      <c r="BK63" s="15" t="s">
        <v>36</v>
      </c>
      <c r="BL63" s="15" t="s">
        <v>38</v>
      </c>
      <c r="BM63" s="15" t="s">
        <v>38</v>
      </c>
      <c r="BN63" s="15" t="s">
        <v>109</v>
      </c>
      <c r="BO63" s="15" t="s">
        <v>40</v>
      </c>
      <c r="BP63" s="15" t="s">
        <v>40</v>
      </c>
      <c r="BQ63" s="15" t="s">
        <v>41</v>
      </c>
      <c r="BR63" s="15" t="s">
        <v>41</v>
      </c>
      <c r="BS63" s="15" t="s">
        <v>110</v>
      </c>
      <c r="BT63" s="15" t="s">
        <v>111</v>
      </c>
      <c r="BU63" s="18" t="s">
        <v>112</v>
      </c>
      <c r="BV63" s="18" t="s">
        <v>228</v>
      </c>
    </row>
    <row r="64" spans="1:74" s="19" customFormat="1" hidden="1" x14ac:dyDescent="0.25">
      <c r="A64" s="15" t="s">
        <v>571</v>
      </c>
      <c r="B64" s="15" t="s">
        <v>296</v>
      </c>
      <c r="C64" s="15" t="s">
        <v>297</v>
      </c>
      <c r="D64" s="7">
        <f>INDEX(Strain_IDs!C:C,MATCH(Table1[[#This Row],[Strains]],Strain_IDs!D:D,0))</f>
        <v>19</v>
      </c>
      <c r="E64" s="15" t="s">
        <v>237</v>
      </c>
      <c r="F64" s="15" t="s">
        <v>282</v>
      </c>
      <c r="G64" s="15" t="s">
        <v>283</v>
      </c>
      <c r="H64" s="15" t="s">
        <v>292</v>
      </c>
      <c r="I64" s="15" t="s">
        <v>298</v>
      </c>
      <c r="J64" s="15"/>
      <c r="K64" s="15" t="s">
        <v>237</v>
      </c>
      <c r="L64" s="15" t="s">
        <v>278</v>
      </c>
      <c r="M64" s="15" t="s">
        <v>283</v>
      </c>
      <c r="N64" s="15" t="s">
        <v>292</v>
      </c>
      <c r="O64" s="15" t="s">
        <v>298</v>
      </c>
      <c r="P64" s="15"/>
      <c r="Q64" s="15" t="s">
        <v>290</v>
      </c>
      <c r="R64" s="7" t="s">
        <v>748</v>
      </c>
      <c r="S64" s="7" t="s">
        <v>748</v>
      </c>
      <c r="T64" s="15" t="s">
        <v>211</v>
      </c>
      <c r="U64" s="15"/>
      <c r="V64" s="15"/>
      <c r="W64" s="7" t="s">
        <v>182</v>
      </c>
      <c r="X64" s="15">
        <v>85</v>
      </c>
      <c r="Y64" s="15"/>
      <c r="Z64" s="15">
        <v>4.5</v>
      </c>
      <c r="AA64" s="15"/>
      <c r="AB64" s="15"/>
      <c r="AC64" s="15"/>
      <c r="AD64" s="15"/>
      <c r="AE64" s="15"/>
      <c r="AF64" s="15" t="s">
        <v>472</v>
      </c>
      <c r="AG64" s="15" t="s">
        <v>71</v>
      </c>
      <c r="AH64" s="15" t="s">
        <v>76</v>
      </c>
      <c r="AI64" s="15"/>
      <c r="AJ64" s="15">
        <f>SUM(Table1[[#This Row],[reported_1302]:[reported_1286_iso]])</f>
        <v>1</v>
      </c>
      <c r="AK64" s="16">
        <v>0</v>
      </c>
      <c r="AL64" s="16">
        <v>0.01</v>
      </c>
      <c r="AM64" s="16">
        <v>0.04</v>
      </c>
      <c r="AN64" s="16">
        <v>0.14000000000000001</v>
      </c>
      <c r="AO64" s="16">
        <v>0</v>
      </c>
      <c r="AP64" s="16">
        <v>0</v>
      </c>
      <c r="AQ64" s="16">
        <v>0.31</v>
      </c>
      <c r="AR64" s="16">
        <v>0.15</v>
      </c>
      <c r="AS64" s="16"/>
      <c r="AT64" s="16"/>
      <c r="AU64" s="16">
        <v>0.27</v>
      </c>
      <c r="AV64" s="16">
        <v>0.08</v>
      </c>
      <c r="AW64" s="16">
        <v>0</v>
      </c>
      <c r="AX64" s="16"/>
      <c r="AY64" s="16"/>
      <c r="AZ64" s="16">
        <f>Table1[[#This Row],[reported_1302]]/SUM(Table1[[#This Row],[reported_1302]:[reported_1292_iso]])</f>
        <v>0</v>
      </c>
      <c r="BA64" s="16">
        <f>Table1[[#This Row],[reported_1300]]/SUM(Table1[[#This Row],[reported_1302]:[reported_1292_iso]])</f>
        <v>5.2631578947368418E-2</v>
      </c>
      <c r="BB64" s="16">
        <f>Table1[[#This Row],[reported_1298]]/SUM(Table1[[#This Row],[reported_1302]:[reported_1292_iso]])</f>
        <v>0.21052631578947367</v>
      </c>
      <c r="BC64" s="16">
        <f>Table1[[#This Row],[reported_1296]]/SUM(Table1[[#This Row],[reported_1302]:[reported_1292_iso]])</f>
        <v>0.73684210526315796</v>
      </c>
      <c r="BD64" s="16">
        <f>Table1[[#This Row],[reported_1292]]/SUM(Table1[[#This Row],[reported_1302]:[reported_1292_iso]])</f>
        <v>0</v>
      </c>
      <c r="BE64" s="16">
        <f>Table1[[#This Row],[reported_1292_iso]]/SUM(Table1[[#This Row],[reported_1302]:[reported_1292_iso]])</f>
        <v>0</v>
      </c>
      <c r="BF64" s="15" t="e">
        <v>#N/A</v>
      </c>
      <c r="BG64" s="15" t="s">
        <v>32</v>
      </c>
      <c r="BH64" s="15" t="s">
        <v>108</v>
      </c>
      <c r="BI64" s="15" t="s">
        <v>223</v>
      </c>
      <c r="BJ64" s="17" t="s">
        <v>36</v>
      </c>
      <c r="BK64" s="15" t="s">
        <v>36</v>
      </c>
      <c r="BL64" s="15" t="s">
        <v>38</v>
      </c>
      <c r="BM64" s="15" t="s">
        <v>38</v>
      </c>
      <c r="BN64" s="15" t="s">
        <v>109</v>
      </c>
      <c r="BO64" s="15" t="e">
        <v>#DIV/0!</v>
      </c>
      <c r="BP64" s="15" t="s">
        <v>40</v>
      </c>
      <c r="BQ64" s="15" t="e">
        <v>#DIV/0!</v>
      </c>
      <c r="BR64" s="15" t="s">
        <v>41</v>
      </c>
      <c r="BS64" s="15" t="s">
        <v>110</v>
      </c>
      <c r="BT64" s="15" t="s">
        <v>111</v>
      </c>
      <c r="BU64" s="18" t="s">
        <v>112</v>
      </c>
      <c r="BV64" s="18" t="s">
        <v>228</v>
      </c>
    </row>
    <row r="65" spans="1:74" s="19" customFormat="1" hidden="1" x14ac:dyDescent="0.25">
      <c r="A65" s="15" t="s">
        <v>572</v>
      </c>
      <c r="B65" s="15" t="s">
        <v>289</v>
      </c>
      <c r="C65" s="15" t="s">
        <v>285</v>
      </c>
      <c r="D65" s="7">
        <f>INDEX(Strain_IDs!C:C,MATCH(Table1[[#This Row],[Strains]],Strain_IDs!D:D,0))</f>
        <v>23</v>
      </c>
      <c r="E65" s="15" t="s">
        <v>237</v>
      </c>
      <c r="F65" s="15" t="s">
        <v>278</v>
      </c>
      <c r="G65" s="15" t="s">
        <v>299</v>
      </c>
      <c r="H65" s="15" t="s">
        <v>300</v>
      </c>
      <c r="I65" s="15" t="s">
        <v>301</v>
      </c>
      <c r="J65" s="15"/>
      <c r="K65" s="15" t="s">
        <v>237</v>
      </c>
      <c r="L65" s="15" t="s">
        <v>278</v>
      </c>
      <c r="M65" s="15" t="s">
        <v>299</v>
      </c>
      <c r="N65" s="15" t="s">
        <v>302</v>
      </c>
      <c r="O65" s="15" t="s">
        <v>301</v>
      </c>
      <c r="P65" s="15"/>
      <c r="Q65" s="15" t="s">
        <v>303</v>
      </c>
      <c r="R65" s="7" t="s">
        <v>746</v>
      </c>
      <c r="S65" s="7" t="s">
        <v>746</v>
      </c>
      <c r="T65" s="15" t="s">
        <v>211</v>
      </c>
      <c r="U65" s="15"/>
      <c r="V65" s="15"/>
      <c r="W65" s="7" t="s">
        <v>183</v>
      </c>
      <c r="X65" s="15">
        <v>85</v>
      </c>
      <c r="Y65" s="15"/>
      <c r="Z65" s="15">
        <v>4.5</v>
      </c>
      <c r="AA65" s="15"/>
      <c r="AB65" s="15"/>
      <c r="AC65" s="15"/>
      <c r="AD65" s="15"/>
      <c r="AE65" s="15"/>
      <c r="AF65" s="15" t="s">
        <v>472</v>
      </c>
      <c r="AG65" s="15" t="s">
        <v>71</v>
      </c>
      <c r="AH65" s="15" t="s">
        <v>76</v>
      </c>
      <c r="AI65" s="15"/>
      <c r="AJ65" s="15">
        <f>SUM(Table1[[#This Row],[reported_1302]:[reported_1286_iso]])</f>
        <v>1</v>
      </c>
      <c r="AK65" s="16">
        <v>0.04</v>
      </c>
      <c r="AL65" s="16">
        <v>0.03</v>
      </c>
      <c r="AM65" s="16">
        <v>0.06</v>
      </c>
      <c r="AN65" s="16">
        <v>0.14000000000000001</v>
      </c>
      <c r="AO65" s="16">
        <v>0</v>
      </c>
      <c r="AP65" s="16">
        <v>0</v>
      </c>
      <c r="AQ65" s="16">
        <v>0.54</v>
      </c>
      <c r="AR65" s="16">
        <v>0.02</v>
      </c>
      <c r="AS65" s="16"/>
      <c r="AT65" s="16"/>
      <c r="AU65" s="16">
        <v>0.15</v>
      </c>
      <c r="AV65" s="16">
        <v>0</v>
      </c>
      <c r="AW65" s="16">
        <v>0.02</v>
      </c>
      <c r="AX65" s="16"/>
      <c r="AY65" s="16"/>
      <c r="AZ65" s="16">
        <f>Table1[[#This Row],[reported_1302]]/SUM(Table1[[#This Row],[reported_1302]:[reported_1292_iso]])</f>
        <v>0.14814814814814814</v>
      </c>
      <c r="BA65" s="16">
        <f>Table1[[#This Row],[reported_1300]]/SUM(Table1[[#This Row],[reported_1302]:[reported_1292_iso]])</f>
        <v>0.1111111111111111</v>
      </c>
      <c r="BB65" s="16">
        <f>Table1[[#This Row],[reported_1298]]/SUM(Table1[[#This Row],[reported_1302]:[reported_1292_iso]])</f>
        <v>0.22222222222222221</v>
      </c>
      <c r="BC65" s="16">
        <f>Table1[[#This Row],[reported_1296]]/SUM(Table1[[#This Row],[reported_1302]:[reported_1292_iso]])</f>
        <v>0.51851851851851849</v>
      </c>
      <c r="BD65" s="16">
        <f>Table1[[#This Row],[reported_1292]]/SUM(Table1[[#This Row],[reported_1302]:[reported_1292_iso]])</f>
        <v>0</v>
      </c>
      <c r="BE65" s="16">
        <f>Table1[[#This Row],[reported_1292_iso]]/SUM(Table1[[#This Row],[reported_1302]:[reported_1292_iso]])</f>
        <v>0</v>
      </c>
      <c r="BF65" s="15" t="e">
        <v>#N/A</v>
      </c>
      <c r="BG65" s="15" t="s">
        <v>32</v>
      </c>
      <c r="BH65" s="15" t="s">
        <v>108</v>
      </c>
      <c r="BI65" s="15" t="s">
        <v>223</v>
      </c>
      <c r="BJ65" s="17" t="s">
        <v>36</v>
      </c>
      <c r="BK65" s="15" t="s">
        <v>36</v>
      </c>
      <c r="BL65" s="15" t="s">
        <v>38</v>
      </c>
      <c r="BM65" s="15" t="s">
        <v>38</v>
      </c>
      <c r="BN65" s="15" t="s">
        <v>109</v>
      </c>
      <c r="BO65" s="15" t="s">
        <v>40</v>
      </c>
      <c r="BP65" s="15" t="s">
        <v>40</v>
      </c>
      <c r="BQ65" s="15" t="s">
        <v>41</v>
      </c>
      <c r="BR65" s="15" t="s">
        <v>41</v>
      </c>
      <c r="BS65" s="15" t="s">
        <v>110</v>
      </c>
      <c r="BT65" s="15" t="s">
        <v>111</v>
      </c>
      <c r="BU65" s="18" t="s">
        <v>112</v>
      </c>
      <c r="BV65" s="18" t="s">
        <v>228</v>
      </c>
    </row>
    <row r="66" spans="1:74" s="19" customFormat="1" hidden="1" x14ac:dyDescent="0.25">
      <c r="A66" s="15" t="s">
        <v>573</v>
      </c>
      <c r="B66" s="15" t="s">
        <v>309</v>
      </c>
      <c r="C66" s="15" t="s">
        <v>576</v>
      </c>
      <c r="D66" s="7">
        <f>INDEX(Strain_IDs!C:C,MATCH(Table1[[#This Row],[Strains]],Strain_IDs!D:D,0))</f>
        <v>22</v>
      </c>
      <c r="E66" s="15" t="s">
        <v>237</v>
      </c>
      <c r="F66" s="15" t="s">
        <v>278</v>
      </c>
      <c r="G66" s="15" t="s">
        <v>299</v>
      </c>
      <c r="H66" s="15" t="s">
        <v>302</v>
      </c>
      <c r="I66" s="15" t="s">
        <v>310</v>
      </c>
      <c r="J66" s="15"/>
      <c r="K66" s="15" t="s">
        <v>237</v>
      </c>
      <c r="L66" s="15" t="s">
        <v>278</v>
      </c>
      <c r="M66" s="15" t="s">
        <v>299</v>
      </c>
      <c r="N66" s="15" t="s">
        <v>302</v>
      </c>
      <c r="O66" s="15" t="s">
        <v>310</v>
      </c>
      <c r="P66" s="15"/>
      <c r="Q66" s="15" t="s">
        <v>290</v>
      </c>
      <c r="R66" s="7" t="s">
        <v>746</v>
      </c>
      <c r="S66" s="7" t="s">
        <v>746</v>
      </c>
      <c r="T66" s="15" t="s">
        <v>211</v>
      </c>
      <c r="U66" s="15"/>
      <c r="V66" s="15"/>
      <c r="W66" s="7" t="s">
        <v>184</v>
      </c>
      <c r="X66" s="15">
        <v>85</v>
      </c>
      <c r="Y66" s="15"/>
      <c r="Z66" s="15">
        <v>5.5</v>
      </c>
      <c r="AA66" s="15"/>
      <c r="AB66" s="15"/>
      <c r="AC66" s="15"/>
      <c r="AD66" s="15"/>
      <c r="AE66" s="15"/>
      <c r="AF66" s="15" t="s">
        <v>472</v>
      </c>
      <c r="AG66" s="15" t="s">
        <v>71</v>
      </c>
      <c r="AH66" s="15" t="s">
        <v>76</v>
      </c>
      <c r="AI66" s="15"/>
      <c r="AJ66" s="15">
        <f>SUM(Table1[[#This Row],[reported_1302]:[reported_1286_iso]])</f>
        <v>1</v>
      </c>
      <c r="AK66" s="16">
        <v>0.05</v>
      </c>
      <c r="AL66" s="16">
        <v>0.02</v>
      </c>
      <c r="AM66" s="16">
        <v>0.06</v>
      </c>
      <c r="AN66" s="16">
        <v>0.08</v>
      </c>
      <c r="AO66" s="16">
        <v>0</v>
      </c>
      <c r="AP66" s="16">
        <v>0</v>
      </c>
      <c r="AQ66" s="16">
        <v>0.62</v>
      </c>
      <c r="AR66" s="16">
        <v>0.02</v>
      </c>
      <c r="AS66" s="16"/>
      <c r="AT66" s="16"/>
      <c r="AU66" s="16">
        <v>0.15</v>
      </c>
      <c r="AV66" s="16">
        <v>0</v>
      </c>
      <c r="AW66" s="16">
        <v>0</v>
      </c>
      <c r="AX66" s="16"/>
      <c r="AY66" s="16"/>
      <c r="AZ66" s="16">
        <f>Table1[[#This Row],[reported_1302]]/SUM(Table1[[#This Row],[reported_1302]:[reported_1292_iso]])</f>
        <v>0.23809523809523808</v>
      </c>
      <c r="BA66" s="16">
        <f>Table1[[#This Row],[reported_1300]]/SUM(Table1[[#This Row],[reported_1302]:[reported_1292_iso]])</f>
        <v>9.5238095238095233E-2</v>
      </c>
      <c r="BB66" s="16">
        <f>Table1[[#This Row],[reported_1298]]/SUM(Table1[[#This Row],[reported_1302]:[reported_1292_iso]])</f>
        <v>0.2857142857142857</v>
      </c>
      <c r="BC66" s="16">
        <f>Table1[[#This Row],[reported_1296]]/SUM(Table1[[#This Row],[reported_1302]:[reported_1292_iso]])</f>
        <v>0.38095238095238093</v>
      </c>
      <c r="BD66" s="16">
        <f>Table1[[#This Row],[reported_1292]]/SUM(Table1[[#This Row],[reported_1302]:[reported_1292_iso]])</f>
        <v>0</v>
      </c>
      <c r="BE66" s="16">
        <f>Table1[[#This Row],[reported_1292_iso]]/SUM(Table1[[#This Row],[reported_1302]:[reported_1292_iso]])</f>
        <v>0</v>
      </c>
      <c r="BF66" s="15" t="e">
        <v>#N/A</v>
      </c>
      <c r="BG66" s="15" t="s">
        <v>32</v>
      </c>
      <c r="BH66" s="15" t="s">
        <v>108</v>
      </c>
      <c r="BI66" s="15" t="s">
        <v>223</v>
      </c>
      <c r="BJ66" s="17" t="s">
        <v>36</v>
      </c>
      <c r="BK66" s="15" t="s">
        <v>36</v>
      </c>
      <c r="BL66" s="15" t="s">
        <v>38</v>
      </c>
      <c r="BM66" s="15" t="s">
        <v>38</v>
      </c>
      <c r="BN66" s="15" t="s">
        <v>109</v>
      </c>
      <c r="BO66" s="15" t="s">
        <v>40</v>
      </c>
      <c r="BP66" s="15" t="s">
        <v>40</v>
      </c>
      <c r="BQ66" s="15" t="s">
        <v>41</v>
      </c>
      <c r="BR66" s="15" t="s">
        <v>41</v>
      </c>
      <c r="BS66" s="15" t="s">
        <v>110</v>
      </c>
      <c r="BT66" s="15" t="s">
        <v>111</v>
      </c>
      <c r="BU66" s="18" t="s">
        <v>112</v>
      </c>
      <c r="BV66" s="18" t="s">
        <v>228</v>
      </c>
    </row>
    <row r="67" spans="1:74" s="19" customFormat="1" hidden="1" x14ac:dyDescent="0.25">
      <c r="A67" s="15" t="s">
        <v>574</v>
      </c>
      <c r="B67" s="15" t="s">
        <v>308</v>
      </c>
      <c r="C67" s="15" t="s">
        <v>304</v>
      </c>
      <c r="D67" s="7">
        <f>INDEX(Strain_IDs!C:C,MATCH(Table1[[#This Row],[Strains]],Strain_IDs!D:D,0))</f>
        <v>20</v>
      </c>
      <c r="E67" s="15" t="s">
        <v>237</v>
      </c>
      <c r="F67" s="15" t="s">
        <v>282</v>
      </c>
      <c r="G67" s="15" t="s">
        <v>283</v>
      </c>
      <c r="H67" s="15" t="s">
        <v>305</v>
      </c>
      <c r="I67" s="15" t="s">
        <v>306</v>
      </c>
      <c r="J67" s="15"/>
      <c r="K67" s="15" t="s">
        <v>237</v>
      </c>
      <c r="L67" s="15" t="s">
        <v>278</v>
      </c>
      <c r="M67" s="15" t="s">
        <v>307</v>
      </c>
      <c r="N67" s="15" t="s">
        <v>305</v>
      </c>
      <c r="O67" s="15" t="s">
        <v>306</v>
      </c>
      <c r="P67" s="15"/>
      <c r="Q67" s="15" t="s">
        <v>303</v>
      </c>
      <c r="R67" s="7" t="s">
        <v>749</v>
      </c>
      <c r="S67" s="7" t="s">
        <v>749</v>
      </c>
      <c r="T67" s="15" t="s">
        <v>211</v>
      </c>
      <c r="U67" s="15"/>
      <c r="V67" s="15"/>
      <c r="W67" s="7" t="s">
        <v>185</v>
      </c>
      <c r="X67" s="15">
        <v>85</v>
      </c>
      <c r="Y67" s="15"/>
      <c r="Z67" s="15">
        <v>6</v>
      </c>
      <c r="AA67" s="15"/>
      <c r="AB67" s="15"/>
      <c r="AC67" s="15"/>
      <c r="AD67" s="15"/>
      <c r="AE67" s="15"/>
      <c r="AF67" s="15" t="s">
        <v>472</v>
      </c>
      <c r="AG67" s="15" t="s">
        <v>71</v>
      </c>
      <c r="AH67" s="15" t="s">
        <v>76</v>
      </c>
      <c r="AI67" s="15"/>
      <c r="AJ67" s="15">
        <f>SUM(Table1[[#This Row],[reported_1302]:[reported_1286_iso]])</f>
        <v>1</v>
      </c>
      <c r="AK67" s="16">
        <v>0.09</v>
      </c>
      <c r="AL67" s="16">
        <v>0.1</v>
      </c>
      <c r="AM67" s="16">
        <v>0.19</v>
      </c>
      <c r="AN67" s="16">
        <v>0.3</v>
      </c>
      <c r="AO67" s="16">
        <v>0</v>
      </c>
      <c r="AP67" s="16">
        <v>0</v>
      </c>
      <c r="AQ67" s="16">
        <v>0.32</v>
      </c>
      <c r="AR67" s="16">
        <v>0</v>
      </c>
      <c r="AS67" s="16"/>
      <c r="AT67" s="16"/>
      <c r="AU67" s="16">
        <v>0</v>
      </c>
      <c r="AV67" s="16">
        <v>0</v>
      </c>
      <c r="AW67" s="16">
        <v>0</v>
      </c>
      <c r="AX67" s="16"/>
      <c r="AY67" s="16"/>
      <c r="AZ67" s="16">
        <f>Table1[[#This Row],[reported_1302]]/SUM(Table1[[#This Row],[reported_1302]:[reported_1292_iso]])</f>
        <v>0.13235294117647059</v>
      </c>
      <c r="BA67" s="16">
        <f>Table1[[#This Row],[reported_1300]]/SUM(Table1[[#This Row],[reported_1302]:[reported_1292_iso]])</f>
        <v>0.1470588235294118</v>
      </c>
      <c r="BB67" s="16">
        <f>Table1[[#This Row],[reported_1298]]/SUM(Table1[[#This Row],[reported_1302]:[reported_1292_iso]])</f>
        <v>0.27941176470588236</v>
      </c>
      <c r="BC67" s="16">
        <f>Table1[[#This Row],[reported_1296]]/SUM(Table1[[#This Row],[reported_1302]:[reported_1292_iso]])</f>
        <v>0.44117647058823534</v>
      </c>
      <c r="BD67" s="16">
        <f>Table1[[#This Row],[reported_1292]]/SUM(Table1[[#This Row],[reported_1302]:[reported_1292_iso]])</f>
        <v>0</v>
      </c>
      <c r="BE67" s="16">
        <f>Table1[[#This Row],[reported_1292_iso]]/SUM(Table1[[#This Row],[reported_1302]:[reported_1292_iso]])</f>
        <v>0</v>
      </c>
      <c r="BF67" s="15" t="e">
        <v>#N/A</v>
      </c>
      <c r="BG67" s="15" t="s">
        <v>32</v>
      </c>
      <c r="BH67" s="15" t="s">
        <v>108</v>
      </c>
      <c r="BI67" s="15" t="s">
        <v>223</v>
      </c>
      <c r="BJ67" s="17" t="s">
        <v>36</v>
      </c>
      <c r="BK67" s="15" t="s">
        <v>36</v>
      </c>
      <c r="BL67" s="15" t="s">
        <v>38</v>
      </c>
      <c r="BM67" s="15" t="s">
        <v>38</v>
      </c>
      <c r="BN67" s="15" t="s">
        <v>109</v>
      </c>
      <c r="BO67" s="15" t="s">
        <v>40</v>
      </c>
      <c r="BP67" s="15" t="s">
        <v>40</v>
      </c>
      <c r="BQ67" s="15" t="s">
        <v>41</v>
      </c>
      <c r="BR67" s="15" t="s">
        <v>41</v>
      </c>
      <c r="BS67" s="15" t="s">
        <v>110</v>
      </c>
      <c r="BT67" s="15" t="s">
        <v>111</v>
      </c>
      <c r="BU67" s="18" t="s">
        <v>112</v>
      </c>
      <c r="BV67" s="18" t="s">
        <v>228</v>
      </c>
    </row>
    <row r="68" spans="1:74" s="19" customFormat="1" hidden="1" x14ac:dyDescent="0.25">
      <c r="A68" s="15" t="s">
        <v>575</v>
      </c>
      <c r="B68" s="7" t="s">
        <v>660</v>
      </c>
      <c r="C68" s="15" t="s">
        <v>286</v>
      </c>
      <c r="D68" s="7">
        <f>INDEX(Strain_IDs!C:C,MATCH(Table1[[#This Row],[Strains]],Strain_IDs!D:D,0))</f>
        <v>20</v>
      </c>
      <c r="E68" s="15" t="s">
        <v>237</v>
      </c>
      <c r="F68" s="15" t="s">
        <v>282</v>
      </c>
      <c r="G68" s="15" t="s">
        <v>283</v>
      </c>
      <c r="H68" s="15" t="s">
        <v>305</v>
      </c>
      <c r="I68" s="15" t="s">
        <v>306</v>
      </c>
      <c r="J68" s="15"/>
      <c r="K68" s="15" t="s">
        <v>237</v>
      </c>
      <c r="L68" s="15" t="s">
        <v>278</v>
      </c>
      <c r="M68" s="15" t="s">
        <v>307</v>
      </c>
      <c r="N68" s="15" t="s">
        <v>305</v>
      </c>
      <c r="O68" s="15" t="s">
        <v>306</v>
      </c>
      <c r="P68" s="15"/>
      <c r="Q68" s="15" t="s">
        <v>303</v>
      </c>
      <c r="R68" s="7" t="s">
        <v>749</v>
      </c>
      <c r="S68" s="7" t="s">
        <v>749</v>
      </c>
      <c r="T68" s="15" t="s">
        <v>211</v>
      </c>
      <c r="U68" s="15"/>
      <c r="V68" s="15"/>
      <c r="W68" s="7" t="s">
        <v>186</v>
      </c>
      <c r="X68" s="15">
        <v>85</v>
      </c>
      <c r="Y68" s="15"/>
      <c r="Z68" s="15">
        <v>6.5</v>
      </c>
      <c r="AA68" s="15"/>
      <c r="AB68" s="15"/>
      <c r="AC68" s="15"/>
      <c r="AD68" s="15"/>
      <c r="AE68" s="15"/>
      <c r="AF68" s="15" t="s">
        <v>472</v>
      </c>
      <c r="AG68" s="15" t="s">
        <v>71</v>
      </c>
      <c r="AH68" s="15" t="s">
        <v>76</v>
      </c>
      <c r="AI68" s="15"/>
      <c r="AJ68" s="15">
        <f>SUM(Table1[[#This Row],[reported_1302]:[reported_1286_iso]])</f>
        <v>1</v>
      </c>
      <c r="AK68" s="16">
        <v>0.08</v>
      </c>
      <c r="AL68" s="16">
        <v>0.06</v>
      </c>
      <c r="AM68" s="16">
        <v>0.11</v>
      </c>
      <c r="AN68" s="16">
        <v>0.2</v>
      </c>
      <c r="AO68" s="16">
        <v>0</v>
      </c>
      <c r="AP68" s="16">
        <v>0</v>
      </c>
      <c r="AQ68" s="16">
        <v>0.55000000000000004</v>
      </c>
      <c r="AR68" s="16">
        <v>0</v>
      </c>
      <c r="AS68" s="16"/>
      <c r="AT68" s="16"/>
      <c r="AU68" s="16">
        <v>0</v>
      </c>
      <c r="AV68" s="16">
        <v>0</v>
      </c>
      <c r="AW68" s="16">
        <v>0</v>
      </c>
      <c r="AX68" s="16"/>
      <c r="AY68" s="16"/>
      <c r="AZ68" s="16">
        <f>Table1[[#This Row],[reported_1302]]/SUM(Table1[[#This Row],[reported_1302]:[reported_1292_iso]])</f>
        <v>0.17777777777777778</v>
      </c>
      <c r="BA68" s="16">
        <f>Table1[[#This Row],[reported_1300]]/SUM(Table1[[#This Row],[reported_1302]:[reported_1292_iso]])</f>
        <v>0.13333333333333333</v>
      </c>
      <c r="BB68" s="16">
        <f>Table1[[#This Row],[reported_1298]]/SUM(Table1[[#This Row],[reported_1302]:[reported_1292_iso]])</f>
        <v>0.24444444444444444</v>
      </c>
      <c r="BC68" s="16">
        <f>Table1[[#This Row],[reported_1296]]/SUM(Table1[[#This Row],[reported_1302]:[reported_1292_iso]])</f>
        <v>0.44444444444444448</v>
      </c>
      <c r="BD68" s="16">
        <f>Table1[[#This Row],[reported_1292]]/SUM(Table1[[#This Row],[reported_1302]:[reported_1292_iso]])</f>
        <v>0</v>
      </c>
      <c r="BE68" s="16">
        <f>Table1[[#This Row],[reported_1292_iso]]/SUM(Table1[[#This Row],[reported_1302]:[reported_1292_iso]])</f>
        <v>0</v>
      </c>
      <c r="BF68" s="15" t="e">
        <v>#N/A</v>
      </c>
      <c r="BG68" s="15" t="s">
        <v>32</v>
      </c>
      <c r="BH68" s="15" t="s">
        <v>108</v>
      </c>
      <c r="BI68" s="15" t="s">
        <v>223</v>
      </c>
      <c r="BJ68" s="17" t="s">
        <v>36</v>
      </c>
      <c r="BK68" s="15" t="s">
        <v>36</v>
      </c>
      <c r="BL68" s="15" t="s">
        <v>38</v>
      </c>
      <c r="BM68" s="15" t="s">
        <v>38</v>
      </c>
      <c r="BN68" s="15" t="s">
        <v>109</v>
      </c>
      <c r="BO68" s="15" t="s">
        <v>40</v>
      </c>
      <c r="BP68" s="15" t="s">
        <v>40</v>
      </c>
      <c r="BQ68" s="15" t="s">
        <v>41</v>
      </c>
      <c r="BR68" s="15" t="s">
        <v>41</v>
      </c>
      <c r="BS68" s="15" t="s">
        <v>110</v>
      </c>
      <c r="BT68" s="15" t="s">
        <v>111</v>
      </c>
      <c r="BU68" s="18" t="s">
        <v>112</v>
      </c>
      <c r="BV68" s="18" t="s">
        <v>228</v>
      </c>
    </row>
    <row r="69" spans="1:74" hidden="1" x14ac:dyDescent="0.25">
      <c r="A69" s="7" t="s">
        <v>269</v>
      </c>
      <c r="B69" s="7" t="s">
        <v>265</v>
      </c>
      <c r="C69" s="7" t="s">
        <v>266</v>
      </c>
      <c r="D69" s="7">
        <f>INDEX(Strain_IDs!C:C,MATCH(Table1[[#This Row],[Strains]],Strain_IDs!D:D,0))</f>
        <v>15</v>
      </c>
      <c r="E69" s="7" t="s">
        <v>237</v>
      </c>
      <c r="F69" s="7" t="s">
        <v>236</v>
      </c>
      <c r="G69" s="7" t="s">
        <v>235</v>
      </c>
      <c r="H69" s="7" t="s">
        <v>267</v>
      </c>
      <c r="I69" s="7" t="s">
        <v>268</v>
      </c>
      <c r="J69" s="7"/>
      <c r="K69" s="7" t="s">
        <v>240</v>
      </c>
      <c r="L69" s="7" t="s">
        <v>236</v>
      </c>
      <c r="M69" s="7" t="s">
        <v>235</v>
      </c>
      <c r="N69" s="7" t="s">
        <v>267</v>
      </c>
      <c r="O69" s="7" t="s">
        <v>268</v>
      </c>
      <c r="P69" s="7"/>
      <c r="Q69" s="7" t="s">
        <v>210</v>
      </c>
      <c r="R69" s="7" t="s">
        <v>742</v>
      </c>
      <c r="S69" s="7" t="s">
        <v>743</v>
      </c>
      <c r="T69" s="7" t="s">
        <v>211</v>
      </c>
      <c r="U69" s="7"/>
      <c r="V69" s="7"/>
      <c r="W69" s="7" t="s">
        <v>187</v>
      </c>
      <c r="X69" s="7">
        <v>46</v>
      </c>
      <c r="Y69" s="7"/>
      <c r="Z69" s="7">
        <v>7.8</v>
      </c>
      <c r="AA69" s="7"/>
      <c r="AB69" s="7"/>
      <c r="AC69" s="7"/>
      <c r="AD69" s="7"/>
      <c r="AE69" s="7"/>
      <c r="AF69" s="7" t="s">
        <v>472</v>
      </c>
      <c r="AG69" s="7" t="s">
        <v>71</v>
      </c>
      <c r="AH69" s="7" t="s">
        <v>76</v>
      </c>
      <c r="AI69" s="7"/>
      <c r="AJ69" s="7">
        <f>SUM(Table1[[#This Row],[reported_1302]:[reported_1286_iso]])</f>
        <v>88.89</v>
      </c>
      <c r="AK69" s="11">
        <v>0.1</v>
      </c>
      <c r="AL69" s="11">
        <v>0.12</v>
      </c>
      <c r="AM69" s="11">
        <v>0.15</v>
      </c>
      <c r="AN69" s="11">
        <v>0.32</v>
      </c>
      <c r="AO69" s="11">
        <v>65</v>
      </c>
      <c r="AP69" s="11">
        <v>21</v>
      </c>
      <c r="AQ69" s="11">
        <v>2.2000000000000002</v>
      </c>
      <c r="AR69" s="11"/>
      <c r="AS69" s="11"/>
      <c r="AT69" s="11"/>
      <c r="AU69" s="11"/>
      <c r="AV69" s="11"/>
      <c r="AW69" s="11"/>
      <c r="AX69" s="11"/>
      <c r="AY69" s="11"/>
      <c r="AZ69" s="11">
        <f>Table1[[#This Row],[reported_1302]]/SUM(Table1[[#This Row],[reported_1302]:[reported_1292_iso]])</f>
        <v>1.1535355865728459E-3</v>
      </c>
      <c r="BA69" s="11">
        <f>Table1[[#This Row],[reported_1300]]/SUM(Table1[[#This Row],[reported_1302]:[reported_1292_iso]])</f>
        <v>1.3842427038874149E-3</v>
      </c>
      <c r="BB69" s="11">
        <f>Table1[[#This Row],[reported_1298]]/SUM(Table1[[#This Row],[reported_1302]:[reported_1292_iso]])</f>
        <v>1.7303033798592687E-3</v>
      </c>
      <c r="BC69" s="11">
        <f>Table1[[#This Row],[reported_1296]]/SUM(Table1[[#This Row],[reported_1302]:[reported_1292_iso]])</f>
        <v>3.6913138770331066E-3</v>
      </c>
      <c r="BD69" s="11">
        <f>Table1[[#This Row],[reported_1292]]/SUM(Table1[[#This Row],[reported_1302]:[reported_1292_iso]])</f>
        <v>0.74979813127234973</v>
      </c>
      <c r="BE69" s="11">
        <f>Table1[[#This Row],[reported_1292_iso]]/SUM(Table1[[#This Row],[reported_1302]:[reported_1292_iso]])</f>
        <v>0.24224247318029762</v>
      </c>
      <c r="BF69" s="7" t="e">
        <v>#N/A</v>
      </c>
      <c r="BG69" s="7" t="s">
        <v>32</v>
      </c>
      <c r="BH69" s="7" t="s">
        <v>33</v>
      </c>
      <c r="BI69" s="7" t="s">
        <v>224</v>
      </c>
      <c r="BJ69" s="8" t="s">
        <v>36</v>
      </c>
      <c r="BK69" s="7" t="s">
        <v>36</v>
      </c>
      <c r="BL69" s="7" t="s">
        <v>38</v>
      </c>
      <c r="BM69" s="7" t="s">
        <v>38</v>
      </c>
      <c r="BN69" s="7" t="s">
        <v>113</v>
      </c>
      <c r="BO69" s="7" t="s">
        <v>38</v>
      </c>
      <c r="BP69" s="7" t="s">
        <v>38</v>
      </c>
      <c r="BQ69" s="7" t="s">
        <v>46</v>
      </c>
      <c r="BR69" s="7" t="s">
        <v>46</v>
      </c>
      <c r="BS69" s="7" t="s">
        <v>114</v>
      </c>
      <c r="BT69" s="7" t="s">
        <v>115</v>
      </c>
      <c r="BU69" s="9" t="s">
        <v>116</v>
      </c>
      <c r="BV69" s="9" t="s">
        <v>228</v>
      </c>
    </row>
    <row r="70" spans="1:74" hidden="1" x14ac:dyDescent="0.25">
      <c r="A70" s="7" t="s">
        <v>270</v>
      </c>
      <c r="B70" s="7" t="s">
        <v>265</v>
      </c>
      <c r="C70" s="7" t="s">
        <v>266</v>
      </c>
      <c r="D70" s="7">
        <f>INDEX(Strain_IDs!C:C,MATCH(Table1[[#This Row],[Strains]],Strain_IDs!D:D,0))</f>
        <v>15</v>
      </c>
      <c r="E70" s="7" t="s">
        <v>237</v>
      </c>
      <c r="F70" s="7" t="s">
        <v>236</v>
      </c>
      <c r="G70" s="7" t="s">
        <v>235</v>
      </c>
      <c r="H70" s="7" t="s">
        <v>267</v>
      </c>
      <c r="I70" s="7" t="s">
        <v>268</v>
      </c>
      <c r="J70" s="7"/>
      <c r="K70" s="7" t="s">
        <v>240</v>
      </c>
      <c r="L70" s="7" t="s">
        <v>236</v>
      </c>
      <c r="M70" s="7" t="s">
        <v>235</v>
      </c>
      <c r="N70" s="7" t="s">
        <v>267</v>
      </c>
      <c r="O70" s="7" t="s">
        <v>268</v>
      </c>
      <c r="P70" s="7"/>
      <c r="Q70" s="7" t="s">
        <v>210</v>
      </c>
      <c r="R70" s="7" t="s">
        <v>742</v>
      </c>
      <c r="S70" s="7" t="s">
        <v>743</v>
      </c>
      <c r="T70" s="7" t="s">
        <v>211</v>
      </c>
      <c r="U70" s="7"/>
      <c r="V70" s="7"/>
      <c r="W70" s="7" t="s">
        <v>188</v>
      </c>
      <c r="X70" s="7">
        <v>42</v>
      </c>
      <c r="Y70" s="7"/>
      <c r="Z70" s="7">
        <v>7.8</v>
      </c>
      <c r="AA70" s="7"/>
      <c r="AB70" s="7"/>
      <c r="AC70" s="7"/>
      <c r="AD70" s="7"/>
      <c r="AE70" s="7"/>
      <c r="AF70" s="7" t="s">
        <v>472</v>
      </c>
      <c r="AG70" s="7" t="s">
        <v>71</v>
      </c>
      <c r="AH70" s="7" t="s">
        <v>76</v>
      </c>
      <c r="AI70" s="7"/>
      <c r="AJ70" s="7">
        <f>SUM(Table1[[#This Row],[reported_1302]:[reported_1286_iso]])</f>
        <v>96.27</v>
      </c>
      <c r="AK70" s="11">
        <v>0.32</v>
      </c>
      <c r="AL70" s="11">
        <v>0.38</v>
      </c>
      <c r="AM70" s="11">
        <v>0.47</v>
      </c>
      <c r="AN70" s="11">
        <v>1</v>
      </c>
      <c r="AO70" s="11">
        <v>69</v>
      </c>
      <c r="AP70" s="11">
        <v>24</v>
      </c>
      <c r="AQ70" s="11">
        <v>1.1000000000000001</v>
      </c>
      <c r="AR70" s="11"/>
      <c r="AS70" s="11"/>
      <c r="AT70" s="11"/>
      <c r="AU70" s="11"/>
      <c r="AV70" s="11"/>
      <c r="AW70" s="11"/>
      <c r="AX70" s="11"/>
      <c r="AY70" s="11"/>
      <c r="AZ70" s="11">
        <f>Table1[[#This Row],[reported_1302]]/SUM(Table1[[#This Row],[reported_1302]:[reported_1292_iso]])</f>
        <v>3.3624041189450459E-3</v>
      </c>
      <c r="BA70" s="11">
        <f>Table1[[#This Row],[reported_1300]]/SUM(Table1[[#This Row],[reported_1302]:[reported_1292_iso]])</f>
        <v>3.9928548912472415E-3</v>
      </c>
      <c r="BB70" s="11">
        <f>Table1[[#This Row],[reported_1298]]/SUM(Table1[[#This Row],[reported_1302]:[reported_1292_iso]])</f>
        <v>4.9385310497005357E-3</v>
      </c>
      <c r="BC70" s="11">
        <f>Table1[[#This Row],[reported_1296]]/SUM(Table1[[#This Row],[reported_1302]:[reported_1292_iso]])</f>
        <v>1.0507512871703267E-2</v>
      </c>
      <c r="BD70" s="11">
        <f>Table1[[#This Row],[reported_1292]]/SUM(Table1[[#This Row],[reported_1302]:[reported_1292_iso]])</f>
        <v>0.72501838814752551</v>
      </c>
      <c r="BE70" s="11">
        <f>Table1[[#This Row],[reported_1292_iso]]/SUM(Table1[[#This Row],[reported_1302]:[reported_1292_iso]])</f>
        <v>0.25218030892087845</v>
      </c>
      <c r="BF70" s="7" t="e">
        <v>#N/A</v>
      </c>
      <c r="BG70" s="7" t="s">
        <v>32</v>
      </c>
      <c r="BH70" s="7" t="s">
        <v>33</v>
      </c>
      <c r="BI70" s="7" t="s">
        <v>224</v>
      </c>
      <c r="BJ70" s="8" t="s">
        <v>36</v>
      </c>
      <c r="BK70" s="7" t="s">
        <v>36</v>
      </c>
      <c r="BL70" s="7" t="s">
        <v>38</v>
      </c>
      <c r="BM70" s="7" t="s">
        <v>38</v>
      </c>
      <c r="BN70" s="7" t="s">
        <v>113</v>
      </c>
      <c r="BO70" s="7" t="s">
        <v>38</v>
      </c>
      <c r="BP70" s="7" t="s">
        <v>38</v>
      </c>
      <c r="BQ70" s="7" t="s">
        <v>46</v>
      </c>
      <c r="BR70" s="7" t="s">
        <v>46</v>
      </c>
      <c r="BS70" s="7" t="s">
        <v>114</v>
      </c>
      <c r="BT70" s="7" t="s">
        <v>115</v>
      </c>
      <c r="BU70" s="9" t="s">
        <v>116</v>
      </c>
      <c r="BV70" s="9" t="s">
        <v>228</v>
      </c>
    </row>
    <row r="71" spans="1:74" hidden="1" x14ac:dyDescent="0.25">
      <c r="A71" s="7" t="s">
        <v>271</v>
      </c>
      <c r="B71" s="7" t="s">
        <v>265</v>
      </c>
      <c r="C71" s="7" t="s">
        <v>266</v>
      </c>
      <c r="D71" s="7">
        <f>INDEX(Strain_IDs!C:C,MATCH(Table1[[#This Row],[Strains]],Strain_IDs!D:D,0))</f>
        <v>15</v>
      </c>
      <c r="E71" s="7" t="s">
        <v>237</v>
      </c>
      <c r="F71" s="7" t="s">
        <v>236</v>
      </c>
      <c r="G71" s="7" t="s">
        <v>235</v>
      </c>
      <c r="H71" s="7" t="s">
        <v>267</v>
      </c>
      <c r="I71" s="7" t="s">
        <v>268</v>
      </c>
      <c r="J71" s="7"/>
      <c r="K71" s="7" t="s">
        <v>240</v>
      </c>
      <c r="L71" s="7" t="s">
        <v>236</v>
      </c>
      <c r="M71" s="7" t="s">
        <v>235</v>
      </c>
      <c r="N71" s="7" t="s">
        <v>267</v>
      </c>
      <c r="O71" s="7" t="s">
        <v>268</v>
      </c>
      <c r="P71" s="7"/>
      <c r="Q71" s="7" t="s">
        <v>210</v>
      </c>
      <c r="R71" s="7" t="s">
        <v>742</v>
      </c>
      <c r="S71" s="7" t="s">
        <v>743</v>
      </c>
      <c r="T71" s="7" t="s">
        <v>211</v>
      </c>
      <c r="U71" s="7"/>
      <c r="V71" s="7"/>
      <c r="W71" s="7" t="s">
        <v>189</v>
      </c>
      <c r="X71" s="7">
        <v>50</v>
      </c>
      <c r="Y71" s="7"/>
      <c r="Z71" s="7">
        <v>7.8</v>
      </c>
      <c r="AA71" s="7"/>
      <c r="AB71" s="7"/>
      <c r="AC71" s="7"/>
      <c r="AD71" s="7"/>
      <c r="AE71" s="7"/>
      <c r="AF71" s="7" t="s">
        <v>472</v>
      </c>
      <c r="AG71" s="7" t="s">
        <v>71</v>
      </c>
      <c r="AH71" s="7" t="s">
        <v>76</v>
      </c>
      <c r="AI71" s="7"/>
      <c r="AJ71" s="7">
        <f>SUM(Table1[[#This Row],[reported_1302]:[reported_1286_iso]])</f>
        <v>93.28</v>
      </c>
      <c r="AK71" s="11">
        <v>0.1</v>
      </c>
      <c r="AL71" s="11">
        <v>0.13</v>
      </c>
      <c r="AM71" s="11">
        <v>0.17</v>
      </c>
      <c r="AN71" s="11">
        <v>0.38</v>
      </c>
      <c r="AO71" s="11">
        <v>70</v>
      </c>
      <c r="AP71" s="11">
        <v>21</v>
      </c>
      <c r="AQ71" s="11">
        <v>1.5</v>
      </c>
      <c r="AR71" s="11"/>
      <c r="AS71" s="11"/>
      <c r="AT71" s="11"/>
      <c r="AU71" s="11"/>
      <c r="AV71" s="11"/>
      <c r="AW71" s="11"/>
      <c r="AX71" s="11"/>
      <c r="AY71" s="11"/>
      <c r="AZ71" s="11">
        <f>Table1[[#This Row],[reported_1302]]/SUM(Table1[[#This Row],[reported_1302]:[reported_1292_iso]])</f>
        <v>1.0895619960775769E-3</v>
      </c>
      <c r="BA71" s="11">
        <f>Table1[[#This Row],[reported_1300]]/SUM(Table1[[#This Row],[reported_1302]:[reported_1292_iso]])</f>
        <v>1.4164305949008499E-3</v>
      </c>
      <c r="BB71" s="11">
        <f>Table1[[#This Row],[reported_1298]]/SUM(Table1[[#This Row],[reported_1302]:[reported_1292_iso]])</f>
        <v>1.8522553933318807E-3</v>
      </c>
      <c r="BC71" s="11">
        <f>Table1[[#This Row],[reported_1296]]/SUM(Table1[[#This Row],[reported_1302]:[reported_1292_iso]])</f>
        <v>4.1403355850947923E-3</v>
      </c>
      <c r="BD71" s="11">
        <f>Table1[[#This Row],[reported_1292]]/SUM(Table1[[#This Row],[reported_1302]:[reported_1292_iso]])</f>
        <v>0.76269339725430374</v>
      </c>
      <c r="BE71" s="11">
        <f>Table1[[#This Row],[reported_1292_iso]]/SUM(Table1[[#This Row],[reported_1302]:[reported_1292_iso]])</f>
        <v>0.22880801917629112</v>
      </c>
      <c r="BF71" s="7" t="e">
        <v>#N/A</v>
      </c>
      <c r="BG71" s="7" t="s">
        <v>32</v>
      </c>
      <c r="BH71" s="7" t="s">
        <v>33</v>
      </c>
      <c r="BI71" s="7" t="s">
        <v>224</v>
      </c>
      <c r="BJ71" s="8" t="s">
        <v>36</v>
      </c>
      <c r="BK71" s="7" t="s">
        <v>36</v>
      </c>
      <c r="BL71" s="7" t="s">
        <v>38</v>
      </c>
      <c r="BM71" s="7" t="s">
        <v>38</v>
      </c>
      <c r="BN71" s="7" t="s">
        <v>113</v>
      </c>
      <c r="BO71" s="7" t="s">
        <v>38</v>
      </c>
      <c r="BP71" s="7" t="s">
        <v>38</v>
      </c>
      <c r="BQ71" s="7" t="s">
        <v>46</v>
      </c>
      <c r="BR71" s="7" t="s">
        <v>46</v>
      </c>
      <c r="BS71" s="7" t="s">
        <v>114</v>
      </c>
      <c r="BT71" s="7" t="s">
        <v>115</v>
      </c>
      <c r="BU71" s="9" t="s">
        <v>116</v>
      </c>
      <c r="BV71" s="9" t="s">
        <v>228</v>
      </c>
    </row>
    <row r="72" spans="1:74" hidden="1" x14ac:dyDescent="0.25">
      <c r="A72" s="7" t="s">
        <v>272</v>
      </c>
      <c r="B72" s="7" t="s">
        <v>265</v>
      </c>
      <c r="C72" s="7" t="s">
        <v>266</v>
      </c>
      <c r="D72" s="7">
        <f>INDEX(Strain_IDs!C:C,MATCH(Table1[[#This Row],[Strains]],Strain_IDs!D:D,0))</f>
        <v>15</v>
      </c>
      <c r="E72" s="7" t="s">
        <v>237</v>
      </c>
      <c r="F72" s="7" t="s">
        <v>236</v>
      </c>
      <c r="G72" s="7" t="s">
        <v>235</v>
      </c>
      <c r="H72" s="7" t="s">
        <v>267</v>
      </c>
      <c r="I72" s="7" t="s">
        <v>268</v>
      </c>
      <c r="J72" s="7"/>
      <c r="K72" s="7" t="s">
        <v>240</v>
      </c>
      <c r="L72" s="7" t="s">
        <v>236</v>
      </c>
      <c r="M72" s="7" t="s">
        <v>235</v>
      </c>
      <c r="N72" s="7" t="s">
        <v>267</v>
      </c>
      <c r="O72" s="7" t="s">
        <v>268</v>
      </c>
      <c r="P72" s="7"/>
      <c r="Q72" s="7" t="s">
        <v>210</v>
      </c>
      <c r="R72" s="7" t="s">
        <v>742</v>
      </c>
      <c r="S72" s="7" t="s">
        <v>743</v>
      </c>
      <c r="T72" s="7" t="s">
        <v>211</v>
      </c>
      <c r="U72" s="7"/>
      <c r="V72" s="7"/>
      <c r="W72" s="7" t="s">
        <v>190</v>
      </c>
      <c r="X72" s="7">
        <v>46</v>
      </c>
      <c r="Y72" s="7"/>
      <c r="Z72" s="7">
        <v>7.8</v>
      </c>
      <c r="AA72" s="7"/>
      <c r="AB72" s="7"/>
      <c r="AC72" s="7"/>
      <c r="AD72" s="7"/>
      <c r="AE72" s="7"/>
      <c r="AF72" s="7" t="s">
        <v>472</v>
      </c>
      <c r="AG72" s="7" t="s">
        <v>71</v>
      </c>
      <c r="AH72" s="7" t="s">
        <v>76</v>
      </c>
      <c r="AI72" s="7"/>
      <c r="AJ72" s="7">
        <f>SUM(Table1[[#This Row],[reported_1302]:[reported_1286_iso]])</f>
        <v>86.81</v>
      </c>
      <c r="AK72" s="11">
        <v>0.12</v>
      </c>
      <c r="AL72" s="11">
        <v>0.14000000000000001</v>
      </c>
      <c r="AM72" s="11">
        <v>0.17</v>
      </c>
      <c r="AN72" s="11">
        <v>0.38</v>
      </c>
      <c r="AO72" s="11">
        <v>65</v>
      </c>
      <c r="AP72" s="11">
        <v>19</v>
      </c>
      <c r="AQ72" s="11">
        <v>2</v>
      </c>
      <c r="AR72" s="11"/>
      <c r="AS72" s="11"/>
      <c r="AT72" s="11"/>
      <c r="AU72" s="11"/>
      <c r="AV72" s="11"/>
      <c r="AW72" s="11"/>
      <c r="AX72" s="11"/>
      <c r="AY72" s="11"/>
      <c r="AZ72" s="11">
        <f>Table1[[#This Row],[reported_1302]]/SUM(Table1[[#This Row],[reported_1302]:[reported_1292_iso]])</f>
        <v>1.4149274849663955E-3</v>
      </c>
      <c r="BA72" s="11">
        <f>Table1[[#This Row],[reported_1300]]/SUM(Table1[[#This Row],[reported_1302]:[reported_1292_iso]])</f>
        <v>1.6507487324607948E-3</v>
      </c>
      <c r="BB72" s="11">
        <f>Table1[[#This Row],[reported_1298]]/SUM(Table1[[#This Row],[reported_1302]:[reported_1292_iso]])</f>
        <v>2.0044806037023935E-3</v>
      </c>
      <c r="BC72" s="11">
        <f>Table1[[#This Row],[reported_1296]]/SUM(Table1[[#This Row],[reported_1302]:[reported_1292_iso]])</f>
        <v>4.4806037023935857E-3</v>
      </c>
      <c r="BD72" s="11">
        <f>Table1[[#This Row],[reported_1292]]/SUM(Table1[[#This Row],[reported_1302]:[reported_1292_iso]])</f>
        <v>0.76641905435679758</v>
      </c>
      <c r="BE72" s="11">
        <f>Table1[[#This Row],[reported_1292_iso]]/SUM(Table1[[#This Row],[reported_1302]:[reported_1292_iso]])</f>
        <v>0.22403018511967929</v>
      </c>
      <c r="BF72" s="7" t="e">
        <v>#N/A</v>
      </c>
      <c r="BG72" s="7" t="s">
        <v>32</v>
      </c>
      <c r="BH72" s="7" t="s">
        <v>33</v>
      </c>
      <c r="BI72" s="7" t="s">
        <v>224</v>
      </c>
      <c r="BJ72" s="8" t="s">
        <v>36</v>
      </c>
      <c r="BK72" s="7" t="s">
        <v>36</v>
      </c>
      <c r="BL72" s="7" t="s">
        <v>38</v>
      </c>
      <c r="BM72" s="7" t="s">
        <v>38</v>
      </c>
      <c r="BN72" s="7" t="s">
        <v>113</v>
      </c>
      <c r="BO72" s="7" t="s">
        <v>38</v>
      </c>
      <c r="BP72" s="7" t="s">
        <v>38</v>
      </c>
      <c r="BQ72" s="7" t="s">
        <v>46</v>
      </c>
      <c r="BR72" s="7" t="s">
        <v>46</v>
      </c>
      <c r="BS72" s="7" t="s">
        <v>114</v>
      </c>
      <c r="BT72" s="7" t="s">
        <v>115</v>
      </c>
      <c r="BU72" s="9" t="s">
        <v>116</v>
      </c>
      <c r="BV72" s="9" t="s">
        <v>228</v>
      </c>
    </row>
    <row r="73" spans="1:74" hidden="1" x14ac:dyDescent="0.25">
      <c r="A73" s="7" t="s">
        <v>403</v>
      </c>
      <c r="B73" s="7" t="s">
        <v>215</v>
      </c>
      <c r="C73" s="7" t="s">
        <v>231</v>
      </c>
      <c r="D73" s="7">
        <f>INDEX(Strain_IDs!C:C,MATCH(Table1[[#This Row],[Strains]],Strain_IDs!D:D,0))</f>
        <v>7</v>
      </c>
      <c r="E73" s="7" t="s">
        <v>237</v>
      </c>
      <c r="F73" s="7" t="s">
        <v>236</v>
      </c>
      <c r="G73" s="7" t="s">
        <v>235</v>
      </c>
      <c r="H73" s="7" t="s">
        <v>234</v>
      </c>
      <c r="I73" s="7" t="s">
        <v>232</v>
      </c>
      <c r="J73" s="7" t="s">
        <v>588</v>
      </c>
      <c r="K73" s="7" t="s">
        <v>240</v>
      </c>
      <c r="L73" s="7" t="s">
        <v>236</v>
      </c>
      <c r="M73" s="7" t="s">
        <v>243</v>
      </c>
      <c r="N73" s="7" t="s">
        <v>234</v>
      </c>
      <c r="O73" s="8" t="s">
        <v>232</v>
      </c>
      <c r="P73" s="8" t="s">
        <v>588</v>
      </c>
      <c r="Q73" s="7" t="s">
        <v>250</v>
      </c>
      <c r="R73" s="7" t="s">
        <v>737</v>
      </c>
      <c r="S73" s="7" t="s">
        <v>739</v>
      </c>
      <c r="T73" s="7" t="s">
        <v>211</v>
      </c>
      <c r="U73" s="7" t="s">
        <v>596</v>
      </c>
      <c r="V73" s="7" t="s">
        <v>595</v>
      </c>
      <c r="W73" s="7" t="s">
        <v>191</v>
      </c>
      <c r="X73" s="7">
        <v>15</v>
      </c>
      <c r="Y73" s="7"/>
      <c r="Z73" s="7"/>
      <c r="AA73" s="7"/>
      <c r="AB73" s="7"/>
      <c r="AC73" s="7"/>
      <c r="AD73" s="7"/>
      <c r="AE73" s="7"/>
      <c r="AF73" s="7" t="s">
        <v>472</v>
      </c>
      <c r="AG73" s="7" t="s">
        <v>71</v>
      </c>
      <c r="AH73" s="7" t="s">
        <v>76</v>
      </c>
      <c r="AI73" s="7">
        <v>0.22</v>
      </c>
      <c r="AJ73" s="7">
        <f>SUM(Table1[[#This Row],[reported_1302]:[reported_1286_iso]])</f>
        <v>100</v>
      </c>
      <c r="AK73" s="11">
        <v>27.86</v>
      </c>
      <c r="AL73" s="11">
        <v>15.47</v>
      </c>
      <c r="AM73" s="11">
        <v>8.57</v>
      </c>
      <c r="AN73" s="11">
        <v>4.28</v>
      </c>
      <c r="AO73" s="11">
        <v>43.67</v>
      </c>
      <c r="AP73" s="11">
        <v>0.15</v>
      </c>
      <c r="AQ73" s="11"/>
      <c r="AR73" s="11"/>
      <c r="AS73" s="11"/>
      <c r="AT73" s="11"/>
      <c r="AU73" s="11"/>
      <c r="AV73" s="11"/>
      <c r="AW73" s="11"/>
      <c r="AX73" s="11"/>
      <c r="AY73" s="11"/>
      <c r="AZ73" s="11">
        <f>Table1[[#This Row],[reported_1302]]/SUM(Table1[[#This Row],[reported_1302]:[reported_1292_iso]])</f>
        <v>0.27860000000000001</v>
      </c>
      <c r="BA73" s="11">
        <f>Table1[[#This Row],[reported_1300]]/SUM(Table1[[#This Row],[reported_1302]:[reported_1292_iso]])</f>
        <v>0.1547</v>
      </c>
      <c r="BB73" s="11">
        <f>Table1[[#This Row],[reported_1298]]/SUM(Table1[[#This Row],[reported_1302]:[reported_1292_iso]])</f>
        <v>8.5699999999999998E-2</v>
      </c>
      <c r="BC73" s="11">
        <f>Table1[[#This Row],[reported_1296]]/SUM(Table1[[#This Row],[reported_1302]:[reported_1292_iso]])</f>
        <v>4.2800000000000005E-2</v>
      </c>
      <c r="BD73" s="11">
        <f>Table1[[#This Row],[reported_1292]]/SUM(Table1[[#This Row],[reported_1302]:[reported_1292_iso]])</f>
        <v>0.43670000000000003</v>
      </c>
      <c r="BE73" s="11">
        <f>Table1[[#This Row],[reported_1292_iso]]/SUM(Table1[[#This Row],[reported_1302]:[reported_1292_iso]])</f>
        <v>1.5E-3</v>
      </c>
      <c r="BF73" s="7" t="e">
        <v>#N/A</v>
      </c>
      <c r="BG73" s="7" t="s">
        <v>32</v>
      </c>
      <c r="BH73" s="7" t="s">
        <v>34</v>
      </c>
      <c r="BI73" s="7" t="s">
        <v>330</v>
      </c>
      <c r="BJ73" s="8" t="s">
        <v>36</v>
      </c>
      <c r="BK73" s="7" t="s">
        <v>36</v>
      </c>
      <c r="BL73" s="7" t="s">
        <v>38</v>
      </c>
      <c r="BM73" s="7" t="s">
        <v>38</v>
      </c>
      <c r="BN73" s="7" t="s">
        <v>113</v>
      </c>
      <c r="BO73" s="7" t="s">
        <v>38</v>
      </c>
      <c r="BP73" s="7" t="s">
        <v>38</v>
      </c>
      <c r="BQ73" s="7" t="s">
        <v>46</v>
      </c>
      <c r="BR73" s="7" t="s">
        <v>46</v>
      </c>
      <c r="BS73" s="7" t="s">
        <v>117</v>
      </c>
      <c r="BT73" s="7" t="s">
        <v>118</v>
      </c>
      <c r="BU73" s="9" t="s">
        <v>119</v>
      </c>
      <c r="BV73" s="9" t="s">
        <v>228</v>
      </c>
    </row>
    <row r="74" spans="1:74" hidden="1" x14ac:dyDescent="0.25">
      <c r="A74" s="7" t="s">
        <v>404</v>
      </c>
      <c r="B74" s="7" t="s">
        <v>215</v>
      </c>
      <c r="C74" s="7" t="s">
        <v>231</v>
      </c>
      <c r="D74" s="7">
        <f>INDEX(Strain_IDs!C:C,MATCH(Table1[[#This Row],[Strains]],Strain_IDs!D:D,0))</f>
        <v>7</v>
      </c>
      <c r="E74" s="7" t="s">
        <v>237</v>
      </c>
      <c r="F74" s="7" t="s">
        <v>236</v>
      </c>
      <c r="G74" s="7" t="s">
        <v>235</v>
      </c>
      <c r="H74" s="7" t="s">
        <v>234</v>
      </c>
      <c r="I74" s="7" t="s">
        <v>232</v>
      </c>
      <c r="J74" s="7" t="s">
        <v>588</v>
      </c>
      <c r="K74" s="7" t="s">
        <v>240</v>
      </c>
      <c r="L74" s="7" t="s">
        <v>236</v>
      </c>
      <c r="M74" s="7" t="s">
        <v>243</v>
      </c>
      <c r="N74" s="7" t="s">
        <v>234</v>
      </c>
      <c r="O74" s="8" t="s">
        <v>232</v>
      </c>
      <c r="P74" s="8" t="s">
        <v>588</v>
      </c>
      <c r="Q74" s="7" t="s">
        <v>250</v>
      </c>
      <c r="R74" s="7" t="s">
        <v>737</v>
      </c>
      <c r="S74" s="7" t="s">
        <v>739</v>
      </c>
      <c r="T74" s="7" t="s">
        <v>211</v>
      </c>
      <c r="U74" s="7" t="s">
        <v>596</v>
      </c>
      <c r="V74" s="7" t="s">
        <v>595</v>
      </c>
      <c r="W74" s="7" t="s">
        <v>192</v>
      </c>
      <c r="X74" s="7">
        <v>20</v>
      </c>
      <c r="Y74" s="7"/>
      <c r="Z74" s="7"/>
      <c r="AA74" s="7"/>
      <c r="AB74" s="7"/>
      <c r="AC74" s="7"/>
      <c r="AD74" s="7"/>
      <c r="AE74" s="7"/>
      <c r="AF74" s="7" t="s">
        <v>472</v>
      </c>
      <c r="AG74" s="7" t="s">
        <v>71</v>
      </c>
      <c r="AH74" s="7" t="s">
        <v>76</v>
      </c>
      <c r="AI74" s="7">
        <v>0.22</v>
      </c>
      <c r="AJ74" s="7">
        <f>SUM(Table1[[#This Row],[reported_1302]:[reported_1286_iso]])</f>
        <v>100</v>
      </c>
      <c r="AK74" s="11">
        <v>22.76</v>
      </c>
      <c r="AL74" s="11">
        <v>13.91</v>
      </c>
      <c r="AM74" s="11">
        <v>10.84</v>
      </c>
      <c r="AN74" s="11">
        <v>4.26</v>
      </c>
      <c r="AO74" s="11">
        <v>47.99</v>
      </c>
      <c r="AP74" s="11">
        <v>0.24</v>
      </c>
      <c r="AQ74" s="11"/>
      <c r="AR74" s="11"/>
      <c r="AS74" s="11"/>
      <c r="AT74" s="11"/>
      <c r="AU74" s="11"/>
      <c r="AV74" s="11"/>
      <c r="AW74" s="11"/>
      <c r="AX74" s="11"/>
      <c r="AY74" s="11"/>
      <c r="AZ74" s="11">
        <f>Table1[[#This Row],[reported_1302]]/SUM(Table1[[#This Row],[reported_1302]:[reported_1292_iso]])</f>
        <v>0.22760000000000002</v>
      </c>
      <c r="BA74" s="11">
        <f>Table1[[#This Row],[reported_1300]]/SUM(Table1[[#This Row],[reported_1302]:[reported_1292_iso]])</f>
        <v>0.1391</v>
      </c>
      <c r="BB74" s="11">
        <f>Table1[[#This Row],[reported_1298]]/SUM(Table1[[#This Row],[reported_1302]:[reported_1292_iso]])</f>
        <v>0.1084</v>
      </c>
      <c r="BC74" s="11">
        <f>Table1[[#This Row],[reported_1296]]/SUM(Table1[[#This Row],[reported_1302]:[reported_1292_iso]])</f>
        <v>4.2599999999999999E-2</v>
      </c>
      <c r="BD74" s="11">
        <f>Table1[[#This Row],[reported_1292]]/SUM(Table1[[#This Row],[reported_1302]:[reported_1292_iso]])</f>
        <v>0.47989999999999999</v>
      </c>
      <c r="BE74" s="11">
        <f>Table1[[#This Row],[reported_1292_iso]]/SUM(Table1[[#This Row],[reported_1302]:[reported_1292_iso]])</f>
        <v>2.3999999999999998E-3</v>
      </c>
      <c r="BF74" s="7" t="e">
        <v>#N/A</v>
      </c>
      <c r="BG74" s="7" t="s">
        <v>32</v>
      </c>
      <c r="BH74" s="7" t="s">
        <v>34</v>
      </c>
      <c r="BI74" s="7" t="s">
        <v>330</v>
      </c>
      <c r="BJ74" s="8" t="s">
        <v>36</v>
      </c>
      <c r="BK74" s="7" t="s">
        <v>36</v>
      </c>
      <c r="BL74" s="7" t="s">
        <v>38</v>
      </c>
      <c r="BM74" s="7" t="s">
        <v>38</v>
      </c>
      <c r="BN74" s="7" t="s">
        <v>113</v>
      </c>
      <c r="BO74" s="7" t="s">
        <v>38</v>
      </c>
      <c r="BP74" s="7" t="s">
        <v>38</v>
      </c>
      <c r="BQ74" s="7" t="s">
        <v>46</v>
      </c>
      <c r="BR74" s="7" t="s">
        <v>46</v>
      </c>
      <c r="BS74" s="7" t="s">
        <v>117</v>
      </c>
      <c r="BT74" s="7" t="s">
        <v>118</v>
      </c>
      <c r="BU74" s="9" t="s">
        <v>119</v>
      </c>
      <c r="BV74" s="9" t="s">
        <v>228</v>
      </c>
    </row>
    <row r="75" spans="1:74" hidden="1" x14ac:dyDescent="0.25">
      <c r="A75" s="7" t="s">
        <v>405</v>
      </c>
      <c r="B75" s="7" t="s">
        <v>215</v>
      </c>
      <c r="C75" s="7" t="s">
        <v>231</v>
      </c>
      <c r="D75" s="7">
        <f>INDEX(Strain_IDs!C:C,MATCH(Table1[[#This Row],[Strains]],Strain_IDs!D:D,0))</f>
        <v>7</v>
      </c>
      <c r="E75" s="7" t="s">
        <v>237</v>
      </c>
      <c r="F75" s="7" t="s">
        <v>236</v>
      </c>
      <c r="G75" s="7" t="s">
        <v>235</v>
      </c>
      <c r="H75" s="7" t="s">
        <v>234</v>
      </c>
      <c r="I75" s="7" t="s">
        <v>232</v>
      </c>
      <c r="J75" s="7" t="s">
        <v>588</v>
      </c>
      <c r="K75" s="7" t="s">
        <v>240</v>
      </c>
      <c r="L75" s="7" t="s">
        <v>236</v>
      </c>
      <c r="M75" s="7" t="s">
        <v>243</v>
      </c>
      <c r="N75" s="7" t="s">
        <v>234</v>
      </c>
      <c r="O75" s="8" t="s">
        <v>232</v>
      </c>
      <c r="P75" s="8" t="s">
        <v>588</v>
      </c>
      <c r="Q75" s="7" t="s">
        <v>250</v>
      </c>
      <c r="R75" s="7" t="s">
        <v>737</v>
      </c>
      <c r="S75" s="7" t="s">
        <v>739</v>
      </c>
      <c r="T75" s="7" t="s">
        <v>211</v>
      </c>
      <c r="U75" s="7" t="s">
        <v>596</v>
      </c>
      <c r="V75" s="7" t="s">
        <v>595</v>
      </c>
      <c r="W75" s="7" t="s">
        <v>193</v>
      </c>
      <c r="X75" s="7">
        <v>25</v>
      </c>
      <c r="Y75" s="7"/>
      <c r="Z75" s="7"/>
      <c r="AA75" s="7"/>
      <c r="AB75" s="7"/>
      <c r="AC75" s="7"/>
      <c r="AD75" s="7"/>
      <c r="AE75" s="7"/>
      <c r="AF75" s="7" t="s">
        <v>472</v>
      </c>
      <c r="AG75" s="7" t="s">
        <v>71</v>
      </c>
      <c r="AH75" s="7" t="s">
        <v>76</v>
      </c>
      <c r="AI75" s="7">
        <v>0.22</v>
      </c>
      <c r="AJ75" s="7">
        <f>SUM(Table1[[#This Row],[reported_1302]:[reported_1286_iso]])</f>
        <v>100</v>
      </c>
      <c r="AK75" s="11">
        <v>21.62</v>
      </c>
      <c r="AL75" s="11">
        <v>12.02</v>
      </c>
      <c r="AM75" s="11">
        <v>7.32</v>
      </c>
      <c r="AN75" s="11">
        <v>4.76</v>
      </c>
      <c r="AO75" s="11">
        <v>53.91</v>
      </c>
      <c r="AP75" s="11">
        <v>0.37</v>
      </c>
      <c r="AQ75" s="11"/>
      <c r="AR75" s="11"/>
      <c r="AS75" s="11"/>
      <c r="AT75" s="11"/>
      <c r="AU75" s="11"/>
      <c r="AV75" s="11"/>
      <c r="AW75" s="11"/>
      <c r="AX75" s="11"/>
      <c r="AY75" s="11"/>
      <c r="AZ75" s="11">
        <f>Table1[[#This Row],[reported_1302]]/SUM(Table1[[#This Row],[reported_1302]:[reported_1292_iso]])</f>
        <v>0.2162</v>
      </c>
      <c r="BA75" s="11">
        <f>Table1[[#This Row],[reported_1300]]/SUM(Table1[[#This Row],[reported_1302]:[reported_1292_iso]])</f>
        <v>0.1202</v>
      </c>
      <c r="BB75" s="11">
        <f>Table1[[#This Row],[reported_1298]]/SUM(Table1[[#This Row],[reported_1302]:[reported_1292_iso]])</f>
        <v>7.3200000000000001E-2</v>
      </c>
      <c r="BC75" s="11">
        <f>Table1[[#This Row],[reported_1296]]/SUM(Table1[[#This Row],[reported_1302]:[reported_1292_iso]])</f>
        <v>4.7599999999999996E-2</v>
      </c>
      <c r="BD75" s="11">
        <f>Table1[[#This Row],[reported_1292]]/SUM(Table1[[#This Row],[reported_1302]:[reported_1292_iso]])</f>
        <v>0.53909999999999991</v>
      </c>
      <c r="BE75" s="11">
        <f>Table1[[#This Row],[reported_1292_iso]]/SUM(Table1[[#This Row],[reported_1302]:[reported_1292_iso]])</f>
        <v>3.7000000000000002E-3</v>
      </c>
      <c r="BF75" s="7" t="e">
        <v>#N/A</v>
      </c>
      <c r="BG75" s="7" t="s">
        <v>32</v>
      </c>
      <c r="BH75" s="7" t="s">
        <v>34</v>
      </c>
      <c r="BI75" s="7" t="s">
        <v>330</v>
      </c>
      <c r="BJ75" s="8" t="s">
        <v>36</v>
      </c>
      <c r="BK75" s="7" t="s">
        <v>36</v>
      </c>
      <c r="BL75" s="7" t="s">
        <v>38</v>
      </c>
      <c r="BM75" s="7" t="s">
        <v>38</v>
      </c>
      <c r="BN75" s="7" t="s">
        <v>113</v>
      </c>
      <c r="BO75" s="7" t="s">
        <v>38</v>
      </c>
      <c r="BP75" s="7" t="s">
        <v>38</v>
      </c>
      <c r="BQ75" s="7" t="s">
        <v>46</v>
      </c>
      <c r="BR75" s="7" t="s">
        <v>46</v>
      </c>
      <c r="BS75" s="7" t="s">
        <v>117</v>
      </c>
      <c r="BT75" s="7" t="s">
        <v>118</v>
      </c>
      <c r="BU75" s="9" t="s">
        <v>119</v>
      </c>
      <c r="BV75" s="9" t="s">
        <v>228</v>
      </c>
    </row>
    <row r="76" spans="1:74" hidden="1" x14ac:dyDescent="0.25">
      <c r="A76" s="7" t="s">
        <v>406</v>
      </c>
      <c r="B76" s="7" t="s">
        <v>215</v>
      </c>
      <c r="C76" s="7" t="s">
        <v>231</v>
      </c>
      <c r="D76" s="7">
        <f>INDEX(Strain_IDs!C:C,MATCH(Table1[[#This Row],[Strains]],Strain_IDs!D:D,0))</f>
        <v>7</v>
      </c>
      <c r="E76" s="7" t="s">
        <v>237</v>
      </c>
      <c r="F76" s="7" t="s">
        <v>236</v>
      </c>
      <c r="G76" s="7" t="s">
        <v>235</v>
      </c>
      <c r="H76" s="7" t="s">
        <v>234</v>
      </c>
      <c r="I76" s="7" t="s">
        <v>232</v>
      </c>
      <c r="J76" s="7" t="s">
        <v>588</v>
      </c>
      <c r="K76" s="7" t="s">
        <v>240</v>
      </c>
      <c r="L76" s="7" t="s">
        <v>236</v>
      </c>
      <c r="M76" s="7" t="s">
        <v>243</v>
      </c>
      <c r="N76" s="7" t="s">
        <v>234</v>
      </c>
      <c r="O76" s="8" t="s">
        <v>232</v>
      </c>
      <c r="P76" s="8" t="s">
        <v>588</v>
      </c>
      <c r="Q76" s="7" t="s">
        <v>250</v>
      </c>
      <c r="R76" s="7" t="s">
        <v>737</v>
      </c>
      <c r="S76" s="7" t="s">
        <v>739</v>
      </c>
      <c r="T76" s="7" t="s">
        <v>211</v>
      </c>
      <c r="U76" s="7" t="s">
        <v>596</v>
      </c>
      <c r="V76" s="7" t="s">
        <v>595</v>
      </c>
      <c r="W76" s="7" t="s">
        <v>194</v>
      </c>
      <c r="X76" s="7">
        <v>30</v>
      </c>
      <c r="Y76" s="7"/>
      <c r="Z76" s="7"/>
      <c r="AA76" s="7"/>
      <c r="AB76" s="7"/>
      <c r="AC76" s="7"/>
      <c r="AD76" s="7"/>
      <c r="AE76" s="7"/>
      <c r="AF76" s="7" t="s">
        <v>472</v>
      </c>
      <c r="AG76" s="7" t="s">
        <v>71</v>
      </c>
      <c r="AH76" s="7" t="s">
        <v>76</v>
      </c>
      <c r="AI76" s="7">
        <v>0.22</v>
      </c>
      <c r="AJ76" s="7">
        <f>SUM(Table1[[#This Row],[reported_1302]:[reported_1286_iso]])</f>
        <v>99.999999999999986</v>
      </c>
      <c r="AK76" s="11">
        <v>13.47</v>
      </c>
      <c r="AL76" s="11">
        <v>9.6300000000000008</v>
      </c>
      <c r="AM76" s="11">
        <v>9.3699999999999992</v>
      </c>
      <c r="AN76" s="11">
        <v>4.37</v>
      </c>
      <c r="AO76" s="11">
        <v>62.58</v>
      </c>
      <c r="AP76" s="11">
        <v>0.57999999999999996</v>
      </c>
      <c r="AQ76" s="11"/>
      <c r="AR76" s="11"/>
      <c r="AS76" s="11"/>
      <c r="AT76" s="11"/>
      <c r="AU76" s="11"/>
      <c r="AV76" s="11"/>
      <c r="AW76" s="11"/>
      <c r="AX76" s="11"/>
      <c r="AY76" s="11"/>
      <c r="AZ76" s="11">
        <f>Table1[[#This Row],[reported_1302]]/SUM(Table1[[#This Row],[reported_1302]:[reported_1292_iso]])</f>
        <v>0.13470000000000001</v>
      </c>
      <c r="BA76" s="11">
        <f>Table1[[#This Row],[reported_1300]]/SUM(Table1[[#This Row],[reported_1302]:[reported_1292_iso]])</f>
        <v>9.6300000000000024E-2</v>
      </c>
      <c r="BB76" s="11">
        <f>Table1[[#This Row],[reported_1298]]/SUM(Table1[[#This Row],[reported_1302]:[reported_1292_iso]])</f>
        <v>9.3700000000000006E-2</v>
      </c>
      <c r="BC76" s="11">
        <f>Table1[[#This Row],[reported_1296]]/SUM(Table1[[#This Row],[reported_1302]:[reported_1292_iso]])</f>
        <v>4.370000000000001E-2</v>
      </c>
      <c r="BD76" s="11">
        <f>Table1[[#This Row],[reported_1292]]/SUM(Table1[[#This Row],[reported_1302]:[reported_1292_iso]])</f>
        <v>0.62580000000000002</v>
      </c>
      <c r="BE76" s="11">
        <f>Table1[[#This Row],[reported_1292_iso]]/SUM(Table1[[#This Row],[reported_1302]:[reported_1292_iso]])</f>
        <v>5.8000000000000005E-3</v>
      </c>
      <c r="BF76" s="7" t="e">
        <v>#N/A</v>
      </c>
      <c r="BG76" s="7" t="s">
        <v>32</v>
      </c>
      <c r="BH76" s="7" t="s">
        <v>34</v>
      </c>
      <c r="BI76" s="7" t="s">
        <v>330</v>
      </c>
      <c r="BJ76" s="8" t="s">
        <v>36</v>
      </c>
      <c r="BK76" s="7" t="s">
        <v>36</v>
      </c>
      <c r="BL76" s="7" t="s">
        <v>38</v>
      </c>
      <c r="BM76" s="7" t="s">
        <v>38</v>
      </c>
      <c r="BN76" s="7" t="s">
        <v>113</v>
      </c>
      <c r="BO76" s="7" t="s">
        <v>38</v>
      </c>
      <c r="BP76" s="7" t="s">
        <v>38</v>
      </c>
      <c r="BQ76" s="7" t="s">
        <v>46</v>
      </c>
      <c r="BR76" s="7" t="s">
        <v>46</v>
      </c>
      <c r="BS76" s="7" t="s">
        <v>117</v>
      </c>
      <c r="BT76" s="7" t="s">
        <v>118</v>
      </c>
      <c r="BU76" s="9" t="s">
        <v>119</v>
      </c>
      <c r="BV76" s="9" t="s">
        <v>228</v>
      </c>
    </row>
    <row r="77" spans="1:74" hidden="1" x14ac:dyDescent="0.25">
      <c r="A77" s="7" t="s">
        <v>417</v>
      </c>
      <c r="B77" s="7" t="s">
        <v>215</v>
      </c>
      <c r="C77" s="7" t="s">
        <v>231</v>
      </c>
      <c r="D77" s="7">
        <f>INDEX(Strain_IDs!C:C,MATCH(Table1[[#This Row],[Strains]],Strain_IDs!D:D,0))</f>
        <v>7</v>
      </c>
      <c r="E77" s="7" t="s">
        <v>237</v>
      </c>
      <c r="F77" s="7" t="s">
        <v>236</v>
      </c>
      <c r="G77" s="7" t="s">
        <v>235</v>
      </c>
      <c r="H77" s="7" t="s">
        <v>234</v>
      </c>
      <c r="I77" s="7" t="s">
        <v>232</v>
      </c>
      <c r="J77" s="7" t="s">
        <v>588</v>
      </c>
      <c r="K77" s="7" t="s">
        <v>240</v>
      </c>
      <c r="L77" s="7" t="s">
        <v>236</v>
      </c>
      <c r="M77" s="7" t="s">
        <v>243</v>
      </c>
      <c r="N77" s="7" t="s">
        <v>234</v>
      </c>
      <c r="O77" s="8" t="s">
        <v>232</v>
      </c>
      <c r="P77" s="8" t="s">
        <v>588</v>
      </c>
      <c r="Q77" s="7" t="s">
        <v>250</v>
      </c>
      <c r="R77" s="7" t="s">
        <v>737</v>
      </c>
      <c r="S77" s="7" t="s">
        <v>739</v>
      </c>
      <c r="T77" s="7" t="s">
        <v>211</v>
      </c>
      <c r="U77" s="7" t="s">
        <v>596</v>
      </c>
      <c r="V77" s="7" t="s">
        <v>595</v>
      </c>
      <c r="W77" s="7" t="s">
        <v>195</v>
      </c>
      <c r="X77" s="7">
        <v>33</v>
      </c>
      <c r="Y77" s="7"/>
      <c r="Z77" s="7"/>
      <c r="AA77" s="7"/>
      <c r="AB77" s="7"/>
      <c r="AC77" s="7"/>
      <c r="AD77" s="7"/>
      <c r="AE77" s="7"/>
      <c r="AF77" s="7" t="s">
        <v>472</v>
      </c>
      <c r="AG77" s="7" t="s">
        <v>71</v>
      </c>
      <c r="AH77" s="7" t="s">
        <v>76</v>
      </c>
      <c r="AI77" s="7">
        <v>0.22</v>
      </c>
      <c r="AJ77" s="7">
        <f>SUM(Table1[[#This Row],[reported_1302]:[reported_1286_iso]])</f>
        <v>100</v>
      </c>
      <c r="AK77" s="11">
        <v>6.04</v>
      </c>
      <c r="AL77" s="11">
        <v>6.14</v>
      </c>
      <c r="AM77" s="11">
        <v>11.97</v>
      </c>
      <c r="AN77" s="11">
        <v>3.56</v>
      </c>
      <c r="AO77" s="11">
        <v>71.73</v>
      </c>
      <c r="AP77" s="11">
        <v>0.56000000000000005</v>
      </c>
      <c r="AQ77" s="11"/>
      <c r="AR77" s="11"/>
      <c r="AS77" s="11"/>
      <c r="AT77" s="11"/>
      <c r="AU77" s="11"/>
      <c r="AV77" s="11"/>
      <c r="AW77" s="11"/>
      <c r="AX77" s="11"/>
      <c r="AY77" s="11"/>
      <c r="AZ77" s="11">
        <f>Table1[[#This Row],[reported_1302]]/SUM(Table1[[#This Row],[reported_1302]:[reported_1292_iso]])</f>
        <v>6.0400000000000002E-2</v>
      </c>
      <c r="BA77" s="11">
        <f>Table1[[#This Row],[reported_1300]]/SUM(Table1[[#This Row],[reported_1302]:[reported_1292_iso]])</f>
        <v>6.1399999999999996E-2</v>
      </c>
      <c r="BB77" s="11">
        <f>Table1[[#This Row],[reported_1298]]/SUM(Table1[[#This Row],[reported_1302]:[reported_1292_iso]])</f>
        <v>0.1197</v>
      </c>
      <c r="BC77" s="11">
        <f>Table1[[#This Row],[reported_1296]]/SUM(Table1[[#This Row],[reported_1302]:[reported_1292_iso]])</f>
        <v>3.56E-2</v>
      </c>
      <c r="BD77" s="11">
        <f>Table1[[#This Row],[reported_1292]]/SUM(Table1[[#This Row],[reported_1302]:[reported_1292_iso]])</f>
        <v>0.71730000000000005</v>
      </c>
      <c r="BE77" s="11">
        <f>Table1[[#This Row],[reported_1292_iso]]/SUM(Table1[[#This Row],[reported_1302]:[reported_1292_iso]])</f>
        <v>5.6000000000000008E-3</v>
      </c>
      <c r="BF77" s="7" t="e">
        <v>#N/A</v>
      </c>
      <c r="BG77" s="7" t="s">
        <v>32</v>
      </c>
      <c r="BH77" s="7" t="s">
        <v>34</v>
      </c>
      <c r="BI77" s="7" t="s">
        <v>330</v>
      </c>
      <c r="BJ77" s="8" t="s">
        <v>36</v>
      </c>
      <c r="BK77" s="7" t="s">
        <v>36</v>
      </c>
      <c r="BL77" s="7" t="s">
        <v>38</v>
      </c>
      <c r="BM77" s="7" t="s">
        <v>38</v>
      </c>
      <c r="BN77" s="7" t="s">
        <v>113</v>
      </c>
      <c r="BO77" s="7" t="s">
        <v>38</v>
      </c>
      <c r="BP77" s="7" t="s">
        <v>38</v>
      </c>
      <c r="BQ77" s="7" t="s">
        <v>46</v>
      </c>
      <c r="BR77" s="7" t="s">
        <v>46</v>
      </c>
      <c r="BS77" s="7" t="s">
        <v>117</v>
      </c>
      <c r="BT77" s="7" t="s">
        <v>118</v>
      </c>
      <c r="BU77" s="9" t="s">
        <v>119</v>
      </c>
      <c r="BV77" s="9" t="s">
        <v>228</v>
      </c>
    </row>
    <row r="78" spans="1:74" hidden="1" x14ac:dyDescent="0.25">
      <c r="A78" s="7" t="s">
        <v>418</v>
      </c>
      <c r="B78" s="7" t="s">
        <v>215</v>
      </c>
      <c r="C78" s="7" t="s">
        <v>231</v>
      </c>
      <c r="D78" s="7">
        <f>INDEX(Strain_IDs!C:C,MATCH(Table1[[#This Row],[Strains]],Strain_IDs!D:D,0))</f>
        <v>7</v>
      </c>
      <c r="E78" s="7" t="s">
        <v>237</v>
      </c>
      <c r="F78" s="7" t="s">
        <v>236</v>
      </c>
      <c r="G78" s="7" t="s">
        <v>235</v>
      </c>
      <c r="H78" s="7" t="s">
        <v>234</v>
      </c>
      <c r="I78" s="7" t="s">
        <v>232</v>
      </c>
      <c r="J78" s="7" t="s">
        <v>588</v>
      </c>
      <c r="K78" s="7" t="s">
        <v>240</v>
      </c>
      <c r="L78" s="7" t="s">
        <v>236</v>
      </c>
      <c r="M78" s="7" t="s">
        <v>243</v>
      </c>
      <c r="N78" s="7" t="s">
        <v>234</v>
      </c>
      <c r="O78" s="8" t="s">
        <v>232</v>
      </c>
      <c r="P78" s="8" t="s">
        <v>588</v>
      </c>
      <c r="Q78" s="7" t="s">
        <v>250</v>
      </c>
      <c r="R78" s="7" t="s">
        <v>737</v>
      </c>
      <c r="S78" s="7" t="s">
        <v>739</v>
      </c>
      <c r="T78" s="7" t="s">
        <v>211</v>
      </c>
      <c r="U78" s="7" t="s">
        <v>596</v>
      </c>
      <c r="V78" s="7" t="s">
        <v>595</v>
      </c>
      <c r="W78" s="7" t="s">
        <v>196</v>
      </c>
      <c r="X78" s="7">
        <v>35</v>
      </c>
      <c r="Y78" s="7"/>
      <c r="Z78" s="7"/>
      <c r="AA78" s="7"/>
      <c r="AB78" s="7"/>
      <c r="AC78" s="7"/>
      <c r="AD78" s="7"/>
      <c r="AE78" s="7"/>
      <c r="AF78" s="7" t="s">
        <v>472</v>
      </c>
      <c r="AG78" s="7" t="s">
        <v>71</v>
      </c>
      <c r="AH78" s="7" t="s">
        <v>76</v>
      </c>
      <c r="AI78" s="7">
        <v>0.22</v>
      </c>
      <c r="AJ78" s="7">
        <f>SUM(Table1[[#This Row],[reported_1302]:[reported_1286_iso]])</f>
        <v>99.990000000000009</v>
      </c>
      <c r="AK78" s="11">
        <v>5.78</v>
      </c>
      <c r="AL78" s="11">
        <v>4.71</v>
      </c>
      <c r="AM78" s="11">
        <v>11.26</v>
      </c>
      <c r="AN78" s="11">
        <v>3.49</v>
      </c>
      <c r="AO78" s="11">
        <v>73.91</v>
      </c>
      <c r="AP78" s="11">
        <v>0.84</v>
      </c>
      <c r="AQ78" s="11"/>
      <c r="AR78" s="11"/>
      <c r="AS78" s="11"/>
      <c r="AT78" s="11"/>
      <c r="AU78" s="11"/>
      <c r="AV78" s="11"/>
      <c r="AW78" s="11"/>
      <c r="AX78" s="11"/>
      <c r="AY78" s="11"/>
      <c r="AZ78" s="11">
        <f>Table1[[#This Row],[reported_1302]]/SUM(Table1[[#This Row],[reported_1302]:[reported_1292_iso]])</f>
        <v>5.7805780578057804E-2</v>
      </c>
      <c r="BA78" s="11">
        <f>Table1[[#This Row],[reported_1300]]/SUM(Table1[[#This Row],[reported_1302]:[reported_1292_iso]])</f>
        <v>4.7104710471047098E-2</v>
      </c>
      <c r="BB78" s="11">
        <f>Table1[[#This Row],[reported_1298]]/SUM(Table1[[#This Row],[reported_1302]:[reported_1292_iso]])</f>
        <v>0.1126112611261126</v>
      </c>
      <c r="BC78" s="11">
        <f>Table1[[#This Row],[reported_1296]]/SUM(Table1[[#This Row],[reported_1302]:[reported_1292_iso]])</f>
        <v>3.49034903490349E-2</v>
      </c>
      <c r="BD78" s="11">
        <f>Table1[[#This Row],[reported_1292]]/SUM(Table1[[#This Row],[reported_1302]:[reported_1292_iso]])</f>
        <v>0.7391739173917391</v>
      </c>
      <c r="BE78" s="11">
        <f>Table1[[#This Row],[reported_1292_iso]]/SUM(Table1[[#This Row],[reported_1302]:[reported_1292_iso]])</f>
        <v>8.4008400840084006E-3</v>
      </c>
      <c r="BF78" s="7" t="e">
        <v>#N/A</v>
      </c>
      <c r="BG78" s="7" t="s">
        <v>32</v>
      </c>
      <c r="BH78" s="7" t="s">
        <v>34</v>
      </c>
      <c r="BI78" s="7" t="s">
        <v>330</v>
      </c>
      <c r="BJ78" s="8" t="s">
        <v>36</v>
      </c>
      <c r="BK78" s="7" t="s">
        <v>36</v>
      </c>
      <c r="BL78" s="7" t="s">
        <v>38</v>
      </c>
      <c r="BM78" s="7" t="s">
        <v>38</v>
      </c>
      <c r="BN78" s="7" t="s">
        <v>113</v>
      </c>
      <c r="BO78" s="7" t="s">
        <v>38</v>
      </c>
      <c r="BP78" s="7" t="s">
        <v>38</v>
      </c>
      <c r="BQ78" s="7" t="s">
        <v>46</v>
      </c>
      <c r="BR78" s="7" t="s">
        <v>46</v>
      </c>
      <c r="BS78" s="7" t="s">
        <v>117</v>
      </c>
      <c r="BT78" s="7" t="s">
        <v>118</v>
      </c>
      <c r="BU78" s="9" t="s">
        <v>119</v>
      </c>
      <c r="BV78" s="9" t="s">
        <v>228</v>
      </c>
    </row>
    <row r="79" spans="1:74" hidden="1" x14ac:dyDescent="0.25">
      <c r="A79" s="7" t="s">
        <v>407</v>
      </c>
      <c r="B79" s="7" t="s">
        <v>273</v>
      </c>
      <c r="C79" s="7" t="s">
        <v>311</v>
      </c>
      <c r="D79" s="7">
        <f>INDEX(Strain_IDs!C:C,MATCH(Table1[[#This Row],[Strains]],Strain_IDs!D:D,0))</f>
        <v>2</v>
      </c>
      <c r="E79" s="7" t="s">
        <v>237</v>
      </c>
      <c r="F79" s="7" t="s">
        <v>236</v>
      </c>
      <c r="G79" s="7" t="s">
        <v>235</v>
      </c>
      <c r="H79" s="7" t="s">
        <v>234</v>
      </c>
      <c r="I79" s="7" t="s">
        <v>232</v>
      </c>
      <c r="J79" s="7"/>
      <c r="K79" s="7" t="s">
        <v>240</v>
      </c>
      <c r="L79" s="7" t="s">
        <v>236</v>
      </c>
      <c r="M79" s="7" t="s">
        <v>243</v>
      </c>
      <c r="N79" s="7" t="s">
        <v>234</v>
      </c>
      <c r="O79" s="8" t="s">
        <v>232</v>
      </c>
      <c r="P79" s="8"/>
      <c r="Q79" s="7" t="s">
        <v>250</v>
      </c>
      <c r="R79" s="7" t="s">
        <v>737</v>
      </c>
      <c r="S79" s="7" t="s">
        <v>739</v>
      </c>
      <c r="T79" s="7" t="s">
        <v>211</v>
      </c>
      <c r="U79" s="7"/>
      <c r="V79" s="7"/>
      <c r="W79" s="7" t="s">
        <v>197</v>
      </c>
      <c r="X79" s="7">
        <v>10</v>
      </c>
      <c r="Y79" s="7"/>
      <c r="Z79" s="7"/>
      <c r="AA79" s="7"/>
      <c r="AB79" s="7"/>
      <c r="AC79" s="7"/>
      <c r="AD79" s="7"/>
      <c r="AE79" s="7"/>
      <c r="AF79" s="7" t="s">
        <v>472</v>
      </c>
      <c r="AG79" s="7" t="s">
        <v>71</v>
      </c>
      <c r="AH79" s="7" t="s">
        <v>76</v>
      </c>
      <c r="AI79" s="7">
        <v>0.22</v>
      </c>
      <c r="AJ79" s="7">
        <f>SUM(Table1[[#This Row],[reported_1302]:[reported_1286_iso]])</f>
        <v>100</v>
      </c>
      <c r="AK79" s="11">
        <v>59.34</v>
      </c>
      <c r="AL79" s="11">
        <v>4.04</v>
      </c>
      <c r="AM79" s="11">
        <v>2.09</v>
      </c>
      <c r="AN79" s="11">
        <v>1.71</v>
      </c>
      <c r="AO79" s="11">
        <v>32.51</v>
      </c>
      <c r="AP79" s="11">
        <v>0.31</v>
      </c>
      <c r="AQ79" s="11"/>
      <c r="AR79" s="11"/>
      <c r="AS79" s="11"/>
      <c r="AT79" s="11"/>
      <c r="AU79" s="11"/>
      <c r="AV79" s="11"/>
      <c r="AW79" s="11"/>
      <c r="AX79" s="11"/>
      <c r="AY79" s="11"/>
      <c r="AZ79" s="11">
        <f>Table1[[#This Row],[reported_1302]]/SUM(Table1[[#This Row],[reported_1302]:[reported_1292_iso]])</f>
        <v>0.59340000000000004</v>
      </c>
      <c r="BA79" s="11">
        <f>Table1[[#This Row],[reported_1300]]/SUM(Table1[[#This Row],[reported_1302]:[reported_1292_iso]])</f>
        <v>4.0399999999999998E-2</v>
      </c>
      <c r="BB79" s="11">
        <f>Table1[[#This Row],[reported_1298]]/SUM(Table1[[#This Row],[reported_1302]:[reported_1292_iso]])</f>
        <v>2.0899999999999998E-2</v>
      </c>
      <c r="BC79" s="11">
        <f>Table1[[#This Row],[reported_1296]]/SUM(Table1[[#This Row],[reported_1302]:[reported_1292_iso]])</f>
        <v>1.7100000000000001E-2</v>
      </c>
      <c r="BD79" s="11">
        <f>Table1[[#This Row],[reported_1292]]/SUM(Table1[[#This Row],[reported_1302]:[reported_1292_iso]])</f>
        <v>0.3251</v>
      </c>
      <c r="BE79" s="11">
        <f>Table1[[#This Row],[reported_1292_iso]]/SUM(Table1[[#This Row],[reported_1302]:[reported_1292_iso]])</f>
        <v>3.0999999999999999E-3</v>
      </c>
      <c r="BF79" s="7" t="e">
        <v>#N/A</v>
      </c>
      <c r="BG79" s="7" t="s">
        <v>32</v>
      </c>
      <c r="BH79" s="7" t="s">
        <v>34</v>
      </c>
      <c r="BI79" s="7" t="s">
        <v>330</v>
      </c>
      <c r="BJ79" s="8" t="s">
        <v>36</v>
      </c>
      <c r="BK79" s="7" t="s">
        <v>36</v>
      </c>
      <c r="BL79" s="7" t="s">
        <v>38</v>
      </c>
      <c r="BM79" s="7" t="s">
        <v>38</v>
      </c>
      <c r="BN79" s="7" t="s">
        <v>113</v>
      </c>
      <c r="BO79" s="7" t="s">
        <v>38</v>
      </c>
      <c r="BP79" s="7" t="s">
        <v>38</v>
      </c>
      <c r="BQ79" s="7" t="s">
        <v>46</v>
      </c>
      <c r="BR79" s="7" t="s">
        <v>46</v>
      </c>
      <c r="BS79" s="7" t="s">
        <v>117</v>
      </c>
      <c r="BT79" s="7" t="s">
        <v>118</v>
      </c>
      <c r="BU79" s="9" t="s">
        <v>119</v>
      </c>
      <c r="BV79" s="9" t="s">
        <v>228</v>
      </c>
    </row>
    <row r="80" spans="1:74" hidden="1" x14ac:dyDescent="0.25">
      <c r="A80" s="7" t="s">
        <v>408</v>
      </c>
      <c r="B80" s="7" t="s">
        <v>273</v>
      </c>
      <c r="C80" s="7" t="s">
        <v>311</v>
      </c>
      <c r="D80" s="7">
        <f>INDEX(Strain_IDs!C:C,MATCH(Table1[[#This Row],[Strains]],Strain_IDs!D:D,0))</f>
        <v>2</v>
      </c>
      <c r="E80" s="7" t="s">
        <v>237</v>
      </c>
      <c r="F80" s="7" t="s">
        <v>236</v>
      </c>
      <c r="G80" s="7" t="s">
        <v>235</v>
      </c>
      <c r="H80" s="7" t="s">
        <v>234</v>
      </c>
      <c r="I80" s="7" t="s">
        <v>232</v>
      </c>
      <c r="J80" s="7"/>
      <c r="K80" s="7" t="s">
        <v>240</v>
      </c>
      <c r="L80" s="7" t="s">
        <v>236</v>
      </c>
      <c r="M80" s="7" t="s">
        <v>243</v>
      </c>
      <c r="N80" s="7" t="s">
        <v>234</v>
      </c>
      <c r="O80" s="8" t="s">
        <v>232</v>
      </c>
      <c r="P80" s="8"/>
      <c r="Q80" s="7" t="s">
        <v>250</v>
      </c>
      <c r="R80" s="7" t="s">
        <v>737</v>
      </c>
      <c r="S80" s="7" t="s">
        <v>739</v>
      </c>
      <c r="T80" s="7" t="s">
        <v>211</v>
      </c>
      <c r="U80" s="7"/>
      <c r="V80" s="7"/>
      <c r="W80" s="7" t="s">
        <v>198</v>
      </c>
      <c r="X80" s="7">
        <v>15</v>
      </c>
      <c r="Y80" s="7"/>
      <c r="Z80" s="7"/>
      <c r="AA80" s="7"/>
      <c r="AB80" s="7"/>
      <c r="AC80" s="7"/>
      <c r="AD80" s="7"/>
      <c r="AE80" s="7"/>
      <c r="AF80" s="7" t="s">
        <v>472</v>
      </c>
      <c r="AG80" s="7" t="s">
        <v>71</v>
      </c>
      <c r="AH80" s="7" t="s">
        <v>76</v>
      </c>
      <c r="AI80" s="7">
        <v>0.22</v>
      </c>
      <c r="AJ80" s="7">
        <f>SUM(Table1[[#This Row],[reported_1302]:[reported_1286_iso]])</f>
        <v>100</v>
      </c>
      <c r="AK80" s="11">
        <v>57.6</v>
      </c>
      <c r="AL80" s="11">
        <v>3.34</v>
      </c>
      <c r="AM80" s="11">
        <v>1.88</v>
      </c>
      <c r="AN80" s="11">
        <v>1.71</v>
      </c>
      <c r="AO80" s="11">
        <v>35.17</v>
      </c>
      <c r="AP80" s="11">
        <v>0.3</v>
      </c>
      <c r="AQ80" s="11"/>
      <c r="AR80" s="11"/>
      <c r="AS80" s="11"/>
      <c r="AT80" s="11"/>
      <c r="AU80" s="11"/>
      <c r="AV80" s="11"/>
      <c r="AW80" s="11"/>
      <c r="AX80" s="11"/>
      <c r="AY80" s="11"/>
      <c r="AZ80" s="11">
        <f>Table1[[#This Row],[reported_1302]]/SUM(Table1[[#This Row],[reported_1302]:[reported_1292_iso]])</f>
        <v>0.57600000000000007</v>
      </c>
      <c r="BA80" s="11">
        <f>Table1[[#This Row],[reported_1300]]/SUM(Table1[[#This Row],[reported_1302]:[reported_1292_iso]])</f>
        <v>3.3399999999999999E-2</v>
      </c>
      <c r="BB80" s="11">
        <f>Table1[[#This Row],[reported_1298]]/SUM(Table1[[#This Row],[reported_1302]:[reported_1292_iso]])</f>
        <v>1.8799999999999997E-2</v>
      </c>
      <c r="BC80" s="11">
        <f>Table1[[#This Row],[reported_1296]]/SUM(Table1[[#This Row],[reported_1302]:[reported_1292_iso]])</f>
        <v>1.7100000000000001E-2</v>
      </c>
      <c r="BD80" s="11">
        <f>Table1[[#This Row],[reported_1292]]/SUM(Table1[[#This Row],[reported_1302]:[reported_1292_iso]])</f>
        <v>0.35170000000000001</v>
      </c>
      <c r="BE80" s="11">
        <f>Table1[[#This Row],[reported_1292_iso]]/SUM(Table1[[#This Row],[reported_1302]:[reported_1292_iso]])</f>
        <v>3.0000000000000001E-3</v>
      </c>
      <c r="BF80" s="7" t="e">
        <v>#N/A</v>
      </c>
      <c r="BG80" s="7" t="s">
        <v>32</v>
      </c>
      <c r="BH80" s="7" t="s">
        <v>34</v>
      </c>
      <c r="BI80" s="7" t="s">
        <v>330</v>
      </c>
      <c r="BJ80" s="8" t="s">
        <v>36</v>
      </c>
      <c r="BK80" s="7" t="s">
        <v>36</v>
      </c>
      <c r="BL80" s="7" t="s">
        <v>38</v>
      </c>
      <c r="BM80" s="7" t="s">
        <v>38</v>
      </c>
      <c r="BN80" s="7" t="s">
        <v>113</v>
      </c>
      <c r="BO80" s="7" t="s">
        <v>38</v>
      </c>
      <c r="BP80" s="7" t="s">
        <v>38</v>
      </c>
      <c r="BQ80" s="7" t="s">
        <v>46</v>
      </c>
      <c r="BR80" s="7" t="s">
        <v>46</v>
      </c>
      <c r="BS80" s="7" t="s">
        <v>117</v>
      </c>
      <c r="BT80" s="7" t="s">
        <v>118</v>
      </c>
      <c r="BU80" s="9" t="s">
        <v>119</v>
      </c>
      <c r="BV80" s="9" t="s">
        <v>228</v>
      </c>
    </row>
    <row r="81" spans="1:74" hidden="1" x14ac:dyDescent="0.25">
      <c r="A81" s="7" t="s">
        <v>421</v>
      </c>
      <c r="B81" s="7" t="s">
        <v>273</v>
      </c>
      <c r="C81" s="7" t="s">
        <v>311</v>
      </c>
      <c r="D81" s="7">
        <f>INDEX(Strain_IDs!C:C,MATCH(Table1[[#This Row],[Strains]],Strain_IDs!D:D,0))</f>
        <v>2</v>
      </c>
      <c r="E81" s="7" t="s">
        <v>237</v>
      </c>
      <c r="F81" s="7" t="s">
        <v>236</v>
      </c>
      <c r="G81" s="7" t="s">
        <v>235</v>
      </c>
      <c r="H81" s="7" t="s">
        <v>234</v>
      </c>
      <c r="I81" s="7" t="s">
        <v>232</v>
      </c>
      <c r="J81" s="7"/>
      <c r="K81" s="7" t="s">
        <v>240</v>
      </c>
      <c r="L81" s="7" t="s">
        <v>236</v>
      </c>
      <c r="M81" s="7" t="s">
        <v>243</v>
      </c>
      <c r="N81" s="7" t="s">
        <v>234</v>
      </c>
      <c r="O81" s="8" t="s">
        <v>232</v>
      </c>
      <c r="P81" s="8"/>
      <c r="Q81" s="7" t="s">
        <v>250</v>
      </c>
      <c r="R81" s="7" t="s">
        <v>737</v>
      </c>
      <c r="S81" s="7" t="s">
        <v>739</v>
      </c>
      <c r="T81" s="7" t="s">
        <v>211</v>
      </c>
      <c r="U81" s="7"/>
      <c r="V81" s="7"/>
      <c r="W81" s="7" t="s">
        <v>199</v>
      </c>
      <c r="X81" s="7">
        <v>20</v>
      </c>
      <c r="Y81" s="7"/>
      <c r="Z81" s="7"/>
      <c r="AA81" s="7"/>
      <c r="AB81" s="7"/>
      <c r="AC81" s="7"/>
      <c r="AD81" s="7"/>
      <c r="AE81" s="7"/>
      <c r="AF81" s="7" t="s">
        <v>472</v>
      </c>
      <c r="AG81" s="7" t="s">
        <v>71</v>
      </c>
      <c r="AH81" s="7" t="s">
        <v>76</v>
      </c>
      <c r="AI81" s="7">
        <v>0.22</v>
      </c>
      <c r="AJ81" s="7">
        <f>SUM(Table1[[#This Row],[reported_1302]:[reported_1286_iso]])</f>
        <v>100</v>
      </c>
      <c r="AK81" s="11">
        <v>50.22</v>
      </c>
      <c r="AL81" s="11">
        <v>3.73</v>
      </c>
      <c r="AM81" s="11">
        <v>2.37</v>
      </c>
      <c r="AN81" s="11">
        <v>2.15</v>
      </c>
      <c r="AO81" s="11">
        <v>41.27</v>
      </c>
      <c r="AP81" s="11">
        <v>0.26</v>
      </c>
      <c r="AQ81" s="11"/>
      <c r="AR81" s="11"/>
      <c r="AS81" s="11"/>
      <c r="AT81" s="11"/>
      <c r="AU81" s="11"/>
      <c r="AV81" s="11"/>
      <c r="AW81" s="11"/>
      <c r="AX81" s="11"/>
      <c r="AY81" s="11"/>
      <c r="AZ81" s="11">
        <f>Table1[[#This Row],[reported_1302]]/SUM(Table1[[#This Row],[reported_1302]:[reported_1292_iso]])</f>
        <v>0.50219999999999998</v>
      </c>
      <c r="BA81" s="11">
        <f>Table1[[#This Row],[reported_1300]]/SUM(Table1[[#This Row],[reported_1302]:[reported_1292_iso]])</f>
        <v>3.73E-2</v>
      </c>
      <c r="BB81" s="11">
        <f>Table1[[#This Row],[reported_1298]]/SUM(Table1[[#This Row],[reported_1302]:[reported_1292_iso]])</f>
        <v>2.3700000000000002E-2</v>
      </c>
      <c r="BC81" s="11">
        <f>Table1[[#This Row],[reported_1296]]/SUM(Table1[[#This Row],[reported_1302]:[reported_1292_iso]])</f>
        <v>2.1499999999999998E-2</v>
      </c>
      <c r="BD81" s="11">
        <f>Table1[[#This Row],[reported_1292]]/SUM(Table1[[#This Row],[reported_1302]:[reported_1292_iso]])</f>
        <v>0.41270000000000001</v>
      </c>
      <c r="BE81" s="11">
        <f>Table1[[#This Row],[reported_1292_iso]]/SUM(Table1[[#This Row],[reported_1302]:[reported_1292_iso]])</f>
        <v>2.5999999999999999E-3</v>
      </c>
      <c r="BF81" s="7" t="e">
        <v>#N/A</v>
      </c>
      <c r="BG81" s="7" t="s">
        <v>32</v>
      </c>
      <c r="BH81" s="7" t="s">
        <v>34</v>
      </c>
      <c r="BI81" s="7" t="s">
        <v>330</v>
      </c>
      <c r="BJ81" s="8" t="s">
        <v>36</v>
      </c>
      <c r="BK81" s="7" t="s">
        <v>36</v>
      </c>
      <c r="BL81" s="7" t="s">
        <v>38</v>
      </c>
      <c r="BM81" s="7" t="s">
        <v>38</v>
      </c>
      <c r="BN81" s="7" t="s">
        <v>113</v>
      </c>
      <c r="BO81" s="7" t="s">
        <v>38</v>
      </c>
      <c r="BP81" s="7" t="s">
        <v>38</v>
      </c>
      <c r="BQ81" s="7" t="s">
        <v>46</v>
      </c>
      <c r="BR81" s="7" t="s">
        <v>46</v>
      </c>
      <c r="BS81" s="7" t="s">
        <v>117</v>
      </c>
      <c r="BT81" s="7" t="s">
        <v>118</v>
      </c>
      <c r="BU81" s="9" t="s">
        <v>119</v>
      </c>
      <c r="BV81" s="9" t="s">
        <v>228</v>
      </c>
    </row>
    <row r="82" spans="1:74" hidden="1" x14ac:dyDescent="0.25">
      <c r="A82" s="7" t="s">
        <v>409</v>
      </c>
      <c r="B82" s="7" t="s">
        <v>273</v>
      </c>
      <c r="C82" s="7" t="s">
        <v>311</v>
      </c>
      <c r="D82" s="7">
        <f>INDEX(Strain_IDs!C:C,MATCH(Table1[[#This Row],[Strains]],Strain_IDs!D:D,0))</f>
        <v>2</v>
      </c>
      <c r="E82" s="7" t="s">
        <v>237</v>
      </c>
      <c r="F82" s="7" t="s">
        <v>236</v>
      </c>
      <c r="G82" s="7" t="s">
        <v>235</v>
      </c>
      <c r="H82" s="7" t="s">
        <v>234</v>
      </c>
      <c r="I82" s="7" t="s">
        <v>232</v>
      </c>
      <c r="J82" s="7"/>
      <c r="K82" s="7" t="s">
        <v>240</v>
      </c>
      <c r="L82" s="7" t="s">
        <v>236</v>
      </c>
      <c r="M82" s="7" t="s">
        <v>243</v>
      </c>
      <c r="N82" s="7" t="s">
        <v>234</v>
      </c>
      <c r="O82" s="8" t="s">
        <v>232</v>
      </c>
      <c r="P82" s="8"/>
      <c r="Q82" s="7" t="s">
        <v>250</v>
      </c>
      <c r="R82" s="7" t="s">
        <v>737</v>
      </c>
      <c r="S82" s="7" t="s">
        <v>739</v>
      </c>
      <c r="T82" s="7" t="s">
        <v>211</v>
      </c>
      <c r="U82" s="7"/>
      <c r="V82" s="7"/>
      <c r="W82" s="7" t="s">
        <v>200</v>
      </c>
      <c r="X82" s="7">
        <v>25</v>
      </c>
      <c r="Y82" s="7"/>
      <c r="Z82" s="7"/>
      <c r="AA82" s="7"/>
      <c r="AB82" s="7"/>
      <c r="AC82" s="7"/>
      <c r="AD82" s="7"/>
      <c r="AE82" s="7"/>
      <c r="AF82" s="7" t="s">
        <v>472</v>
      </c>
      <c r="AG82" s="7" t="s">
        <v>71</v>
      </c>
      <c r="AH82" s="7" t="s">
        <v>76</v>
      </c>
      <c r="AI82" s="7">
        <v>0.22</v>
      </c>
      <c r="AJ82" s="7">
        <f>SUM(Table1[[#This Row],[reported_1302]:[reported_1286_iso]])</f>
        <v>100</v>
      </c>
      <c r="AK82" s="11">
        <v>38.090000000000003</v>
      </c>
      <c r="AL82" s="11">
        <v>4.5199999999999996</v>
      </c>
      <c r="AM82" s="11">
        <v>2.71</v>
      </c>
      <c r="AN82" s="11">
        <v>2.54</v>
      </c>
      <c r="AO82" s="11">
        <v>51.78</v>
      </c>
      <c r="AP82" s="11">
        <v>0.36</v>
      </c>
      <c r="AQ82" s="11"/>
      <c r="AR82" s="11"/>
      <c r="AS82" s="11"/>
      <c r="AT82" s="11"/>
      <c r="AU82" s="11"/>
      <c r="AV82" s="11"/>
      <c r="AW82" s="11"/>
      <c r="AX82" s="11"/>
      <c r="AY82" s="11"/>
      <c r="AZ82" s="11">
        <f>Table1[[#This Row],[reported_1302]]/SUM(Table1[[#This Row],[reported_1302]:[reported_1292_iso]])</f>
        <v>0.38090000000000002</v>
      </c>
      <c r="BA82" s="11">
        <f>Table1[[#This Row],[reported_1300]]/SUM(Table1[[#This Row],[reported_1302]:[reported_1292_iso]])</f>
        <v>4.5199999999999997E-2</v>
      </c>
      <c r="BB82" s="11">
        <f>Table1[[#This Row],[reported_1298]]/SUM(Table1[[#This Row],[reported_1302]:[reported_1292_iso]])</f>
        <v>2.7099999999999999E-2</v>
      </c>
      <c r="BC82" s="11">
        <f>Table1[[#This Row],[reported_1296]]/SUM(Table1[[#This Row],[reported_1302]:[reported_1292_iso]])</f>
        <v>2.5399999999999999E-2</v>
      </c>
      <c r="BD82" s="11">
        <f>Table1[[#This Row],[reported_1292]]/SUM(Table1[[#This Row],[reported_1302]:[reported_1292_iso]])</f>
        <v>0.51780000000000004</v>
      </c>
      <c r="BE82" s="11">
        <f>Table1[[#This Row],[reported_1292_iso]]/SUM(Table1[[#This Row],[reported_1302]:[reported_1292_iso]])</f>
        <v>3.5999999999999999E-3</v>
      </c>
      <c r="BF82" s="7" t="e">
        <v>#N/A</v>
      </c>
      <c r="BG82" s="7" t="s">
        <v>32</v>
      </c>
      <c r="BH82" s="7" t="s">
        <v>34</v>
      </c>
      <c r="BI82" s="7" t="s">
        <v>330</v>
      </c>
      <c r="BJ82" s="8" t="s">
        <v>36</v>
      </c>
      <c r="BK82" s="7" t="s">
        <v>36</v>
      </c>
      <c r="BL82" s="7" t="s">
        <v>38</v>
      </c>
      <c r="BM82" s="7" t="s">
        <v>38</v>
      </c>
      <c r="BN82" s="7" t="s">
        <v>113</v>
      </c>
      <c r="BO82" s="7" t="s">
        <v>38</v>
      </c>
      <c r="BP82" s="7" t="s">
        <v>38</v>
      </c>
      <c r="BQ82" s="7" t="s">
        <v>46</v>
      </c>
      <c r="BR82" s="7" t="s">
        <v>46</v>
      </c>
      <c r="BS82" s="7" t="s">
        <v>117</v>
      </c>
      <c r="BT82" s="7" t="s">
        <v>118</v>
      </c>
      <c r="BU82" s="9" t="s">
        <v>119</v>
      </c>
      <c r="BV82" s="9" t="s">
        <v>228</v>
      </c>
    </row>
    <row r="83" spans="1:74" hidden="1" x14ac:dyDescent="0.25">
      <c r="A83" s="7" t="s">
        <v>410</v>
      </c>
      <c r="B83" s="7" t="s">
        <v>273</v>
      </c>
      <c r="C83" s="7" t="s">
        <v>311</v>
      </c>
      <c r="D83" s="7">
        <f>INDEX(Strain_IDs!C:C,MATCH(Table1[[#This Row],[Strains]],Strain_IDs!D:D,0))</f>
        <v>2</v>
      </c>
      <c r="E83" s="7" t="s">
        <v>237</v>
      </c>
      <c r="F83" s="7" t="s">
        <v>236</v>
      </c>
      <c r="G83" s="7" t="s">
        <v>235</v>
      </c>
      <c r="H83" s="7" t="s">
        <v>234</v>
      </c>
      <c r="I83" s="7" t="s">
        <v>232</v>
      </c>
      <c r="J83" s="7"/>
      <c r="K83" s="7" t="s">
        <v>240</v>
      </c>
      <c r="L83" s="7" t="s">
        <v>236</v>
      </c>
      <c r="M83" s="7" t="s">
        <v>243</v>
      </c>
      <c r="N83" s="7" t="s">
        <v>234</v>
      </c>
      <c r="O83" s="8" t="s">
        <v>232</v>
      </c>
      <c r="P83" s="8"/>
      <c r="Q83" s="7" t="s">
        <v>250</v>
      </c>
      <c r="R83" s="7" t="s">
        <v>737</v>
      </c>
      <c r="S83" s="7" t="s">
        <v>739</v>
      </c>
      <c r="T83" s="7" t="s">
        <v>211</v>
      </c>
      <c r="U83" s="7"/>
      <c r="V83" s="7"/>
      <c r="W83" s="7" t="s">
        <v>201</v>
      </c>
      <c r="X83" s="7">
        <v>30</v>
      </c>
      <c r="Y83" s="7"/>
      <c r="Z83" s="7"/>
      <c r="AA83" s="7"/>
      <c r="AB83" s="7"/>
      <c r="AC83" s="7"/>
      <c r="AD83" s="7"/>
      <c r="AE83" s="7"/>
      <c r="AF83" s="7" t="s">
        <v>472</v>
      </c>
      <c r="AG83" s="7" t="s">
        <v>71</v>
      </c>
      <c r="AH83" s="7" t="s">
        <v>76</v>
      </c>
      <c r="AI83" s="7">
        <v>0.22</v>
      </c>
      <c r="AJ83" s="7">
        <f>SUM(Table1[[#This Row],[reported_1302]:[reported_1286_iso]])</f>
        <v>100</v>
      </c>
      <c r="AK83" s="11">
        <v>27.23</v>
      </c>
      <c r="AL83" s="11">
        <v>3.95</v>
      </c>
      <c r="AM83" s="11">
        <v>1.97</v>
      </c>
      <c r="AN83" s="11">
        <v>1.45</v>
      </c>
      <c r="AO83" s="11">
        <v>64.900000000000006</v>
      </c>
      <c r="AP83" s="11">
        <v>0.5</v>
      </c>
      <c r="AQ83" s="11"/>
      <c r="AR83" s="11"/>
      <c r="AS83" s="11"/>
      <c r="AT83" s="11"/>
      <c r="AU83" s="11"/>
      <c r="AV83" s="11"/>
      <c r="AW83" s="11"/>
      <c r="AX83" s="11"/>
      <c r="AY83" s="11"/>
      <c r="AZ83" s="11">
        <f>Table1[[#This Row],[reported_1302]]/SUM(Table1[[#This Row],[reported_1302]:[reported_1292_iso]])</f>
        <v>0.27229999999999999</v>
      </c>
      <c r="BA83" s="11">
        <f>Table1[[#This Row],[reported_1300]]/SUM(Table1[[#This Row],[reported_1302]:[reported_1292_iso]])</f>
        <v>3.95E-2</v>
      </c>
      <c r="BB83" s="11">
        <f>Table1[[#This Row],[reported_1298]]/SUM(Table1[[#This Row],[reported_1302]:[reported_1292_iso]])</f>
        <v>1.9699999999999999E-2</v>
      </c>
      <c r="BC83" s="11">
        <f>Table1[[#This Row],[reported_1296]]/SUM(Table1[[#This Row],[reported_1302]:[reported_1292_iso]])</f>
        <v>1.4499999999999999E-2</v>
      </c>
      <c r="BD83" s="11">
        <f>Table1[[#This Row],[reported_1292]]/SUM(Table1[[#This Row],[reported_1302]:[reported_1292_iso]])</f>
        <v>0.64900000000000002</v>
      </c>
      <c r="BE83" s="11">
        <f>Table1[[#This Row],[reported_1292_iso]]/SUM(Table1[[#This Row],[reported_1302]:[reported_1292_iso]])</f>
        <v>5.0000000000000001E-3</v>
      </c>
      <c r="BF83" s="7" t="e">
        <v>#N/A</v>
      </c>
      <c r="BG83" s="7" t="s">
        <v>32</v>
      </c>
      <c r="BH83" s="7" t="s">
        <v>34</v>
      </c>
      <c r="BI83" s="7" t="s">
        <v>330</v>
      </c>
      <c r="BJ83" s="8" t="s">
        <v>36</v>
      </c>
      <c r="BK83" s="7" t="s">
        <v>36</v>
      </c>
      <c r="BL83" s="7" t="s">
        <v>38</v>
      </c>
      <c r="BM83" s="7" t="s">
        <v>38</v>
      </c>
      <c r="BN83" s="7" t="s">
        <v>113</v>
      </c>
      <c r="BO83" s="7" t="s">
        <v>38</v>
      </c>
      <c r="BP83" s="7" t="s">
        <v>38</v>
      </c>
      <c r="BQ83" s="7" t="s">
        <v>46</v>
      </c>
      <c r="BR83" s="7" t="s">
        <v>46</v>
      </c>
      <c r="BS83" s="7" t="s">
        <v>117</v>
      </c>
      <c r="BT83" s="7" t="s">
        <v>118</v>
      </c>
      <c r="BU83" s="9" t="s">
        <v>119</v>
      </c>
      <c r="BV83" s="9" t="s">
        <v>228</v>
      </c>
    </row>
    <row r="84" spans="1:74" hidden="1" x14ac:dyDescent="0.25">
      <c r="A84" s="7" t="s">
        <v>411</v>
      </c>
      <c r="B84" s="7" t="s">
        <v>274</v>
      </c>
      <c r="C84" s="7" t="s">
        <v>312</v>
      </c>
      <c r="D84" s="7">
        <f>INDEX(Strain_IDs!C:C,MATCH(Table1[[#This Row],[Strains]],Strain_IDs!D:D,0))</f>
        <v>1</v>
      </c>
      <c r="E84" s="7" t="s">
        <v>237</v>
      </c>
      <c r="F84" s="7" t="s">
        <v>236</v>
      </c>
      <c r="G84" s="7" t="s">
        <v>235</v>
      </c>
      <c r="H84" s="7" t="s">
        <v>234</v>
      </c>
      <c r="I84" s="7" t="s">
        <v>232</v>
      </c>
      <c r="J84" s="7"/>
      <c r="K84" s="7" t="s">
        <v>240</v>
      </c>
      <c r="L84" s="7" t="s">
        <v>236</v>
      </c>
      <c r="M84" s="7" t="s">
        <v>243</v>
      </c>
      <c r="N84" s="7" t="s">
        <v>234</v>
      </c>
      <c r="O84" s="8" t="s">
        <v>232</v>
      </c>
      <c r="P84" s="8"/>
      <c r="Q84" s="7" t="s">
        <v>250</v>
      </c>
      <c r="R84" s="7" t="s">
        <v>737</v>
      </c>
      <c r="S84" s="7" t="s">
        <v>739</v>
      </c>
      <c r="T84" s="7" t="s">
        <v>211</v>
      </c>
      <c r="U84" s="7"/>
      <c r="V84" s="7"/>
      <c r="W84" s="7" t="s">
        <v>202</v>
      </c>
      <c r="X84" s="7">
        <v>10</v>
      </c>
      <c r="Y84" s="7"/>
      <c r="Z84" s="7"/>
      <c r="AA84" s="7"/>
      <c r="AB84" s="7"/>
      <c r="AC84" s="7"/>
      <c r="AD84" s="7"/>
      <c r="AE84" s="7"/>
      <c r="AF84" s="7" t="s">
        <v>472</v>
      </c>
      <c r="AG84" s="7" t="s">
        <v>71</v>
      </c>
      <c r="AH84" s="7" t="s">
        <v>76</v>
      </c>
      <c r="AI84" s="7">
        <v>0.22</v>
      </c>
      <c r="AJ84" s="7">
        <f>SUM(Table1[[#This Row],[reported_1302]:[reported_1286_iso]])</f>
        <v>100</v>
      </c>
      <c r="AK84" s="11">
        <v>56.92</v>
      </c>
      <c r="AL84" s="11">
        <v>2.98</v>
      </c>
      <c r="AM84" s="11">
        <v>1.34</v>
      </c>
      <c r="AN84" s="11">
        <v>1.25</v>
      </c>
      <c r="AO84" s="11">
        <v>37.39</v>
      </c>
      <c r="AP84" s="11">
        <v>0.12</v>
      </c>
      <c r="AQ84" s="11"/>
      <c r="AR84" s="11"/>
      <c r="AS84" s="11"/>
      <c r="AT84" s="11"/>
      <c r="AU84" s="11"/>
      <c r="AV84" s="11"/>
      <c r="AW84" s="11"/>
      <c r="AX84" s="11"/>
      <c r="AY84" s="11"/>
      <c r="AZ84" s="11">
        <f>Table1[[#This Row],[reported_1302]]/SUM(Table1[[#This Row],[reported_1302]:[reported_1292_iso]])</f>
        <v>0.56920000000000004</v>
      </c>
      <c r="BA84" s="11">
        <f>Table1[[#This Row],[reported_1300]]/SUM(Table1[[#This Row],[reported_1302]:[reported_1292_iso]])</f>
        <v>2.98E-2</v>
      </c>
      <c r="BB84" s="11">
        <f>Table1[[#This Row],[reported_1298]]/SUM(Table1[[#This Row],[reported_1302]:[reported_1292_iso]])</f>
        <v>1.34E-2</v>
      </c>
      <c r="BC84" s="11">
        <f>Table1[[#This Row],[reported_1296]]/SUM(Table1[[#This Row],[reported_1302]:[reported_1292_iso]])</f>
        <v>1.2500000000000001E-2</v>
      </c>
      <c r="BD84" s="11">
        <f>Table1[[#This Row],[reported_1292]]/SUM(Table1[[#This Row],[reported_1302]:[reported_1292_iso]])</f>
        <v>0.37390000000000001</v>
      </c>
      <c r="BE84" s="11">
        <f>Table1[[#This Row],[reported_1292_iso]]/SUM(Table1[[#This Row],[reported_1302]:[reported_1292_iso]])</f>
        <v>1.1999999999999999E-3</v>
      </c>
      <c r="BF84" s="7" t="e">
        <v>#N/A</v>
      </c>
      <c r="BG84" s="7" t="s">
        <v>32</v>
      </c>
      <c r="BH84" s="7" t="s">
        <v>34</v>
      </c>
      <c r="BI84" s="7" t="s">
        <v>330</v>
      </c>
      <c r="BJ84" s="8" t="s">
        <v>36</v>
      </c>
      <c r="BK84" s="7" t="s">
        <v>36</v>
      </c>
      <c r="BL84" s="7" t="s">
        <v>38</v>
      </c>
      <c r="BM84" s="7" t="s">
        <v>38</v>
      </c>
      <c r="BN84" s="7" t="s">
        <v>113</v>
      </c>
      <c r="BO84" s="7" t="s">
        <v>38</v>
      </c>
      <c r="BP84" s="7" t="s">
        <v>38</v>
      </c>
      <c r="BQ84" s="7" t="s">
        <v>46</v>
      </c>
      <c r="BR84" s="7" t="s">
        <v>46</v>
      </c>
      <c r="BS84" s="7" t="s">
        <v>117</v>
      </c>
      <c r="BT84" s="7" t="s">
        <v>118</v>
      </c>
      <c r="BU84" s="9" t="s">
        <v>119</v>
      </c>
      <c r="BV84" s="9" t="s">
        <v>228</v>
      </c>
    </row>
    <row r="85" spans="1:74" hidden="1" x14ac:dyDescent="0.25">
      <c r="A85" s="7" t="s">
        <v>412</v>
      </c>
      <c r="B85" s="7" t="s">
        <v>274</v>
      </c>
      <c r="C85" s="7" t="s">
        <v>312</v>
      </c>
      <c r="D85" s="7">
        <f>INDEX(Strain_IDs!C:C,MATCH(Table1[[#This Row],[Strains]],Strain_IDs!D:D,0))</f>
        <v>1</v>
      </c>
      <c r="E85" s="7" t="s">
        <v>237</v>
      </c>
      <c r="F85" s="7" t="s">
        <v>236</v>
      </c>
      <c r="G85" s="7" t="s">
        <v>235</v>
      </c>
      <c r="H85" s="7" t="s">
        <v>234</v>
      </c>
      <c r="I85" s="7" t="s">
        <v>232</v>
      </c>
      <c r="J85" s="7"/>
      <c r="K85" s="7" t="s">
        <v>240</v>
      </c>
      <c r="L85" s="7" t="s">
        <v>236</v>
      </c>
      <c r="M85" s="7" t="s">
        <v>243</v>
      </c>
      <c r="N85" s="7" t="s">
        <v>234</v>
      </c>
      <c r="O85" s="8" t="s">
        <v>232</v>
      </c>
      <c r="P85" s="8"/>
      <c r="Q85" s="7" t="s">
        <v>250</v>
      </c>
      <c r="R85" s="7" t="s">
        <v>737</v>
      </c>
      <c r="S85" s="7" t="s">
        <v>739</v>
      </c>
      <c r="T85" s="7" t="s">
        <v>211</v>
      </c>
      <c r="U85" s="7"/>
      <c r="V85" s="7"/>
      <c r="W85" s="7" t="s">
        <v>203</v>
      </c>
      <c r="X85" s="7">
        <v>15</v>
      </c>
      <c r="Y85" s="7"/>
      <c r="Z85" s="7"/>
      <c r="AA85" s="7"/>
      <c r="AB85" s="7"/>
      <c r="AC85" s="7"/>
      <c r="AD85" s="7"/>
      <c r="AE85" s="7"/>
      <c r="AF85" s="7" t="s">
        <v>472</v>
      </c>
      <c r="AG85" s="7" t="s">
        <v>71</v>
      </c>
      <c r="AH85" s="7" t="s">
        <v>76</v>
      </c>
      <c r="AI85" s="7">
        <v>0.22</v>
      </c>
      <c r="AJ85" s="7">
        <f>SUM(Table1[[#This Row],[reported_1302]:[reported_1286_iso]])</f>
        <v>100.00000000000001</v>
      </c>
      <c r="AK85" s="11">
        <v>53.99</v>
      </c>
      <c r="AL85" s="11">
        <v>2.71</v>
      </c>
      <c r="AM85" s="11">
        <v>1.46</v>
      </c>
      <c r="AN85" s="11">
        <v>1.5</v>
      </c>
      <c r="AO85" s="11">
        <v>40.14</v>
      </c>
      <c r="AP85" s="11">
        <v>0.2</v>
      </c>
      <c r="AQ85" s="11"/>
      <c r="AR85" s="11"/>
      <c r="AS85" s="11"/>
      <c r="AT85" s="11"/>
      <c r="AU85" s="11"/>
      <c r="AV85" s="11"/>
      <c r="AW85" s="11"/>
      <c r="AX85" s="11"/>
      <c r="AY85" s="11"/>
      <c r="AZ85" s="11">
        <f>Table1[[#This Row],[reported_1302]]/SUM(Table1[[#This Row],[reported_1302]:[reported_1292_iso]])</f>
        <v>0.53989999999999994</v>
      </c>
      <c r="BA85" s="11">
        <f>Table1[[#This Row],[reported_1300]]/SUM(Table1[[#This Row],[reported_1302]:[reported_1292_iso]])</f>
        <v>2.7099999999999996E-2</v>
      </c>
      <c r="BB85" s="11">
        <f>Table1[[#This Row],[reported_1298]]/SUM(Table1[[#This Row],[reported_1302]:[reported_1292_iso]])</f>
        <v>1.4599999999999998E-2</v>
      </c>
      <c r="BC85" s="11">
        <f>Table1[[#This Row],[reported_1296]]/SUM(Table1[[#This Row],[reported_1302]:[reported_1292_iso]])</f>
        <v>1.4999999999999998E-2</v>
      </c>
      <c r="BD85" s="11">
        <f>Table1[[#This Row],[reported_1292]]/SUM(Table1[[#This Row],[reported_1302]:[reported_1292_iso]])</f>
        <v>0.40139999999999992</v>
      </c>
      <c r="BE85" s="11">
        <f>Table1[[#This Row],[reported_1292_iso]]/SUM(Table1[[#This Row],[reported_1302]:[reported_1292_iso]])</f>
        <v>2E-3</v>
      </c>
      <c r="BF85" s="7" t="e">
        <v>#N/A</v>
      </c>
      <c r="BG85" s="7" t="s">
        <v>32</v>
      </c>
      <c r="BH85" s="7" t="s">
        <v>34</v>
      </c>
      <c r="BI85" s="7" t="s">
        <v>330</v>
      </c>
      <c r="BJ85" s="8" t="s">
        <v>36</v>
      </c>
      <c r="BK85" s="7" t="s">
        <v>36</v>
      </c>
      <c r="BL85" s="7" t="s">
        <v>38</v>
      </c>
      <c r="BM85" s="7" t="s">
        <v>38</v>
      </c>
      <c r="BN85" s="7" t="s">
        <v>113</v>
      </c>
      <c r="BO85" s="7" t="s">
        <v>38</v>
      </c>
      <c r="BP85" s="7" t="s">
        <v>38</v>
      </c>
      <c r="BQ85" s="7" t="s">
        <v>46</v>
      </c>
      <c r="BR85" s="7" t="s">
        <v>46</v>
      </c>
      <c r="BS85" s="7" t="s">
        <v>117</v>
      </c>
      <c r="BT85" s="7" t="s">
        <v>118</v>
      </c>
      <c r="BU85" s="9" t="s">
        <v>119</v>
      </c>
      <c r="BV85" s="9" t="s">
        <v>228</v>
      </c>
    </row>
    <row r="86" spans="1:74" hidden="1" x14ac:dyDescent="0.25">
      <c r="A86" s="7" t="s">
        <v>413</v>
      </c>
      <c r="B86" s="7" t="s">
        <v>274</v>
      </c>
      <c r="C86" s="7" t="s">
        <v>312</v>
      </c>
      <c r="D86" s="7">
        <f>INDEX(Strain_IDs!C:C,MATCH(Table1[[#This Row],[Strains]],Strain_IDs!D:D,0))</f>
        <v>1</v>
      </c>
      <c r="E86" s="7" t="s">
        <v>237</v>
      </c>
      <c r="F86" s="7" t="s">
        <v>236</v>
      </c>
      <c r="G86" s="7" t="s">
        <v>235</v>
      </c>
      <c r="H86" s="7" t="s">
        <v>234</v>
      </c>
      <c r="I86" s="7" t="s">
        <v>232</v>
      </c>
      <c r="J86" s="7"/>
      <c r="K86" s="7" t="s">
        <v>240</v>
      </c>
      <c r="L86" s="7" t="s">
        <v>236</v>
      </c>
      <c r="M86" s="7" t="s">
        <v>243</v>
      </c>
      <c r="N86" s="7" t="s">
        <v>234</v>
      </c>
      <c r="O86" s="8" t="s">
        <v>232</v>
      </c>
      <c r="P86" s="8"/>
      <c r="Q86" s="7" t="s">
        <v>250</v>
      </c>
      <c r="R86" s="7" t="s">
        <v>737</v>
      </c>
      <c r="S86" s="7" t="s">
        <v>739</v>
      </c>
      <c r="T86" s="7" t="s">
        <v>211</v>
      </c>
      <c r="U86" s="7"/>
      <c r="V86" s="7"/>
      <c r="W86" s="7" t="s">
        <v>204</v>
      </c>
      <c r="X86" s="7">
        <v>20</v>
      </c>
      <c r="Y86" s="7"/>
      <c r="Z86" s="7"/>
      <c r="AA86" s="7"/>
      <c r="AB86" s="7"/>
      <c r="AC86" s="7"/>
      <c r="AD86" s="7"/>
      <c r="AE86" s="7"/>
      <c r="AF86" s="7" t="s">
        <v>472</v>
      </c>
      <c r="AG86" s="7" t="s">
        <v>71</v>
      </c>
      <c r="AH86" s="7" t="s">
        <v>76</v>
      </c>
      <c r="AI86" s="7">
        <v>0.22</v>
      </c>
      <c r="AJ86" s="7">
        <f>SUM(Table1[[#This Row],[reported_1302]:[reported_1286_iso]])</f>
        <v>99.99</v>
      </c>
      <c r="AK86" s="11">
        <v>48.33</v>
      </c>
      <c r="AL86" s="11">
        <v>2.9</v>
      </c>
      <c r="AM86" s="11">
        <v>1.53</v>
      </c>
      <c r="AN86" s="11">
        <v>1.58</v>
      </c>
      <c r="AO86" s="11">
        <v>45.42</v>
      </c>
      <c r="AP86" s="11">
        <v>0.23</v>
      </c>
      <c r="AQ86" s="11"/>
      <c r="AR86" s="11"/>
      <c r="AS86" s="11"/>
      <c r="AT86" s="11"/>
      <c r="AU86" s="11"/>
      <c r="AV86" s="11"/>
      <c r="AW86" s="11"/>
      <c r="AX86" s="11"/>
      <c r="AY86" s="11"/>
      <c r="AZ86" s="11">
        <f>Table1[[#This Row],[reported_1302]]/SUM(Table1[[#This Row],[reported_1302]:[reported_1292_iso]])</f>
        <v>0.48334833483348333</v>
      </c>
      <c r="BA86" s="11">
        <f>Table1[[#This Row],[reported_1300]]/SUM(Table1[[#This Row],[reported_1302]:[reported_1292_iso]])</f>
        <v>2.9002900290029002E-2</v>
      </c>
      <c r="BB86" s="11">
        <f>Table1[[#This Row],[reported_1298]]/SUM(Table1[[#This Row],[reported_1302]:[reported_1292_iso]])</f>
        <v>1.5301530153015303E-2</v>
      </c>
      <c r="BC86" s="11">
        <f>Table1[[#This Row],[reported_1296]]/SUM(Table1[[#This Row],[reported_1302]:[reported_1292_iso]])</f>
        <v>1.5801580158015804E-2</v>
      </c>
      <c r="BD86" s="11">
        <f>Table1[[#This Row],[reported_1292]]/SUM(Table1[[#This Row],[reported_1302]:[reported_1292_iso]])</f>
        <v>0.45424542454245431</v>
      </c>
      <c r="BE86" s="11">
        <f>Table1[[#This Row],[reported_1292_iso]]/SUM(Table1[[#This Row],[reported_1302]:[reported_1292_iso]])</f>
        <v>2.3002300230023005E-3</v>
      </c>
      <c r="BF86" s="7" t="e">
        <v>#N/A</v>
      </c>
      <c r="BG86" s="7" t="s">
        <v>32</v>
      </c>
      <c r="BH86" s="7" t="s">
        <v>34</v>
      </c>
      <c r="BI86" s="7" t="s">
        <v>330</v>
      </c>
      <c r="BJ86" s="8" t="s">
        <v>36</v>
      </c>
      <c r="BK86" s="7" t="s">
        <v>36</v>
      </c>
      <c r="BL86" s="7" t="s">
        <v>38</v>
      </c>
      <c r="BM86" s="7" t="s">
        <v>38</v>
      </c>
      <c r="BN86" s="7" t="s">
        <v>113</v>
      </c>
      <c r="BO86" s="7" t="s">
        <v>38</v>
      </c>
      <c r="BP86" s="7" t="s">
        <v>38</v>
      </c>
      <c r="BQ86" s="7" t="s">
        <v>46</v>
      </c>
      <c r="BR86" s="7" t="s">
        <v>46</v>
      </c>
      <c r="BS86" s="7" t="s">
        <v>117</v>
      </c>
      <c r="BT86" s="7" t="s">
        <v>118</v>
      </c>
      <c r="BU86" s="9" t="s">
        <v>119</v>
      </c>
      <c r="BV86" s="9" t="s">
        <v>228</v>
      </c>
    </row>
    <row r="87" spans="1:74" hidden="1" x14ac:dyDescent="0.25">
      <c r="A87" s="7" t="s">
        <v>414</v>
      </c>
      <c r="B87" s="7" t="s">
        <v>274</v>
      </c>
      <c r="C87" s="7" t="s">
        <v>312</v>
      </c>
      <c r="D87" s="7">
        <f>INDEX(Strain_IDs!C:C,MATCH(Table1[[#This Row],[Strains]],Strain_IDs!D:D,0))</f>
        <v>1</v>
      </c>
      <c r="E87" s="7" t="s">
        <v>237</v>
      </c>
      <c r="F87" s="7" t="s">
        <v>236</v>
      </c>
      <c r="G87" s="7" t="s">
        <v>235</v>
      </c>
      <c r="H87" s="7" t="s">
        <v>234</v>
      </c>
      <c r="I87" s="7" t="s">
        <v>232</v>
      </c>
      <c r="J87" s="7"/>
      <c r="K87" s="7" t="s">
        <v>240</v>
      </c>
      <c r="L87" s="7" t="s">
        <v>236</v>
      </c>
      <c r="M87" s="7" t="s">
        <v>243</v>
      </c>
      <c r="N87" s="7" t="s">
        <v>234</v>
      </c>
      <c r="O87" s="8" t="s">
        <v>232</v>
      </c>
      <c r="P87" s="8"/>
      <c r="Q87" s="7" t="s">
        <v>250</v>
      </c>
      <c r="R87" s="7" t="s">
        <v>737</v>
      </c>
      <c r="S87" s="7" t="s">
        <v>739</v>
      </c>
      <c r="T87" s="7" t="s">
        <v>211</v>
      </c>
      <c r="U87" s="7"/>
      <c r="V87" s="7"/>
      <c r="W87" s="7" t="s">
        <v>205</v>
      </c>
      <c r="X87" s="7">
        <v>22</v>
      </c>
      <c r="Y87" s="7"/>
      <c r="Z87" s="7"/>
      <c r="AA87" s="7"/>
      <c r="AB87" s="7"/>
      <c r="AC87" s="7"/>
      <c r="AD87" s="7"/>
      <c r="AE87" s="7"/>
      <c r="AF87" s="7" t="s">
        <v>472</v>
      </c>
      <c r="AG87" s="7" t="s">
        <v>71</v>
      </c>
      <c r="AH87" s="7" t="s">
        <v>76</v>
      </c>
      <c r="AI87" s="7">
        <v>0.22</v>
      </c>
      <c r="AJ87" s="7">
        <f>SUM(Table1[[#This Row],[reported_1302]:[reported_1286_iso]])</f>
        <v>100</v>
      </c>
      <c r="AK87" s="11">
        <v>43.96</v>
      </c>
      <c r="AL87" s="11">
        <v>3.36</v>
      </c>
      <c r="AM87" s="11">
        <v>1.41</v>
      </c>
      <c r="AN87" s="11">
        <v>1.32</v>
      </c>
      <c r="AO87" s="11">
        <v>49.78</v>
      </c>
      <c r="AP87" s="11">
        <v>0.17</v>
      </c>
      <c r="AQ87" s="11"/>
      <c r="AR87" s="11"/>
      <c r="AS87" s="11"/>
      <c r="AT87" s="11"/>
      <c r="AU87" s="11"/>
      <c r="AV87" s="11"/>
      <c r="AW87" s="11"/>
      <c r="AX87" s="11"/>
      <c r="AY87" s="11"/>
      <c r="AZ87" s="11">
        <f>Table1[[#This Row],[reported_1302]]/SUM(Table1[[#This Row],[reported_1302]:[reported_1292_iso]])</f>
        <v>0.43959999999999999</v>
      </c>
      <c r="BA87" s="11">
        <f>Table1[[#This Row],[reported_1300]]/SUM(Table1[[#This Row],[reported_1302]:[reported_1292_iso]])</f>
        <v>3.3599999999999998E-2</v>
      </c>
      <c r="BB87" s="11">
        <f>Table1[[#This Row],[reported_1298]]/SUM(Table1[[#This Row],[reported_1302]:[reported_1292_iso]])</f>
        <v>1.41E-2</v>
      </c>
      <c r="BC87" s="11">
        <f>Table1[[#This Row],[reported_1296]]/SUM(Table1[[#This Row],[reported_1302]:[reported_1292_iso]])</f>
        <v>1.32E-2</v>
      </c>
      <c r="BD87" s="11">
        <f>Table1[[#This Row],[reported_1292]]/SUM(Table1[[#This Row],[reported_1302]:[reported_1292_iso]])</f>
        <v>0.49780000000000002</v>
      </c>
      <c r="BE87" s="11">
        <f>Table1[[#This Row],[reported_1292_iso]]/SUM(Table1[[#This Row],[reported_1302]:[reported_1292_iso]])</f>
        <v>1.7000000000000001E-3</v>
      </c>
      <c r="BF87" s="7" t="e">
        <v>#N/A</v>
      </c>
      <c r="BG87" s="7" t="s">
        <v>32</v>
      </c>
      <c r="BH87" s="7" t="s">
        <v>34</v>
      </c>
      <c r="BI87" s="7" t="s">
        <v>330</v>
      </c>
      <c r="BJ87" s="8" t="s">
        <v>36</v>
      </c>
      <c r="BK87" s="7" t="s">
        <v>36</v>
      </c>
      <c r="BL87" s="7" t="s">
        <v>38</v>
      </c>
      <c r="BM87" s="7" t="s">
        <v>38</v>
      </c>
      <c r="BN87" s="7" t="s">
        <v>113</v>
      </c>
      <c r="BO87" s="7" t="s">
        <v>38</v>
      </c>
      <c r="BP87" s="7" t="s">
        <v>38</v>
      </c>
      <c r="BQ87" s="7" t="s">
        <v>46</v>
      </c>
      <c r="BR87" s="7" t="s">
        <v>46</v>
      </c>
      <c r="BS87" s="7" t="s">
        <v>117</v>
      </c>
      <c r="BT87" s="7" t="s">
        <v>118</v>
      </c>
      <c r="BU87" s="9" t="s">
        <v>119</v>
      </c>
      <c r="BV87" s="9" t="s">
        <v>228</v>
      </c>
    </row>
    <row r="88" spans="1:74" hidden="1" x14ac:dyDescent="0.25">
      <c r="A88" s="7" t="s">
        <v>415</v>
      </c>
      <c r="B88" s="7" t="s">
        <v>274</v>
      </c>
      <c r="C88" s="7" t="s">
        <v>312</v>
      </c>
      <c r="D88" s="7">
        <f>INDEX(Strain_IDs!C:C,MATCH(Table1[[#This Row],[Strains]],Strain_IDs!D:D,0))</f>
        <v>1</v>
      </c>
      <c r="E88" s="7" t="s">
        <v>237</v>
      </c>
      <c r="F88" s="7" t="s">
        <v>236</v>
      </c>
      <c r="G88" s="7" t="s">
        <v>235</v>
      </c>
      <c r="H88" s="7" t="s">
        <v>234</v>
      </c>
      <c r="I88" s="7" t="s">
        <v>232</v>
      </c>
      <c r="J88" s="7"/>
      <c r="K88" s="7" t="s">
        <v>240</v>
      </c>
      <c r="L88" s="7" t="s">
        <v>236</v>
      </c>
      <c r="M88" s="7" t="s">
        <v>243</v>
      </c>
      <c r="N88" s="7" t="s">
        <v>234</v>
      </c>
      <c r="O88" s="8" t="s">
        <v>232</v>
      </c>
      <c r="P88" s="8"/>
      <c r="Q88" s="7" t="s">
        <v>250</v>
      </c>
      <c r="R88" s="7" t="s">
        <v>737</v>
      </c>
      <c r="S88" s="7" t="s">
        <v>739</v>
      </c>
      <c r="T88" s="7" t="s">
        <v>211</v>
      </c>
      <c r="U88" s="7"/>
      <c r="V88" s="7"/>
      <c r="W88" s="7" t="s">
        <v>320</v>
      </c>
      <c r="X88" s="7">
        <v>25</v>
      </c>
      <c r="Y88" s="7"/>
      <c r="Z88" s="7"/>
      <c r="AA88" s="7"/>
      <c r="AB88" s="7"/>
      <c r="AC88" s="7"/>
      <c r="AD88" s="7"/>
      <c r="AE88" s="7"/>
      <c r="AF88" s="7" t="s">
        <v>472</v>
      </c>
      <c r="AG88" s="7" t="s">
        <v>71</v>
      </c>
      <c r="AH88" s="7" t="s">
        <v>76</v>
      </c>
      <c r="AI88" s="7">
        <v>0.22</v>
      </c>
      <c r="AJ88" s="7">
        <f>SUM(Table1[[#This Row],[reported_1302]:[reported_1286_iso]])</f>
        <v>100</v>
      </c>
      <c r="AK88" s="11">
        <v>38.81</v>
      </c>
      <c r="AL88" s="11">
        <v>3.78</v>
      </c>
      <c r="AM88" s="11">
        <v>1.46</v>
      </c>
      <c r="AN88" s="11">
        <v>0.96</v>
      </c>
      <c r="AO88" s="11">
        <v>54.65</v>
      </c>
      <c r="AP88" s="11">
        <v>0.34</v>
      </c>
      <c r="AQ88" s="11"/>
      <c r="AR88" s="11"/>
      <c r="AS88" s="11"/>
      <c r="AT88" s="11"/>
      <c r="AU88" s="11"/>
      <c r="AV88" s="11"/>
      <c r="AW88" s="11"/>
      <c r="AX88" s="11"/>
      <c r="AY88" s="11"/>
      <c r="AZ88" s="11">
        <f>Table1[[#This Row],[reported_1302]]/SUM(Table1[[#This Row],[reported_1302]:[reported_1292_iso]])</f>
        <v>0.3881</v>
      </c>
      <c r="BA88" s="11">
        <f>Table1[[#This Row],[reported_1300]]/SUM(Table1[[#This Row],[reported_1302]:[reported_1292_iso]])</f>
        <v>3.78E-2</v>
      </c>
      <c r="BB88" s="11">
        <f>Table1[[#This Row],[reported_1298]]/SUM(Table1[[#This Row],[reported_1302]:[reported_1292_iso]])</f>
        <v>1.46E-2</v>
      </c>
      <c r="BC88" s="11">
        <f>Table1[[#This Row],[reported_1296]]/SUM(Table1[[#This Row],[reported_1302]:[reported_1292_iso]])</f>
        <v>9.5999999999999992E-3</v>
      </c>
      <c r="BD88" s="11">
        <f>Table1[[#This Row],[reported_1292]]/SUM(Table1[[#This Row],[reported_1302]:[reported_1292_iso]])</f>
        <v>0.54649999999999999</v>
      </c>
      <c r="BE88" s="11">
        <f>Table1[[#This Row],[reported_1292_iso]]/SUM(Table1[[#This Row],[reported_1302]:[reported_1292_iso]])</f>
        <v>3.4000000000000002E-3</v>
      </c>
      <c r="BF88" s="7" t="e">
        <v>#N/A</v>
      </c>
      <c r="BG88" s="7" t="s">
        <v>32</v>
      </c>
      <c r="BH88" s="7" t="s">
        <v>34</v>
      </c>
      <c r="BI88" s="7" t="s">
        <v>330</v>
      </c>
      <c r="BJ88" s="8" t="s">
        <v>36</v>
      </c>
      <c r="BK88" s="7" t="s">
        <v>36</v>
      </c>
      <c r="BL88" s="7" t="s">
        <v>38</v>
      </c>
      <c r="BM88" s="7" t="s">
        <v>38</v>
      </c>
      <c r="BN88" s="7" t="s">
        <v>113</v>
      </c>
      <c r="BO88" s="7" t="s">
        <v>38</v>
      </c>
      <c r="BP88" s="7" t="s">
        <v>38</v>
      </c>
      <c r="BQ88" s="7" t="s">
        <v>46</v>
      </c>
      <c r="BR88" s="7" t="s">
        <v>46</v>
      </c>
      <c r="BS88" s="7" t="s">
        <v>117</v>
      </c>
      <c r="BT88" s="7" t="s">
        <v>118</v>
      </c>
      <c r="BU88" s="9" t="s">
        <v>119</v>
      </c>
      <c r="BV88" s="9" t="s">
        <v>228</v>
      </c>
    </row>
    <row r="89" spans="1:74" hidden="1" x14ac:dyDescent="0.25">
      <c r="A89" s="7" t="s">
        <v>416</v>
      </c>
      <c r="B89" s="7" t="s">
        <v>275</v>
      </c>
      <c r="C89" s="7" t="s">
        <v>313</v>
      </c>
      <c r="D89" s="7">
        <f>INDEX(Strain_IDs!C:C,MATCH(Table1[[#This Row],[Strains]],Strain_IDs!D:D,0))</f>
        <v>4</v>
      </c>
      <c r="E89" s="7" t="s">
        <v>237</v>
      </c>
      <c r="F89" s="7" t="s">
        <v>236</v>
      </c>
      <c r="G89" s="7" t="s">
        <v>235</v>
      </c>
      <c r="H89" s="7" t="s">
        <v>234</v>
      </c>
      <c r="I89" s="7" t="s">
        <v>232</v>
      </c>
      <c r="J89" s="7" t="s">
        <v>633</v>
      </c>
      <c r="K89" s="7" t="s">
        <v>240</v>
      </c>
      <c r="L89" s="7" t="s">
        <v>236</v>
      </c>
      <c r="M89" s="7" t="s">
        <v>243</v>
      </c>
      <c r="N89" s="7" t="s">
        <v>234</v>
      </c>
      <c r="O89" s="8" t="s">
        <v>232</v>
      </c>
      <c r="P89" s="8" t="s">
        <v>633</v>
      </c>
      <c r="Q89" s="7" t="s">
        <v>250</v>
      </c>
      <c r="R89" s="7" t="s">
        <v>737</v>
      </c>
      <c r="S89" s="7" t="s">
        <v>739</v>
      </c>
      <c r="T89" s="7" t="s">
        <v>211</v>
      </c>
      <c r="U89" s="7" t="s">
        <v>634</v>
      </c>
      <c r="V89" s="7" t="s">
        <v>595</v>
      </c>
      <c r="W89" s="7" t="s">
        <v>321</v>
      </c>
      <c r="X89" s="7">
        <v>25</v>
      </c>
      <c r="Y89" s="7"/>
      <c r="Z89" s="7"/>
      <c r="AA89" s="7"/>
      <c r="AB89" s="7"/>
      <c r="AC89" s="7"/>
      <c r="AD89" s="7"/>
      <c r="AE89" s="7"/>
      <c r="AF89" s="7" t="s">
        <v>472</v>
      </c>
      <c r="AG89" s="7" t="s">
        <v>71</v>
      </c>
      <c r="AH89" s="7" t="s">
        <v>76</v>
      </c>
      <c r="AI89" s="7">
        <v>0.22</v>
      </c>
      <c r="AJ89" s="7">
        <f>SUM(Table1[[#This Row],[reported_1302]:[reported_1286_iso]])</f>
        <v>100</v>
      </c>
      <c r="AK89" s="11">
        <v>25.33</v>
      </c>
      <c r="AL89" s="11">
        <v>12.59</v>
      </c>
      <c r="AM89" s="11">
        <v>5.53</v>
      </c>
      <c r="AN89" s="11">
        <v>1.83</v>
      </c>
      <c r="AO89" s="11">
        <v>54.41</v>
      </c>
      <c r="AP89" s="11">
        <v>0.31</v>
      </c>
      <c r="AQ89" s="11"/>
      <c r="AR89" s="11"/>
      <c r="AS89" s="11"/>
      <c r="AT89" s="11"/>
      <c r="AU89" s="11"/>
      <c r="AV89" s="11"/>
      <c r="AW89" s="11"/>
      <c r="AX89" s="11"/>
      <c r="AY89" s="11"/>
      <c r="AZ89" s="11">
        <f>Table1[[#This Row],[reported_1302]]/SUM(Table1[[#This Row],[reported_1302]:[reported_1292_iso]])</f>
        <v>0.25329999999999997</v>
      </c>
      <c r="BA89" s="11">
        <f>Table1[[#This Row],[reported_1300]]/SUM(Table1[[#This Row],[reported_1302]:[reported_1292_iso]])</f>
        <v>0.12590000000000001</v>
      </c>
      <c r="BB89" s="11">
        <f>Table1[[#This Row],[reported_1298]]/SUM(Table1[[#This Row],[reported_1302]:[reported_1292_iso]])</f>
        <v>5.5300000000000002E-2</v>
      </c>
      <c r="BC89" s="11">
        <f>Table1[[#This Row],[reported_1296]]/SUM(Table1[[#This Row],[reported_1302]:[reported_1292_iso]])</f>
        <v>1.83E-2</v>
      </c>
      <c r="BD89" s="11">
        <f>Table1[[#This Row],[reported_1292]]/SUM(Table1[[#This Row],[reported_1302]:[reported_1292_iso]])</f>
        <v>0.54409999999999992</v>
      </c>
      <c r="BE89" s="11">
        <f>Table1[[#This Row],[reported_1292_iso]]/SUM(Table1[[#This Row],[reported_1302]:[reported_1292_iso]])</f>
        <v>3.0999999999999999E-3</v>
      </c>
      <c r="BF89" s="7" t="e">
        <v>#N/A</v>
      </c>
      <c r="BG89" s="7" t="s">
        <v>32</v>
      </c>
      <c r="BH89" s="7" t="s">
        <v>34</v>
      </c>
      <c r="BI89" s="7" t="s">
        <v>330</v>
      </c>
      <c r="BJ89" s="8" t="s">
        <v>36</v>
      </c>
      <c r="BK89" s="7" t="s">
        <v>36</v>
      </c>
      <c r="BL89" s="7" t="s">
        <v>38</v>
      </c>
      <c r="BM89" s="7" t="s">
        <v>38</v>
      </c>
      <c r="BN89" s="7" t="s">
        <v>113</v>
      </c>
      <c r="BO89" s="7" t="s">
        <v>38</v>
      </c>
      <c r="BP89" s="7" t="s">
        <v>38</v>
      </c>
      <c r="BQ89" s="7" t="s">
        <v>46</v>
      </c>
      <c r="BR89" s="7" t="s">
        <v>46</v>
      </c>
      <c r="BS89" s="7" t="s">
        <v>117</v>
      </c>
      <c r="BT89" s="7" t="s">
        <v>118</v>
      </c>
      <c r="BU89" s="9" t="s">
        <v>119</v>
      </c>
      <c r="BV89" s="9" t="s">
        <v>228</v>
      </c>
    </row>
    <row r="90" spans="1:74" hidden="1" x14ac:dyDescent="0.25">
      <c r="A90" s="7" t="s">
        <v>434</v>
      </c>
      <c r="B90" s="7" t="s">
        <v>215</v>
      </c>
      <c r="C90" s="7" t="s">
        <v>231</v>
      </c>
      <c r="D90" s="7">
        <f>INDEX(Strain_IDs!C:C,MATCH(Table1[[#This Row],[Strains]],Strain_IDs!D:D,0))</f>
        <v>7</v>
      </c>
      <c r="E90" s="7" t="s">
        <v>237</v>
      </c>
      <c r="F90" s="7" t="s">
        <v>236</v>
      </c>
      <c r="G90" s="7" t="s">
        <v>235</v>
      </c>
      <c r="H90" s="7" t="s">
        <v>234</v>
      </c>
      <c r="I90" s="7" t="s">
        <v>232</v>
      </c>
      <c r="J90" s="7" t="s">
        <v>588</v>
      </c>
      <c r="K90" s="7" t="s">
        <v>240</v>
      </c>
      <c r="L90" s="7" t="s">
        <v>236</v>
      </c>
      <c r="M90" s="7" t="s">
        <v>243</v>
      </c>
      <c r="N90" s="7" t="s">
        <v>234</v>
      </c>
      <c r="O90" s="8" t="s">
        <v>232</v>
      </c>
      <c r="P90" s="8" t="s">
        <v>588</v>
      </c>
      <c r="Q90" s="7" t="s">
        <v>250</v>
      </c>
      <c r="R90" s="7" t="s">
        <v>737</v>
      </c>
      <c r="S90" s="7" t="s">
        <v>739</v>
      </c>
      <c r="T90" s="7" t="s">
        <v>211</v>
      </c>
      <c r="U90" s="7" t="s">
        <v>596</v>
      </c>
      <c r="V90" s="7" t="s">
        <v>595</v>
      </c>
      <c r="W90" s="7" t="s">
        <v>322</v>
      </c>
      <c r="X90" s="7">
        <v>30</v>
      </c>
      <c r="Y90" s="7"/>
      <c r="Z90" s="7"/>
      <c r="AA90" s="7">
        <v>1</v>
      </c>
      <c r="AB90" s="7"/>
      <c r="AC90" s="7"/>
      <c r="AD90" s="7"/>
      <c r="AE90" s="7"/>
      <c r="AF90" s="7" t="s">
        <v>474</v>
      </c>
      <c r="AG90" s="7" t="s">
        <v>71</v>
      </c>
      <c r="AH90" s="7" t="s">
        <v>76</v>
      </c>
      <c r="AI90" s="7"/>
      <c r="AJ90" s="7">
        <f>SUM(Table1[[#This Row],[reported_1302]:[reported_1286_iso]])</f>
        <v>99.81</v>
      </c>
      <c r="AK90" s="11">
        <v>4.21</v>
      </c>
      <c r="AL90" s="11">
        <v>2.7</v>
      </c>
      <c r="AM90" s="11">
        <v>16.600000000000001</v>
      </c>
      <c r="AN90" s="11">
        <v>4.99</v>
      </c>
      <c r="AO90" s="11">
        <v>70.03</v>
      </c>
      <c r="AP90" s="11">
        <v>1.28</v>
      </c>
      <c r="AQ90" s="11"/>
      <c r="AR90" s="11"/>
      <c r="AS90" s="11"/>
      <c r="AT90" s="11"/>
      <c r="AU90" s="11"/>
      <c r="AV90" s="11"/>
      <c r="AW90" s="11"/>
      <c r="AX90" s="11"/>
      <c r="AY90" s="11"/>
      <c r="AZ90" s="11">
        <f>Table1[[#This Row],[reported_1302]]/SUM(Table1[[#This Row],[reported_1302]:[reported_1292_iso]])</f>
        <v>4.2180142270313595E-2</v>
      </c>
      <c r="BA90" s="11">
        <f>Table1[[#This Row],[reported_1300]]/SUM(Table1[[#This Row],[reported_1302]:[reported_1292_iso]])</f>
        <v>2.7051397655545539E-2</v>
      </c>
      <c r="BB90" s="11">
        <f>Table1[[#This Row],[reported_1298]]/SUM(Table1[[#This Row],[reported_1302]:[reported_1292_iso]])</f>
        <v>0.16631600040076144</v>
      </c>
      <c r="BC90" s="11">
        <f>Table1[[#This Row],[reported_1296]]/SUM(Table1[[#This Row],[reported_1302]:[reported_1292_iso]])</f>
        <v>4.9994990481915642E-2</v>
      </c>
      <c r="BD90" s="11">
        <f>Table1[[#This Row],[reported_1292]]/SUM(Table1[[#This Row],[reported_1302]:[reported_1292_iso]])</f>
        <v>0.7016331028955014</v>
      </c>
      <c r="BE90" s="11">
        <f>Table1[[#This Row],[reported_1292_iso]]/SUM(Table1[[#This Row],[reported_1302]:[reported_1292_iso]])</f>
        <v>1.2824366295962328E-2</v>
      </c>
      <c r="BF90" s="7" t="e">
        <v>#N/A</v>
      </c>
      <c r="BG90" s="7" t="s">
        <v>32</v>
      </c>
      <c r="BH90" s="7" t="s">
        <v>34</v>
      </c>
      <c r="BI90" s="7" t="s">
        <v>330</v>
      </c>
      <c r="BJ90" s="8" t="s">
        <v>36</v>
      </c>
      <c r="BK90" s="7" t="s">
        <v>36</v>
      </c>
      <c r="BL90" s="7" t="s">
        <v>38</v>
      </c>
      <c r="BM90" s="7" t="s">
        <v>38</v>
      </c>
      <c r="BN90" s="7" t="s">
        <v>113</v>
      </c>
      <c r="BO90" s="7" t="s">
        <v>38</v>
      </c>
      <c r="BP90" s="7" t="s">
        <v>38</v>
      </c>
      <c r="BQ90" s="7" t="s">
        <v>46</v>
      </c>
      <c r="BR90" s="7" t="s">
        <v>46</v>
      </c>
      <c r="BS90" s="7" t="s">
        <v>117</v>
      </c>
      <c r="BT90" s="7" t="s">
        <v>118</v>
      </c>
      <c r="BU90" s="9" t="s">
        <v>119</v>
      </c>
      <c r="BV90" s="9" t="s">
        <v>228</v>
      </c>
    </row>
    <row r="91" spans="1:74" hidden="1" x14ac:dyDescent="0.25">
      <c r="A91" s="7" t="s">
        <v>435</v>
      </c>
      <c r="B91" s="7" t="s">
        <v>215</v>
      </c>
      <c r="C91" s="7" t="s">
        <v>231</v>
      </c>
      <c r="D91" s="7">
        <f>INDEX(Strain_IDs!C:C,MATCH(Table1[[#This Row],[Strains]],Strain_IDs!D:D,0))</f>
        <v>7</v>
      </c>
      <c r="E91" s="7" t="s">
        <v>237</v>
      </c>
      <c r="F91" s="7" t="s">
        <v>236</v>
      </c>
      <c r="G91" s="7" t="s">
        <v>235</v>
      </c>
      <c r="H91" s="7" t="s">
        <v>234</v>
      </c>
      <c r="I91" s="7" t="s">
        <v>232</v>
      </c>
      <c r="J91" s="7" t="s">
        <v>588</v>
      </c>
      <c r="K91" s="7" t="s">
        <v>240</v>
      </c>
      <c r="L91" s="7" t="s">
        <v>236</v>
      </c>
      <c r="M91" s="7" t="s">
        <v>243</v>
      </c>
      <c r="N91" s="7" t="s">
        <v>234</v>
      </c>
      <c r="O91" s="8" t="s">
        <v>232</v>
      </c>
      <c r="P91" s="8" t="s">
        <v>588</v>
      </c>
      <c r="Q91" s="7" t="s">
        <v>250</v>
      </c>
      <c r="R91" s="7" t="s">
        <v>737</v>
      </c>
      <c r="S91" s="7" t="s">
        <v>739</v>
      </c>
      <c r="T91" s="7" t="s">
        <v>211</v>
      </c>
      <c r="U91" s="7" t="s">
        <v>596</v>
      </c>
      <c r="V91" s="7" t="s">
        <v>595</v>
      </c>
      <c r="W91" s="7" t="s">
        <v>323</v>
      </c>
      <c r="X91" s="7">
        <v>30</v>
      </c>
      <c r="Y91" s="7"/>
      <c r="Z91" s="7"/>
      <c r="AA91" s="7">
        <v>11</v>
      </c>
      <c r="AB91" s="7"/>
      <c r="AC91" s="7"/>
      <c r="AD91" s="7"/>
      <c r="AE91" s="7"/>
      <c r="AF91" s="7" t="s">
        <v>474</v>
      </c>
      <c r="AG91" s="7" t="s">
        <v>71</v>
      </c>
      <c r="AH91" s="7" t="s">
        <v>76</v>
      </c>
      <c r="AI91" s="7"/>
      <c r="AJ91" s="7">
        <f>SUM(Table1[[#This Row],[reported_1302]:[reported_1286_iso]])</f>
        <v>99.990000000000009</v>
      </c>
      <c r="AK91" s="11">
        <v>3.84</v>
      </c>
      <c r="AL91" s="11">
        <v>3.17</v>
      </c>
      <c r="AM91" s="11">
        <v>16.260000000000002</v>
      </c>
      <c r="AN91" s="11">
        <v>4.1900000000000004</v>
      </c>
      <c r="AO91" s="11">
        <v>71.349999999999994</v>
      </c>
      <c r="AP91" s="11">
        <v>1.18</v>
      </c>
      <c r="AQ91" s="11"/>
      <c r="AR91" s="11"/>
      <c r="AS91" s="11"/>
      <c r="AT91" s="11"/>
      <c r="AU91" s="11"/>
      <c r="AV91" s="11"/>
      <c r="AW91" s="11"/>
      <c r="AX91" s="11"/>
      <c r="AY91" s="11"/>
      <c r="AZ91" s="11">
        <f>Table1[[#This Row],[reported_1302]]/SUM(Table1[[#This Row],[reported_1302]:[reported_1292_iso]])</f>
        <v>3.84038403840384E-2</v>
      </c>
      <c r="BA91" s="11">
        <f>Table1[[#This Row],[reported_1300]]/SUM(Table1[[#This Row],[reported_1302]:[reported_1292_iso]])</f>
        <v>3.1703170317031702E-2</v>
      </c>
      <c r="BB91" s="11">
        <f>Table1[[#This Row],[reported_1298]]/SUM(Table1[[#This Row],[reported_1302]:[reported_1292_iso]])</f>
        <v>0.16261626162616261</v>
      </c>
      <c r="BC91" s="11">
        <f>Table1[[#This Row],[reported_1296]]/SUM(Table1[[#This Row],[reported_1302]:[reported_1292_iso]])</f>
        <v>4.1904190419041906E-2</v>
      </c>
      <c r="BD91" s="11">
        <f>Table1[[#This Row],[reported_1292]]/SUM(Table1[[#This Row],[reported_1302]:[reported_1292_iso]])</f>
        <v>0.7135713571357134</v>
      </c>
      <c r="BE91" s="11">
        <f>Table1[[#This Row],[reported_1292_iso]]/SUM(Table1[[#This Row],[reported_1302]:[reported_1292_iso]])</f>
        <v>1.18011801180118E-2</v>
      </c>
      <c r="BF91" s="7" t="e">
        <v>#N/A</v>
      </c>
      <c r="BG91" s="7" t="s">
        <v>32</v>
      </c>
      <c r="BH91" s="7" t="s">
        <v>34</v>
      </c>
      <c r="BI91" s="7" t="s">
        <v>330</v>
      </c>
      <c r="BJ91" s="8" t="s">
        <v>36</v>
      </c>
      <c r="BK91" s="7" t="s">
        <v>36</v>
      </c>
      <c r="BL91" s="7" t="s">
        <v>38</v>
      </c>
      <c r="BM91" s="7" t="s">
        <v>38</v>
      </c>
      <c r="BN91" s="7" t="s">
        <v>113</v>
      </c>
      <c r="BO91" s="7" t="s">
        <v>38</v>
      </c>
      <c r="BP91" s="7" t="s">
        <v>38</v>
      </c>
      <c r="BQ91" s="7" t="s">
        <v>46</v>
      </c>
      <c r="BR91" s="7" t="s">
        <v>46</v>
      </c>
      <c r="BS91" s="7" t="s">
        <v>117</v>
      </c>
      <c r="BT91" s="7" t="s">
        <v>118</v>
      </c>
      <c r="BU91" s="9" t="s">
        <v>119</v>
      </c>
      <c r="BV91" s="9" t="s">
        <v>228</v>
      </c>
    </row>
    <row r="92" spans="1:74" hidden="1" x14ac:dyDescent="0.25">
      <c r="A92" s="7" t="s">
        <v>436</v>
      </c>
      <c r="B92" s="7" t="s">
        <v>215</v>
      </c>
      <c r="C92" s="7" t="s">
        <v>231</v>
      </c>
      <c r="D92" s="7">
        <f>INDEX(Strain_IDs!C:C,MATCH(Table1[[#This Row],[Strains]],Strain_IDs!D:D,0))</f>
        <v>7</v>
      </c>
      <c r="E92" s="7" t="s">
        <v>237</v>
      </c>
      <c r="F92" s="7" t="s">
        <v>236</v>
      </c>
      <c r="G92" s="7" t="s">
        <v>235</v>
      </c>
      <c r="H92" s="7" t="s">
        <v>234</v>
      </c>
      <c r="I92" s="7" t="s">
        <v>232</v>
      </c>
      <c r="J92" s="7" t="s">
        <v>588</v>
      </c>
      <c r="K92" s="7" t="s">
        <v>240</v>
      </c>
      <c r="L92" s="7" t="s">
        <v>236</v>
      </c>
      <c r="M92" s="7" t="s">
        <v>243</v>
      </c>
      <c r="N92" s="7" t="s">
        <v>234</v>
      </c>
      <c r="O92" s="8" t="s">
        <v>232</v>
      </c>
      <c r="P92" s="8" t="s">
        <v>588</v>
      </c>
      <c r="Q92" s="7" t="s">
        <v>250</v>
      </c>
      <c r="R92" s="7" t="s">
        <v>737</v>
      </c>
      <c r="S92" s="7" t="s">
        <v>739</v>
      </c>
      <c r="T92" s="7" t="s">
        <v>211</v>
      </c>
      <c r="U92" s="7" t="s">
        <v>596</v>
      </c>
      <c r="V92" s="7" t="s">
        <v>595</v>
      </c>
      <c r="W92" s="7" t="s">
        <v>324</v>
      </c>
      <c r="X92" s="7">
        <v>30</v>
      </c>
      <c r="Y92" s="7"/>
      <c r="Z92" s="7"/>
      <c r="AA92" s="7">
        <v>53</v>
      </c>
      <c r="AB92" s="7"/>
      <c r="AC92" s="7"/>
      <c r="AD92" s="7"/>
      <c r="AE92" s="7"/>
      <c r="AF92" s="7" t="s">
        <v>474</v>
      </c>
      <c r="AG92" s="7" t="s">
        <v>71</v>
      </c>
      <c r="AH92" s="7" t="s">
        <v>76</v>
      </c>
      <c r="AI92" s="7"/>
      <c r="AJ92" s="7">
        <f>SUM(Table1[[#This Row],[reported_1302]:[reported_1286_iso]])</f>
        <v>99.96</v>
      </c>
      <c r="AK92" s="11">
        <v>7.81</v>
      </c>
      <c r="AL92" s="11">
        <v>6.84</v>
      </c>
      <c r="AM92" s="11">
        <v>14.84</v>
      </c>
      <c r="AN92" s="11">
        <v>4.3</v>
      </c>
      <c r="AO92" s="11">
        <v>65.28</v>
      </c>
      <c r="AP92" s="11">
        <v>0.89</v>
      </c>
      <c r="AQ92" s="11"/>
      <c r="AR92" s="11"/>
      <c r="AS92" s="11"/>
      <c r="AT92" s="11"/>
      <c r="AU92" s="11"/>
      <c r="AV92" s="11"/>
      <c r="AW92" s="11"/>
      <c r="AX92" s="11"/>
      <c r="AY92" s="11"/>
      <c r="AZ92" s="11">
        <f>Table1[[#This Row],[reported_1302]]/SUM(Table1[[#This Row],[reported_1302]:[reported_1292_iso]])</f>
        <v>7.8131252501000406E-2</v>
      </c>
      <c r="BA92" s="11">
        <f>Table1[[#This Row],[reported_1300]]/SUM(Table1[[#This Row],[reported_1302]:[reported_1292_iso]])</f>
        <v>6.8427370948379349E-2</v>
      </c>
      <c r="BB92" s="11">
        <f>Table1[[#This Row],[reported_1298]]/SUM(Table1[[#This Row],[reported_1302]:[reported_1292_iso]])</f>
        <v>0.1484593837535014</v>
      </c>
      <c r="BC92" s="11">
        <f>Table1[[#This Row],[reported_1296]]/SUM(Table1[[#This Row],[reported_1302]:[reported_1292_iso]])</f>
        <v>4.3017206882753102E-2</v>
      </c>
      <c r="BD92" s="11">
        <f>Table1[[#This Row],[reported_1292]]/SUM(Table1[[#This Row],[reported_1302]:[reported_1292_iso]])</f>
        <v>0.65306122448979598</v>
      </c>
      <c r="BE92" s="11">
        <f>Table1[[#This Row],[reported_1292_iso]]/SUM(Table1[[#This Row],[reported_1302]:[reported_1292_iso]])</f>
        <v>8.903561424569828E-3</v>
      </c>
      <c r="BF92" s="7" t="e">
        <v>#N/A</v>
      </c>
      <c r="BG92" s="7" t="s">
        <v>32</v>
      </c>
      <c r="BH92" s="7" t="s">
        <v>34</v>
      </c>
      <c r="BI92" s="7" t="s">
        <v>330</v>
      </c>
      <c r="BJ92" s="8" t="s">
        <v>36</v>
      </c>
      <c r="BK92" s="7" t="s">
        <v>36</v>
      </c>
      <c r="BL92" s="7" t="s">
        <v>38</v>
      </c>
      <c r="BM92" s="7" t="s">
        <v>38</v>
      </c>
      <c r="BN92" s="7" t="s">
        <v>113</v>
      </c>
      <c r="BO92" s="7" t="s">
        <v>38</v>
      </c>
      <c r="BP92" s="7" t="s">
        <v>38</v>
      </c>
      <c r="BQ92" s="7" t="s">
        <v>46</v>
      </c>
      <c r="BR92" s="7" t="s">
        <v>46</v>
      </c>
      <c r="BS92" s="7" t="s">
        <v>117</v>
      </c>
      <c r="BT92" s="7" t="s">
        <v>118</v>
      </c>
      <c r="BU92" s="9" t="s">
        <v>119</v>
      </c>
      <c r="BV92" s="9" t="s">
        <v>228</v>
      </c>
    </row>
    <row r="93" spans="1:74" hidden="1" x14ac:dyDescent="0.25">
      <c r="A93" s="7" t="s">
        <v>437</v>
      </c>
      <c r="B93" s="7" t="s">
        <v>215</v>
      </c>
      <c r="C93" s="7" t="s">
        <v>231</v>
      </c>
      <c r="D93" s="7">
        <f>INDEX(Strain_IDs!C:C,MATCH(Table1[[#This Row],[Strains]],Strain_IDs!D:D,0))</f>
        <v>7</v>
      </c>
      <c r="E93" s="7" t="s">
        <v>237</v>
      </c>
      <c r="F93" s="7" t="s">
        <v>236</v>
      </c>
      <c r="G93" s="7" t="s">
        <v>235</v>
      </c>
      <c r="H93" s="7" t="s">
        <v>234</v>
      </c>
      <c r="I93" s="7" t="s">
        <v>232</v>
      </c>
      <c r="J93" s="7" t="s">
        <v>588</v>
      </c>
      <c r="K93" s="7" t="s">
        <v>240</v>
      </c>
      <c r="L93" s="7" t="s">
        <v>236</v>
      </c>
      <c r="M93" s="7" t="s">
        <v>243</v>
      </c>
      <c r="N93" s="7" t="s">
        <v>234</v>
      </c>
      <c r="O93" s="8" t="s">
        <v>232</v>
      </c>
      <c r="P93" s="8" t="s">
        <v>588</v>
      </c>
      <c r="Q93" s="7" t="s">
        <v>250</v>
      </c>
      <c r="R93" s="7" t="s">
        <v>737</v>
      </c>
      <c r="S93" s="7" t="s">
        <v>739</v>
      </c>
      <c r="T93" s="7" t="s">
        <v>211</v>
      </c>
      <c r="U93" s="7" t="s">
        <v>596</v>
      </c>
      <c r="V93" s="7" t="s">
        <v>595</v>
      </c>
      <c r="W93" s="7" t="s">
        <v>325</v>
      </c>
      <c r="X93" s="7">
        <v>30</v>
      </c>
      <c r="Y93" s="7"/>
      <c r="Z93" s="7"/>
      <c r="AA93" s="7">
        <v>106</v>
      </c>
      <c r="AB93" s="7"/>
      <c r="AC93" s="7"/>
      <c r="AD93" s="7"/>
      <c r="AE93" s="7"/>
      <c r="AF93" s="7" t="s">
        <v>474</v>
      </c>
      <c r="AG93" s="7" t="s">
        <v>71</v>
      </c>
      <c r="AH93" s="7" t="s">
        <v>76</v>
      </c>
      <c r="AI93" s="7"/>
      <c r="AJ93" s="7">
        <f>SUM(Table1[[#This Row],[reported_1302]:[reported_1286_iso]])</f>
        <v>99.92</v>
      </c>
      <c r="AK93" s="11">
        <v>8.9499999999999993</v>
      </c>
      <c r="AL93" s="11">
        <v>7.04</v>
      </c>
      <c r="AM93" s="11">
        <v>13.43</v>
      </c>
      <c r="AN93" s="11">
        <v>4.16</v>
      </c>
      <c r="AO93" s="11">
        <v>65.72</v>
      </c>
      <c r="AP93" s="11">
        <v>0.62</v>
      </c>
      <c r="AQ93" s="11"/>
      <c r="AR93" s="11"/>
      <c r="AS93" s="11"/>
      <c r="AT93" s="11"/>
      <c r="AU93" s="11"/>
      <c r="AV93" s="11"/>
      <c r="AW93" s="11"/>
      <c r="AX93" s="11"/>
      <c r="AY93" s="11"/>
      <c r="AZ93" s="11">
        <f>Table1[[#This Row],[reported_1302]]/SUM(Table1[[#This Row],[reported_1302]:[reported_1292_iso]])</f>
        <v>8.9571657325860685E-2</v>
      </c>
      <c r="BA93" s="11">
        <f>Table1[[#This Row],[reported_1300]]/SUM(Table1[[#This Row],[reported_1302]:[reported_1292_iso]])</f>
        <v>7.0456365092073661E-2</v>
      </c>
      <c r="BB93" s="11">
        <f>Table1[[#This Row],[reported_1298]]/SUM(Table1[[#This Row],[reported_1302]:[reported_1292_iso]])</f>
        <v>0.13440752602081665</v>
      </c>
      <c r="BC93" s="11">
        <f>Table1[[#This Row],[reported_1296]]/SUM(Table1[[#This Row],[reported_1302]:[reported_1292_iso]])</f>
        <v>4.1633306645316254E-2</v>
      </c>
      <c r="BD93" s="11">
        <f>Table1[[#This Row],[reported_1292]]/SUM(Table1[[#This Row],[reported_1302]:[reported_1292_iso]])</f>
        <v>0.65772618094475577</v>
      </c>
      <c r="BE93" s="11">
        <f>Table1[[#This Row],[reported_1292_iso]]/SUM(Table1[[#This Row],[reported_1302]:[reported_1292_iso]])</f>
        <v>6.2049639711769418E-3</v>
      </c>
      <c r="BF93" s="7" t="e">
        <v>#N/A</v>
      </c>
      <c r="BG93" s="7" t="s">
        <v>32</v>
      </c>
      <c r="BH93" s="7" t="s">
        <v>34</v>
      </c>
      <c r="BI93" s="7" t="s">
        <v>330</v>
      </c>
      <c r="BJ93" s="8" t="s">
        <v>36</v>
      </c>
      <c r="BK93" s="7" t="s">
        <v>36</v>
      </c>
      <c r="BL93" s="7" t="s">
        <v>38</v>
      </c>
      <c r="BM93" s="7" t="s">
        <v>38</v>
      </c>
      <c r="BN93" s="7" t="s">
        <v>113</v>
      </c>
      <c r="BO93" s="7" t="s">
        <v>38</v>
      </c>
      <c r="BP93" s="7" t="s">
        <v>38</v>
      </c>
      <c r="BQ93" s="7" t="s">
        <v>46</v>
      </c>
      <c r="BR93" s="7" t="s">
        <v>46</v>
      </c>
      <c r="BS93" s="7" t="s">
        <v>117</v>
      </c>
      <c r="BT93" s="7" t="s">
        <v>118</v>
      </c>
      <c r="BU93" s="9" t="s">
        <v>119</v>
      </c>
      <c r="BV93" s="9" t="s">
        <v>228</v>
      </c>
    </row>
    <row r="94" spans="1:74" hidden="1" x14ac:dyDescent="0.25">
      <c r="A94" s="7" t="s">
        <v>438</v>
      </c>
      <c r="B94" s="7" t="s">
        <v>215</v>
      </c>
      <c r="C94" s="7" t="s">
        <v>231</v>
      </c>
      <c r="D94" s="7">
        <f>INDEX(Strain_IDs!C:C,MATCH(Table1[[#This Row],[Strains]],Strain_IDs!D:D,0))</f>
        <v>7</v>
      </c>
      <c r="E94" s="7" t="s">
        <v>237</v>
      </c>
      <c r="F94" s="7" t="s">
        <v>236</v>
      </c>
      <c r="G94" s="7" t="s">
        <v>235</v>
      </c>
      <c r="H94" s="7" t="s">
        <v>234</v>
      </c>
      <c r="I94" s="7" t="s">
        <v>232</v>
      </c>
      <c r="J94" s="7" t="s">
        <v>588</v>
      </c>
      <c r="K94" s="7" t="s">
        <v>240</v>
      </c>
      <c r="L94" s="7" t="s">
        <v>236</v>
      </c>
      <c r="M94" s="7" t="s">
        <v>243</v>
      </c>
      <c r="N94" s="7" t="s">
        <v>234</v>
      </c>
      <c r="O94" s="8" t="s">
        <v>232</v>
      </c>
      <c r="P94" s="8" t="s">
        <v>588</v>
      </c>
      <c r="Q94" s="7" t="s">
        <v>250</v>
      </c>
      <c r="R94" s="7" t="s">
        <v>737</v>
      </c>
      <c r="S94" s="7" t="s">
        <v>739</v>
      </c>
      <c r="T94" s="7" t="s">
        <v>211</v>
      </c>
      <c r="U94" s="7" t="s">
        <v>596</v>
      </c>
      <c r="V94" s="7" t="s">
        <v>595</v>
      </c>
      <c r="W94" s="7" t="s">
        <v>326</v>
      </c>
      <c r="X94" s="7">
        <v>30</v>
      </c>
      <c r="Y94" s="7"/>
      <c r="Z94" s="7"/>
      <c r="AA94" s="7">
        <v>213</v>
      </c>
      <c r="AB94" s="7"/>
      <c r="AC94" s="7"/>
      <c r="AD94" s="7"/>
      <c r="AE94" s="7"/>
      <c r="AF94" s="7" t="s">
        <v>474</v>
      </c>
      <c r="AG94" s="7" t="s">
        <v>71</v>
      </c>
      <c r="AH94" s="7" t="s">
        <v>76</v>
      </c>
      <c r="AI94" s="7"/>
      <c r="AJ94" s="7">
        <f>SUM(Table1[[#This Row],[reported_1302]:[reported_1286_iso]])</f>
        <v>99.820000000000007</v>
      </c>
      <c r="AK94" s="11">
        <v>10.32</v>
      </c>
      <c r="AL94" s="11">
        <v>7.93</v>
      </c>
      <c r="AM94" s="11">
        <v>12.42</v>
      </c>
      <c r="AN94" s="11">
        <v>4.26</v>
      </c>
      <c r="AO94" s="11">
        <v>64.28</v>
      </c>
      <c r="AP94" s="11">
        <v>0.61</v>
      </c>
      <c r="AQ94" s="11"/>
      <c r="AR94" s="11"/>
      <c r="AS94" s="11"/>
      <c r="AT94" s="11"/>
      <c r="AU94" s="11"/>
      <c r="AV94" s="11"/>
      <c r="AW94" s="11"/>
      <c r="AX94" s="11"/>
      <c r="AY94" s="11"/>
      <c r="AZ94" s="11">
        <f>Table1[[#This Row],[reported_1302]]/SUM(Table1[[#This Row],[reported_1302]:[reported_1292_iso]])</f>
        <v>0.1033860949709477</v>
      </c>
      <c r="BA94" s="11">
        <f>Table1[[#This Row],[reported_1300]]/SUM(Table1[[#This Row],[reported_1302]:[reported_1292_iso]])</f>
        <v>7.9442997395311549E-2</v>
      </c>
      <c r="BB94" s="11">
        <f>Table1[[#This Row],[reported_1298]]/SUM(Table1[[#This Row],[reported_1302]:[reported_1292_iso]])</f>
        <v>0.12442396313364054</v>
      </c>
      <c r="BC94" s="11">
        <f>Table1[[#This Row],[reported_1296]]/SUM(Table1[[#This Row],[reported_1302]:[reported_1292_iso]])</f>
        <v>4.2676818272891201E-2</v>
      </c>
      <c r="BD94" s="11">
        <f>Table1[[#This Row],[reported_1292]]/SUM(Table1[[#This Row],[reported_1302]:[reported_1292_iso]])</f>
        <v>0.64395912642756958</v>
      </c>
      <c r="BE94" s="11">
        <f>Table1[[#This Row],[reported_1292_iso]]/SUM(Table1[[#This Row],[reported_1302]:[reported_1292_iso]])</f>
        <v>6.1109997996393502E-3</v>
      </c>
      <c r="BF94" s="7" t="e">
        <v>#N/A</v>
      </c>
      <c r="BG94" s="7" t="s">
        <v>32</v>
      </c>
      <c r="BH94" s="7" t="s">
        <v>34</v>
      </c>
      <c r="BI94" s="7" t="s">
        <v>330</v>
      </c>
      <c r="BJ94" s="8" t="s">
        <v>36</v>
      </c>
      <c r="BK94" s="7" t="s">
        <v>36</v>
      </c>
      <c r="BL94" s="7" t="s">
        <v>38</v>
      </c>
      <c r="BM94" s="7" t="s">
        <v>38</v>
      </c>
      <c r="BN94" s="7" t="s">
        <v>113</v>
      </c>
      <c r="BO94" s="7" t="s">
        <v>38</v>
      </c>
      <c r="BP94" s="7" t="s">
        <v>38</v>
      </c>
      <c r="BQ94" s="7" t="s">
        <v>46</v>
      </c>
      <c r="BR94" s="7" t="s">
        <v>46</v>
      </c>
      <c r="BS94" s="7" t="s">
        <v>117</v>
      </c>
      <c r="BT94" s="7" t="s">
        <v>118</v>
      </c>
      <c r="BU94" s="9" t="s">
        <v>119</v>
      </c>
      <c r="BV94" s="9" t="s">
        <v>228</v>
      </c>
    </row>
    <row r="95" spans="1:74" hidden="1" x14ac:dyDescent="0.25">
      <c r="A95" s="7" t="s">
        <v>439</v>
      </c>
      <c r="B95" s="7" t="s">
        <v>275</v>
      </c>
      <c r="C95" s="7" t="s">
        <v>313</v>
      </c>
      <c r="D95" s="7">
        <f>INDEX(Strain_IDs!C:C,MATCH(Table1[[#This Row],[Strains]],Strain_IDs!D:D,0))</f>
        <v>4</v>
      </c>
      <c r="E95" s="7" t="s">
        <v>237</v>
      </c>
      <c r="F95" s="7" t="s">
        <v>236</v>
      </c>
      <c r="G95" s="7" t="s">
        <v>235</v>
      </c>
      <c r="H95" s="7" t="s">
        <v>234</v>
      </c>
      <c r="I95" s="7" t="s">
        <v>232</v>
      </c>
      <c r="J95" s="7" t="s">
        <v>633</v>
      </c>
      <c r="K95" s="7" t="s">
        <v>240</v>
      </c>
      <c r="L95" s="7" t="s">
        <v>236</v>
      </c>
      <c r="M95" s="7" t="s">
        <v>243</v>
      </c>
      <c r="N95" s="7" t="s">
        <v>234</v>
      </c>
      <c r="O95" s="8" t="s">
        <v>232</v>
      </c>
      <c r="P95" s="8" t="s">
        <v>633</v>
      </c>
      <c r="Q95" s="7" t="s">
        <v>250</v>
      </c>
      <c r="R95" s="7" t="s">
        <v>737</v>
      </c>
      <c r="S95" s="7" t="s">
        <v>739</v>
      </c>
      <c r="T95" s="7" t="s">
        <v>211</v>
      </c>
      <c r="U95" s="7" t="s">
        <v>634</v>
      </c>
      <c r="V95" s="7" t="s">
        <v>595</v>
      </c>
      <c r="W95" s="7" t="s">
        <v>327</v>
      </c>
      <c r="X95" s="7">
        <v>26</v>
      </c>
      <c r="Y95" s="7"/>
      <c r="Z95" s="7"/>
      <c r="AA95" s="7">
        <v>1</v>
      </c>
      <c r="AB95" s="7"/>
      <c r="AC95" s="7"/>
      <c r="AD95" s="7"/>
      <c r="AE95" s="7"/>
      <c r="AF95" s="7" t="s">
        <v>474</v>
      </c>
      <c r="AG95" s="7" t="s">
        <v>71</v>
      </c>
      <c r="AH95" s="7" t="s">
        <v>76</v>
      </c>
      <c r="AI95" s="7"/>
      <c r="AJ95" s="7">
        <f>SUM(Table1[[#This Row],[reported_1302]:[reported_1286_iso]])</f>
        <v>99.97</v>
      </c>
      <c r="AK95" s="11">
        <v>9.69</v>
      </c>
      <c r="AL95" s="11">
        <v>6.24</v>
      </c>
      <c r="AM95" s="11">
        <v>27</v>
      </c>
      <c r="AN95" s="11">
        <v>3.14</v>
      </c>
      <c r="AO95" s="11">
        <v>53.53</v>
      </c>
      <c r="AP95" s="11">
        <v>0.37</v>
      </c>
      <c r="AQ95" s="11"/>
      <c r="AR95" s="11"/>
      <c r="AS95" s="11"/>
      <c r="AT95" s="11"/>
      <c r="AU95" s="11"/>
      <c r="AV95" s="11"/>
      <c r="AW95" s="11"/>
      <c r="AX95" s="11"/>
      <c r="AY95" s="11"/>
      <c r="AZ95" s="11">
        <f>Table1[[#This Row],[reported_1302]]/SUM(Table1[[#This Row],[reported_1302]:[reported_1292_iso]])</f>
        <v>9.6929078723617085E-2</v>
      </c>
      <c r="BA95" s="11">
        <f>Table1[[#This Row],[reported_1300]]/SUM(Table1[[#This Row],[reported_1302]:[reported_1292_iso]])</f>
        <v>6.2418725617685307E-2</v>
      </c>
      <c r="BB95" s="11">
        <f>Table1[[#This Row],[reported_1298]]/SUM(Table1[[#This Row],[reported_1302]:[reported_1292_iso]])</f>
        <v>0.27008102430729219</v>
      </c>
      <c r="BC95" s="11">
        <f>Table1[[#This Row],[reported_1296]]/SUM(Table1[[#This Row],[reported_1302]:[reported_1292_iso]])</f>
        <v>3.1409422826848055E-2</v>
      </c>
      <c r="BD95" s="11">
        <f>Table1[[#This Row],[reported_1292]]/SUM(Table1[[#This Row],[reported_1302]:[reported_1292_iso]])</f>
        <v>0.53546063819145751</v>
      </c>
      <c r="BE95" s="11">
        <f>Table1[[#This Row],[reported_1292_iso]]/SUM(Table1[[#This Row],[reported_1302]:[reported_1292_iso]])</f>
        <v>3.7011103330999301E-3</v>
      </c>
      <c r="BF95" s="7" t="e">
        <v>#N/A</v>
      </c>
      <c r="BG95" s="7" t="s">
        <v>32</v>
      </c>
      <c r="BH95" s="7" t="s">
        <v>34</v>
      </c>
      <c r="BI95" s="7" t="s">
        <v>330</v>
      </c>
      <c r="BJ95" s="8" t="s">
        <v>36</v>
      </c>
      <c r="BK95" s="7" t="s">
        <v>36</v>
      </c>
      <c r="BL95" s="7" t="s">
        <v>38</v>
      </c>
      <c r="BM95" s="7" t="s">
        <v>38</v>
      </c>
      <c r="BN95" s="7" t="s">
        <v>113</v>
      </c>
      <c r="BO95" s="7" t="s">
        <v>38</v>
      </c>
      <c r="BP95" s="7" t="s">
        <v>38</v>
      </c>
      <c r="BQ95" s="7" t="s">
        <v>46</v>
      </c>
      <c r="BR95" s="7" t="s">
        <v>46</v>
      </c>
      <c r="BS95" s="7" t="s">
        <v>117</v>
      </c>
      <c r="BT95" s="7" t="s">
        <v>118</v>
      </c>
      <c r="BU95" s="9" t="s">
        <v>119</v>
      </c>
      <c r="BV95" s="9" t="s">
        <v>228</v>
      </c>
    </row>
    <row r="96" spans="1:74" hidden="1" x14ac:dyDescent="0.25">
      <c r="A96" s="7" t="s">
        <v>440</v>
      </c>
      <c r="B96" s="7" t="s">
        <v>275</v>
      </c>
      <c r="C96" s="7" t="s">
        <v>313</v>
      </c>
      <c r="D96" s="7">
        <f>INDEX(Strain_IDs!C:C,MATCH(Table1[[#This Row],[Strains]],Strain_IDs!D:D,0))</f>
        <v>4</v>
      </c>
      <c r="E96" s="7" t="s">
        <v>237</v>
      </c>
      <c r="F96" s="7" t="s">
        <v>236</v>
      </c>
      <c r="G96" s="7" t="s">
        <v>235</v>
      </c>
      <c r="H96" s="7" t="s">
        <v>234</v>
      </c>
      <c r="I96" s="7" t="s">
        <v>232</v>
      </c>
      <c r="J96" s="7" t="s">
        <v>633</v>
      </c>
      <c r="K96" s="7" t="s">
        <v>240</v>
      </c>
      <c r="L96" s="7" t="s">
        <v>236</v>
      </c>
      <c r="M96" s="7" t="s">
        <v>243</v>
      </c>
      <c r="N96" s="7" t="s">
        <v>234</v>
      </c>
      <c r="O96" s="8" t="s">
        <v>232</v>
      </c>
      <c r="P96" s="8" t="s">
        <v>633</v>
      </c>
      <c r="Q96" s="7" t="s">
        <v>250</v>
      </c>
      <c r="R96" s="7" t="s">
        <v>737</v>
      </c>
      <c r="S96" s="7" t="s">
        <v>739</v>
      </c>
      <c r="T96" s="7" t="s">
        <v>211</v>
      </c>
      <c r="U96" s="7" t="s">
        <v>634</v>
      </c>
      <c r="V96" s="7" t="s">
        <v>595</v>
      </c>
      <c r="W96" s="7" t="s">
        <v>328</v>
      </c>
      <c r="X96" s="7">
        <v>26</v>
      </c>
      <c r="Y96" s="7"/>
      <c r="Z96" s="7"/>
      <c r="AA96" s="7">
        <v>2</v>
      </c>
      <c r="AB96" s="7"/>
      <c r="AC96" s="7"/>
      <c r="AD96" s="7"/>
      <c r="AE96" s="7"/>
      <c r="AF96" s="7" t="s">
        <v>474</v>
      </c>
      <c r="AG96" s="7" t="s">
        <v>71</v>
      </c>
      <c r="AH96" s="7" t="s">
        <v>76</v>
      </c>
      <c r="AI96" s="7"/>
      <c r="AJ96" s="7">
        <f>SUM(Table1[[#This Row],[reported_1302]:[reported_1286_iso]])</f>
        <v>99.95</v>
      </c>
      <c r="AK96" s="11">
        <v>9.44</v>
      </c>
      <c r="AL96" s="11">
        <v>7.31</v>
      </c>
      <c r="AM96" s="11">
        <v>25.58</v>
      </c>
      <c r="AN96" s="11">
        <v>3.48</v>
      </c>
      <c r="AO96" s="11">
        <v>53.78</v>
      </c>
      <c r="AP96" s="11">
        <v>0.36</v>
      </c>
      <c r="AQ96" s="11"/>
      <c r="AR96" s="11"/>
      <c r="AS96" s="11"/>
      <c r="AT96" s="11"/>
      <c r="AU96" s="11"/>
      <c r="AV96" s="11"/>
      <c r="AW96" s="11"/>
      <c r="AX96" s="11"/>
      <c r="AY96" s="11"/>
      <c r="AZ96" s="11">
        <f>Table1[[#This Row],[reported_1302]]/SUM(Table1[[#This Row],[reported_1302]:[reported_1292_iso]])</f>
        <v>9.4447223611805894E-2</v>
      </c>
      <c r="BA96" s="11">
        <f>Table1[[#This Row],[reported_1300]]/SUM(Table1[[#This Row],[reported_1302]:[reported_1292_iso]])</f>
        <v>7.313656828414207E-2</v>
      </c>
      <c r="BB96" s="11">
        <f>Table1[[#This Row],[reported_1298]]/SUM(Table1[[#This Row],[reported_1302]:[reported_1292_iso]])</f>
        <v>0.25592796398199097</v>
      </c>
      <c r="BC96" s="11">
        <f>Table1[[#This Row],[reported_1296]]/SUM(Table1[[#This Row],[reported_1302]:[reported_1292_iso]])</f>
        <v>3.4817408704352175E-2</v>
      </c>
      <c r="BD96" s="11">
        <f>Table1[[#This Row],[reported_1292]]/SUM(Table1[[#This Row],[reported_1302]:[reported_1292_iso]])</f>
        <v>0.53806903451725863</v>
      </c>
      <c r="BE96" s="11">
        <f>Table1[[#This Row],[reported_1292_iso]]/SUM(Table1[[#This Row],[reported_1302]:[reported_1292_iso]])</f>
        <v>3.6018009004502249E-3</v>
      </c>
      <c r="BF96" s="7" t="e">
        <v>#N/A</v>
      </c>
      <c r="BG96" s="7" t="s">
        <v>32</v>
      </c>
      <c r="BH96" s="7" t="s">
        <v>34</v>
      </c>
      <c r="BI96" s="7" t="s">
        <v>330</v>
      </c>
      <c r="BJ96" s="8" t="s">
        <v>36</v>
      </c>
      <c r="BK96" s="7" t="s">
        <v>36</v>
      </c>
      <c r="BL96" s="7" t="s">
        <v>38</v>
      </c>
      <c r="BM96" s="7" t="s">
        <v>38</v>
      </c>
      <c r="BN96" s="7" t="s">
        <v>113</v>
      </c>
      <c r="BO96" s="7" t="s">
        <v>38</v>
      </c>
      <c r="BP96" s="7" t="s">
        <v>38</v>
      </c>
      <c r="BQ96" s="7" t="s">
        <v>46</v>
      </c>
      <c r="BR96" s="7" t="s">
        <v>46</v>
      </c>
      <c r="BS96" s="7" t="s">
        <v>117</v>
      </c>
      <c r="BT96" s="7" t="s">
        <v>118</v>
      </c>
      <c r="BU96" s="9" t="s">
        <v>119</v>
      </c>
      <c r="BV96" s="9" t="s">
        <v>228</v>
      </c>
    </row>
    <row r="97" spans="1:74" hidden="1" x14ac:dyDescent="0.25">
      <c r="A97" s="7" t="s">
        <v>441</v>
      </c>
      <c r="B97" s="7" t="s">
        <v>275</v>
      </c>
      <c r="C97" s="7" t="s">
        <v>313</v>
      </c>
      <c r="D97" s="7">
        <f>INDEX(Strain_IDs!C:C,MATCH(Table1[[#This Row],[Strains]],Strain_IDs!D:D,0))</f>
        <v>4</v>
      </c>
      <c r="E97" s="7" t="s">
        <v>237</v>
      </c>
      <c r="F97" s="7" t="s">
        <v>236</v>
      </c>
      <c r="G97" s="7" t="s">
        <v>235</v>
      </c>
      <c r="H97" s="7" t="s">
        <v>234</v>
      </c>
      <c r="I97" s="7" t="s">
        <v>232</v>
      </c>
      <c r="J97" s="7" t="s">
        <v>633</v>
      </c>
      <c r="K97" s="7" t="s">
        <v>240</v>
      </c>
      <c r="L97" s="7" t="s">
        <v>236</v>
      </c>
      <c r="M97" s="7" t="s">
        <v>243</v>
      </c>
      <c r="N97" s="7" t="s">
        <v>234</v>
      </c>
      <c r="O97" s="8" t="s">
        <v>232</v>
      </c>
      <c r="P97" s="8" t="s">
        <v>633</v>
      </c>
      <c r="Q97" s="7" t="s">
        <v>250</v>
      </c>
      <c r="R97" s="7" t="s">
        <v>737</v>
      </c>
      <c r="S97" s="7" t="s">
        <v>739</v>
      </c>
      <c r="T97" s="7" t="s">
        <v>211</v>
      </c>
      <c r="U97" s="7" t="s">
        <v>634</v>
      </c>
      <c r="V97" s="7" t="s">
        <v>595</v>
      </c>
      <c r="W97" s="7" t="s">
        <v>354</v>
      </c>
      <c r="X97" s="7">
        <v>26</v>
      </c>
      <c r="Y97" s="7"/>
      <c r="Z97" s="7"/>
      <c r="AA97" s="7">
        <v>5</v>
      </c>
      <c r="AB97" s="7"/>
      <c r="AC97" s="7"/>
      <c r="AD97" s="7"/>
      <c r="AE97" s="7"/>
      <c r="AF97" s="7" t="s">
        <v>474</v>
      </c>
      <c r="AG97" s="7" t="s">
        <v>71</v>
      </c>
      <c r="AH97" s="7" t="s">
        <v>76</v>
      </c>
      <c r="AI97" s="7"/>
      <c r="AJ97" s="7">
        <f>SUM(Table1[[#This Row],[reported_1302]:[reported_1286_iso]])</f>
        <v>99.96</v>
      </c>
      <c r="AK97" s="11">
        <v>9.5</v>
      </c>
      <c r="AL97" s="11">
        <v>7.9</v>
      </c>
      <c r="AM97" s="11">
        <v>18.37</v>
      </c>
      <c r="AN97" s="11">
        <v>3.06</v>
      </c>
      <c r="AO97" s="11">
        <v>60.49</v>
      </c>
      <c r="AP97" s="11">
        <v>0.64</v>
      </c>
      <c r="AQ97" s="11"/>
      <c r="AR97" s="11"/>
      <c r="AS97" s="11"/>
      <c r="AT97" s="11"/>
      <c r="AU97" s="11"/>
      <c r="AV97" s="11"/>
      <c r="AW97" s="11"/>
      <c r="AX97" s="11"/>
      <c r="AY97" s="11"/>
      <c r="AZ97" s="11">
        <f>Table1[[#This Row],[reported_1302]]/SUM(Table1[[#This Row],[reported_1302]:[reported_1292_iso]])</f>
        <v>9.5038015206082432E-2</v>
      </c>
      <c r="BA97" s="11">
        <f>Table1[[#This Row],[reported_1300]]/SUM(Table1[[#This Row],[reported_1302]:[reported_1292_iso]])</f>
        <v>7.9031612645058036E-2</v>
      </c>
      <c r="BB97" s="11">
        <f>Table1[[#This Row],[reported_1298]]/SUM(Table1[[#This Row],[reported_1302]:[reported_1292_iso]])</f>
        <v>0.18377350940376153</v>
      </c>
      <c r="BC97" s="11">
        <f>Table1[[#This Row],[reported_1296]]/SUM(Table1[[#This Row],[reported_1302]:[reported_1292_iso]])</f>
        <v>3.0612244897959186E-2</v>
      </c>
      <c r="BD97" s="11">
        <f>Table1[[#This Row],[reported_1292]]/SUM(Table1[[#This Row],[reported_1302]:[reported_1292_iso]])</f>
        <v>0.60514205682272915</v>
      </c>
      <c r="BE97" s="11">
        <f>Table1[[#This Row],[reported_1292_iso]]/SUM(Table1[[#This Row],[reported_1302]:[reported_1292_iso]])</f>
        <v>6.4025610244097643E-3</v>
      </c>
      <c r="BF97" s="7" t="e">
        <v>#N/A</v>
      </c>
      <c r="BG97" s="7" t="s">
        <v>32</v>
      </c>
      <c r="BH97" s="7" t="s">
        <v>34</v>
      </c>
      <c r="BI97" s="7" t="s">
        <v>330</v>
      </c>
      <c r="BJ97" s="8" t="s">
        <v>36</v>
      </c>
      <c r="BK97" s="7" t="s">
        <v>36</v>
      </c>
      <c r="BL97" s="7" t="s">
        <v>38</v>
      </c>
      <c r="BM97" s="7" t="s">
        <v>38</v>
      </c>
      <c r="BN97" s="7" t="s">
        <v>113</v>
      </c>
      <c r="BO97" s="7" t="s">
        <v>38</v>
      </c>
      <c r="BP97" s="7" t="s">
        <v>38</v>
      </c>
      <c r="BQ97" s="7" t="s">
        <v>46</v>
      </c>
      <c r="BR97" s="7" t="s">
        <v>46</v>
      </c>
      <c r="BS97" s="7" t="s">
        <v>117</v>
      </c>
      <c r="BT97" s="7" t="s">
        <v>118</v>
      </c>
      <c r="BU97" s="9" t="s">
        <v>119</v>
      </c>
      <c r="BV97" s="9" t="s">
        <v>228</v>
      </c>
    </row>
    <row r="98" spans="1:74" hidden="1" x14ac:dyDescent="0.25">
      <c r="A98" s="7" t="s">
        <v>442</v>
      </c>
      <c r="B98" s="7" t="s">
        <v>275</v>
      </c>
      <c r="C98" s="7" t="s">
        <v>313</v>
      </c>
      <c r="D98" s="7">
        <f>INDEX(Strain_IDs!C:C,MATCH(Table1[[#This Row],[Strains]],Strain_IDs!D:D,0))</f>
        <v>4</v>
      </c>
      <c r="E98" s="7" t="s">
        <v>237</v>
      </c>
      <c r="F98" s="7" t="s">
        <v>236</v>
      </c>
      <c r="G98" s="7" t="s">
        <v>235</v>
      </c>
      <c r="H98" s="7" t="s">
        <v>234</v>
      </c>
      <c r="I98" s="7" t="s">
        <v>232</v>
      </c>
      <c r="J98" s="7" t="s">
        <v>633</v>
      </c>
      <c r="K98" s="7" t="s">
        <v>240</v>
      </c>
      <c r="L98" s="7" t="s">
        <v>236</v>
      </c>
      <c r="M98" s="7" t="s">
        <v>243</v>
      </c>
      <c r="N98" s="7" t="s">
        <v>234</v>
      </c>
      <c r="O98" s="8" t="s">
        <v>232</v>
      </c>
      <c r="P98" s="8" t="s">
        <v>633</v>
      </c>
      <c r="Q98" s="7" t="s">
        <v>250</v>
      </c>
      <c r="R98" s="7" t="s">
        <v>737</v>
      </c>
      <c r="S98" s="7" t="s">
        <v>739</v>
      </c>
      <c r="T98" s="7" t="s">
        <v>211</v>
      </c>
      <c r="U98" s="7" t="s">
        <v>634</v>
      </c>
      <c r="V98" s="7" t="s">
        <v>595</v>
      </c>
      <c r="W98" s="7" t="s">
        <v>355</v>
      </c>
      <c r="X98" s="7">
        <v>26</v>
      </c>
      <c r="Y98" s="7"/>
      <c r="Z98" s="7"/>
      <c r="AA98" s="7">
        <v>11</v>
      </c>
      <c r="AB98" s="7"/>
      <c r="AC98" s="7"/>
      <c r="AD98" s="7"/>
      <c r="AE98" s="7"/>
      <c r="AF98" s="7" t="s">
        <v>474</v>
      </c>
      <c r="AG98" s="7" t="s">
        <v>71</v>
      </c>
      <c r="AH98" s="7" t="s">
        <v>76</v>
      </c>
      <c r="AI98" s="7"/>
      <c r="AJ98" s="7">
        <f>SUM(Table1[[#This Row],[reported_1302]:[reported_1286_iso]])</f>
        <v>99.96</v>
      </c>
      <c r="AK98" s="11">
        <v>11.57</v>
      </c>
      <c r="AL98" s="11">
        <v>9</v>
      </c>
      <c r="AM98" s="11">
        <v>15.82</v>
      </c>
      <c r="AN98" s="11">
        <v>2.69</v>
      </c>
      <c r="AO98" s="11">
        <v>60.33</v>
      </c>
      <c r="AP98" s="11">
        <v>0.55000000000000004</v>
      </c>
      <c r="AQ98" s="11"/>
      <c r="AR98" s="11"/>
      <c r="AS98" s="11"/>
      <c r="AT98" s="11"/>
      <c r="AU98" s="11"/>
      <c r="AV98" s="11"/>
      <c r="AW98" s="11"/>
      <c r="AX98" s="11"/>
      <c r="AY98" s="11"/>
      <c r="AZ98" s="11">
        <f>Table1[[#This Row],[reported_1302]]/SUM(Table1[[#This Row],[reported_1302]:[reported_1292_iso]])</f>
        <v>0.11574629851940778</v>
      </c>
      <c r="BA98" s="11">
        <f>Table1[[#This Row],[reported_1300]]/SUM(Table1[[#This Row],[reported_1302]:[reported_1292_iso]])</f>
        <v>9.003601440576231E-2</v>
      </c>
      <c r="BB98" s="11">
        <f>Table1[[#This Row],[reported_1298]]/SUM(Table1[[#This Row],[reported_1302]:[reported_1292_iso]])</f>
        <v>0.15826330532212887</v>
      </c>
      <c r="BC98" s="11">
        <f>Table1[[#This Row],[reported_1296]]/SUM(Table1[[#This Row],[reported_1302]:[reported_1292_iso]])</f>
        <v>2.6910764305722291E-2</v>
      </c>
      <c r="BD98" s="11">
        <f>Table1[[#This Row],[reported_1292]]/SUM(Table1[[#This Row],[reported_1302]:[reported_1292_iso]])</f>
        <v>0.60354141656662663</v>
      </c>
      <c r="BE98" s="11">
        <f>Table1[[#This Row],[reported_1292_iso]]/SUM(Table1[[#This Row],[reported_1302]:[reported_1292_iso]])</f>
        <v>5.5022008803521415E-3</v>
      </c>
      <c r="BF98" s="7" t="e">
        <v>#N/A</v>
      </c>
      <c r="BG98" s="7" t="s">
        <v>32</v>
      </c>
      <c r="BH98" s="7" t="s">
        <v>34</v>
      </c>
      <c r="BI98" s="7" t="s">
        <v>330</v>
      </c>
      <c r="BJ98" s="8" t="s">
        <v>36</v>
      </c>
      <c r="BK98" s="7" t="s">
        <v>36</v>
      </c>
      <c r="BL98" s="7" t="s">
        <v>38</v>
      </c>
      <c r="BM98" s="7" t="s">
        <v>38</v>
      </c>
      <c r="BN98" s="7" t="s">
        <v>113</v>
      </c>
      <c r="BO98" s="7" t="s">
        <v>38</v>
      </c>
      <c r="BP98" s="7" t="s">
        <v>38</v>
      </c>
      <c r="BQ98" s="7" t="s">
        <v>46</v>
      </c>
      <c r="BR98" s="7" t="s">
        <v>46</v>
      </c>
      <c r="BS98" s="7" t="s">
        <v>117</v>
      </c>
      <c r="BT98" s="7" t="s">
        <v>118</v>
      </c>
      <c r="BU98" s="9" t="s">
        <v>119</v>
      </c>
      <c r="BV98" s="9" t="s">
        <v>228</v>
      </c>
    </row>
    <row r="99" spans="1:74" hidden="1" x14ac:dyDescent="0.25">
      <c r="A99" s="7" t="s">
        <v>443</v>
      </c>
      <c r="B99" s="7" t="s">
        <v>275</v>
      </c>
      <c r="C99" s="7" t="s">
        <v>313</v>
      </c>
      <c r="D99" s="7">
        <f>INDEX(Strain_IDs!C:C,MATCH(Table1[[#This Row],[Strains]],Strain_IDs!D:D,0))</f>
        <v>4</v>
      </c>
      <c r="E99" s="7" t="s">
        <v>237</v>
      </c>
      <c r="F99" s="7" t="s">
        <v>236</v>
      </c>
      <c r="G99" s="7" t="s">
        <v>235</v>
      </c>
      <c r="H99" s="7" t="s">
        <v>234</v>
      </c>
      <c r="I99" s="7" t="s">
        <v>232</v>
      </c>
      <c r="J99" s="7" t="s">
        <v>633</v>
      </c>
      <c r="K99" s="7" t="s">
        <v>240</v>
      </c>
      <c r="L99" s="7" t="s">
        <v>236</v>
      </c>
      <c r="M99" s="7" t="s">
        <v>243</v>
      </c>
      <c r="N99" s="7" t="s">
        <v>234</v>
      </c>
      <c r="O99" s="8" t="s">
        <v>232</v>
      </c>
      <c r="P99" s="8" t="s">
        <v>633</v>
      </c>
      <c r="Q99" s="7" t="s">
        <v>250</v>
      </c>
      <c r="R99" s="7" t="s">
        <v>737</v>
      </c>
      <c r="S99" s="7" t="s">
        <v>739</v>
      </c>
      <c r="T99" s="7" t="s">
        <v>211</v>
      </c>
      <c r="U99" s="7" t="s">
        <v>634</v>
      </c>
      <c r="V99" s="7" t="s">
        <v>595</v>
      </c>
      <c r="W99" s="7" t="s">
        <v>375</v>
      </c>
      <c r="X99" s="7">
        <v>26</v>
      </c>
      <c r="Y99" s="7"/>
      <c r="Z99" s="7"/>
      <c r="AA99" s="7">
        <v>53</v>
      </c>
      <c r="AB99" s="7"/>
      <c r="AC99" s="7"/>
      <c r="AD99" s="7"/>
      <c r="AE99" s="7"/>
      <c r="AF99" s="7" t="s">
        <v>474</v>
      </c>
      <c r="AG99" s="7" t="s">
        <v>71</v>
      </c>
      <c r="AH99" s="7" t="s">
        <v>76</v>
      </c>
      <c r="AI99" s="7"/>
      <c r="AJ99" s="7">
        <f>SUM(Table1[[#This Row],[reported_1302]:[reported_1286_iso]])</f>
        <v>99.94</v>
      </c>
      <c r="AK99" s="11">
        <v>14.84</v>
      </c>
      <c r="AL99" s="11">
        <v>10.45</v>
      </c>
      <c r="AM99" s="11">
        <v>12.62</v>
      </c>
      <c r="AN99" s="11">
        <v>2.2599999999999998</v>
      </c>
      <c r="AO99" s="11">
        <v>59.34</v>
      </c>
      <c r="AP99" s="11">
        <v>0.43</v>
      </c>
      <c r="AQ99" s="11"/>
      <c r="AR99" s="11"/>
      <c r="AS99" s="11"/>
      <c r="AT99" s="11"/>
      <c r="AU99" s="11"/>
      <c r="AV99" s="11"/>
      <c r="AW99" s="11"/>
      <c r="AX99" s="11"/>
      <c r="AY99" s="11"/>
      <c r="AZ99" s="11">
        <f>Table1[[#This Row],[reported_1302]]/SUM(Table1[[#This Row],[reported_1302]:[reported_1292_iso]])</f>
        <v>0.14848909345607364</v>
      </c>
      <c r="BA99" s="11">
        <f>Table1[[#This Row],[reported_1300]]/SUM(Table1[[#This Row],[reported_1302]:[reported_1292_iso]])</f>
        <v>0.10456273764258554</v>
      </c>
      <c r="BB99" s="11">
        <f>Table1[[#This Row],[reported_1298]]/SUM(Table1[[#This Row],[reported_1302]:[reported_1292_iso]])</f>
        <v>0.12627576545927557</v>
      </c>
      <c r="BC99" s="11">
        <f>Table1[[#This Row],[reported_1296]]/SUM(Table1[[#This Row],[reported_1302]:[reported_1292_iso]])</f>
        <v>2.261356814088453E-2</v>
      </c>
      <c r="BD99" s="11">
        <f>Table1[[#This Row],[reported_1292]]/SUM(Table1[[#This Row],[reported_1302]:[reported_1292_iso]])</f>
        <v>0.59375625375225138</v>
      </c>
      <c r="BE99" s="11">
        <f>Table1[[#This Row],[reported_1292_iso]]/SUM(Table1[[#This Row],[reported_1302]:[reported_1292_iso]])</f>
        <v>4.3025815489293575E-3</v>
      </c>
      <c r="BF99" s="7" t="e">
        <v>#N/A</v>
      </c>
      <c r="BG99" s="7" t="s">
        <v>32</v>
      </c>
      <c r="BH99" s="7" t="s">
        <v>34</v>
      </c>
      <c r="BI99" s="7" t="s">
        <v>330</v>
      </c>
      <c r="BJ99" s="8" t="s">
        <v>36</v>
      </c>
      <c r="BK99" s="7" t="s">
        <v>36</v>
      </c>
      <c r="BL99" s="7" t="s">
        <v>38</v>
      </c>
      <c r="BM99" s="7" t="s">
        <v>38</v>
      </c>
      <c r="BN99" s="7" t="s">
        <v>113</v>
      </c>
      <c r="BO99" s="7" t="s">
        <v>38</v>
      </c>
      <c r="BP99" s="7" t="s">
        <v>38</v>
      </c>
      <c r="BQ99" s="7" t="s">
        <v>46</v>
      </c>
      <c r="BR99" s="7" t="s">
        <v>46</v>
      </c>
      <c r="BS99" s="7" t="s">
        <v>117</v>
      </c>
      <c r="BT99" s="7" t="s">
        <v>118</v>
      </c>
      <c r="BU99" s="9" t="s">
        <v>119</v>
      </c>
      <c r="BV99" s="9" t="s">
        <v>228</v>
      </c>
    </row>
    <row r="100" spans="1:74" hidden="1" x14ac:dyDescent="0.25">
      <c r="A100" s="7" t="s">
        <v>444</v>
      </c>
      <c r="B100" s="7" t="s">
        <v>275</v>
      </c>
      <c r="C100" s="7" t="s">
        <v>313</v>
      </c>
      <c r="D100" s="7">
        <f>INDEX(Strain_IDs!C:C,MATCH(Table1[[#This Row],[Strains]],Strain_IDs!D:D,0))</f>
        <v>4</v>
      </c>
      <c r="E100" s="7" t="s">
        <v>237</v>
      </c>
      <c r="F100" s="7" t="s">
        <v>236</v>
      </c>
      <c r="G100" s="7" t="s">
        <v>235</v>
      </c>
      <c r="H100" s="7" t="s">
        <v>234</v>
      </c>
      <c r="I100" s="7" t="s">
        <v>232</v>
      </c>
      <c r="J100" s="7" t="s">
        <v>633</v>
      </c>
      <c r="K100" s="7" t="s">
        <v>240</v>
      </c>
      <c r="L100" s="7" t="s">
        <v>236</v>
      </c>
      <c r="M100" s="7" t="s">
        <v>243</v>
      </c>
      <c r="N100" s="7" t="s">
        <v>234</v>
      </c>
      <c r="O100" s="8" t="s">
        <v>232</v>
      </c>
      <c r="P100" s="8" t="s">
        <v>633</v>
      </c>
      <c r="Q100" s="7" t="s">
        <v>250</v>
      </c>
      <c r="R100" s="7" t="s">
        <v>737</v>
      </c>
      <c r="S100" s="7" t="s">
        <v>739</v>
      </c>
      <c r="T100" s="7" t="s">
        <v>211</v>
      </c>
      <c r="U100" s="7" t="s">
        <v>634</v>
      </c>
      <c r="V100" s="7" t="s">
        <v>595</v>
      </c>
      <c r="W100" s="7" t="s">
        <v>387</v>
      </c>
      <c r="X100" s="7">
        <v>26</v>
      </c>
      <c r="Y100" s="7"/>
      <c r="Z100" s="7"/>
      <c r="AA100" s="7">
        <v>106</v>
      </c>
      <c r="AB100" s="7"/>
      <c r="AC100" s="7"/>
      <c r="AD100" s="7"/>
      <c r="AE100" s="7"/>
      <c r="AF100" s="7" t="s">
        <v>474</v>
      </c>
      <c r="AG100" s="7" t="s">
        <v>71</v>
      </c>
      <c r="AH100" s="7" t="s">
        <v>76</v>
      </c>
      <c r="AI100" s="7"/>
      <c r="AJ100" s="7">
        <f>SUM(Table1[[#This Row],[reported_1302]:[reported_1286_iso]])</f>
        <v>99.910000000000011</v>
      </c>
      <c r="AK100" s="11">
        <v>16.489999999999998</v>
      </c>
      <c r="AL100" s="11">
        <v>11.3</v>
      </c>
      <c r="AM100" s="11">
        <v>10.81</v>
      </c>
      <c r="AN100" s="11">
        <v>2.2200000000000002</v>
      </c>
      <c r="AO100" s="11">
        <v>58.7</v>
      </c>
      <c r="AP100" s="11">
        <v>0.39</v>
      </c>
      <c r="AQ100" s="11"/>
      <c r="AR100" s="11"/>
      <c r="AS100" s="11"/>
      <c r="AT100" s="11"/>
      <c r="AU100" s="11"/>
      <c r="AV100" s="11"/>
      <c r="AW100" s="11"/>
      <c r="AX100" s="11"/>
      <c r="AY100" s="11"/>
      <c r="AZ100" s="11">
        <f>Table1[[#This Row],[reported_1302]]/SUM(Table1[[#This Row],[reported_1302]:[reported_1292_iso]])</f>
        <v>0.16504854368932034</v>
      </c>
      <c r="BA100" s="11">
        <f>Table1[[#This Row],[reported_1300]]/SUM(Table1[[#This Row],[reported_1302]:[reported_1292_iso]])</f>
        <v>0.11310179161245119</v>
      </c>
      <c r="BB100" s="11">
        <f>Table1[[#This Row],[reported_1298]]/SUM(Table1[[#This Row],[reported_1302]:[reported_1292_iso]])</f>
        <v>0.10819737763987589</v>
      </c>
      <c r="BC100" s="11">
        <f>Table1[[#This Row],[reported_1296]]/SUM(Table1[[#This Row],[reported_1302]:[reported_1292_iso]])</f>
        <v>2.2219997998198376E-2</v>
      </c>
      <c r="BD100" s="11">
        <f>Table1[[#This Row],[reported_1292]]/SUM(Table1[[#This Row],[reported_1302]:[reported_1292_iso]])</f>
        <v>0.58752877589830843</v>
      </c>
      <c r="BE100" s="11">
        <f>Table1[[#This Row],[reported_1292_iso]]/SUM(Table1[[#This Row],[reported_1302]:[reported_1292_iso]])</f>
        <v>3.903513161845661E-3</v>
      </c>
      <c r="BF100" s="7" t="e">
        <v>#N/A</v>
      </c>
      <c r="BG100" s="7" t="s">
        <v>32</v>
      </c>
      <c r="BH100" s="7" t="s">
        <v>34</v>
      </c>
      <c r="BI100" s="7" t="s">
        <v>330</v>
      </c>
      <c r="BJ100" s="8" t="s">
        <v>36</v>
      </c>
      <c r="BK100" s="7" t="s">
        <v>36</v>
      </c>
      <c r="BL100" s="7" t="s">
        <v>38</v>
      </c>
      <c r="BM100" s="7" t="s">
        <v>38</v>
      </c>
      <c r="BN100" s="7" t="s">
        <v>113</v>
      </c>
      <c r="BO100" s="7" t="s">
        <v>38</v>
      </c>
      <c r="BP100" s="7" t="s">
        <v>38</v>
      </c>
      <c r="BQ100" s="7" t="s">
        <v>46</v>
      </c>
      <c r="BR100" s="7" t="s">
        <v>46</v>
      </c>
      <c r="BS100" s="7" t="s">
        <v>117</v>
      </c>
      <c r="BT100" s="7" t="s">
        <v>118</v>
      </c>
      <c r="BU100" s="9" t="s">
        <v>119</v>
      </c>
      <c r="BV100" s="9" t="s">
        <v>228</v>
      </c>
    </row>
    <row r="101" spans="1:74" hidden="1" x14ac:dyDescent="0.25">
      <c r="A101" s="7" t="s">
        <v>445</v>
      </c>
      <c r="B101" s="7" t="s">
        <v>275</v>
      </c>
      <c r="C101" s="7" t="s">
        <v>313</v>
      </c>
      <c r="D101" s="7">
        <f>INDEX(Strain_IDs!C:C,MATCH(Table1[[#This Row],[Strains]],Strain_IDs!D:D,0))</f>
        <v>4</v>
      </c>
      <c r="E101" s="7" t="s">
        <v>237</v>
      </c>
      <c r="F101" s="7" t="s">
        <v>236</v>
      </c>
      <c r="G101" s="7" t="s">
        <v>235</v>
      </c>
      <c r="H101" s="7" t="s">
        <v>234</v>
      </c>
      <c r="I101" s="7" t="s">
        <v>232</v>
      </c>
      <c r="J101" s="7" t="s">
        <v>633</v>
      </c>
      <c r="K101" s="7" t="s">
        <v>240</v>
      </c>
      <c r="L101" s="7" t="s">
        <v>236</v>
      </c>
      <c r="M101" s="7" t="s">
        <v>243</v>
      </c>
      <c r="N101" s="7" t="s">
        <v>234</v>
      </c>
      <c r="O101" s="8" t="s">
        <v>232</v>
      </c>
      <c r="P101" s="8" t="s">
        <v>633</v>
      </c>
      <c r="Q101" s="7" t="s">
        <v>250</v>
      </c>
      <c r="R101" s="7" t="s">
        <v>737</v>
      </c>
      <c r="S101" s="7" t="s">
        <v>739</v>
      </c>
      <c r="T101" s="7" t="s">
        <v>211</v>
      </c>
      <c r="U101" s="7" t="s">
        <v>634</v>
      </c>
      <c r="V101" s="7" t="s">
        <v>595</v>
      </c>
      <c r="W101" s="7" t="s">
        <v>398</v>
      </c>
      <c r="X101" s="7">
        <v>26</v>
      </c>
      <c r="Y101" s="7"/>
      <c r="Z101" s="7"/>
      <c r="AA101" s="7">
        <v>213</v>
      </c>
      <c r="AB101" s="7"/>
      <c r="AC101" s="7"/>
      <c r="AD101" s="7"/>
      <c r="AE101" s="7"/>
      <c r="AF101" s="7" t="s">
        <v>474</v>
      </c>
      <c r="AG101" s="7" t="s">
        <v>71</v>
      </c>
      <c r="AH101" s="7" t="s">
        <v>76</v>
      </c>
      <c r="AI101" s="7"/>
      <c r="AJ101" s="7">
        <f>SUM(Table1[[#This Row],[reported_1302]:[reported_1286_iso]])</f>
        <v>99.92</v>
      </c>
      <c r="AK101" s="11">
        <v>19.579999999999998</v>
      </c>
      <c r="AL101" s="11">
        <v>11.89</v>
      </c>
      <c r="AM101" s="11">
        <v>7.69</v>
      </c>
      <c r="AN101" s="11">
        <v>1.94</v>
      </c>
      <c r="AO101" s="11">
        <v>58.53</v>
      </c>
      <c r="AP101" s="11">
        <v>0.28999999999999998</v>
      </c>
      <c r="AQ101" s="11"/>
      <c r="AR101" s="11"/>
      <c r="AS101" s="11"/>
      <c r="AT101" s="11"/>
      <c r="AU101" s="11"/>
      <c r="AV101" s="11"/>
      <c r="AW101" s="11"/>
      <c r="AX101" s="11"/>
      <c r="AY101" s="11"/>
      <c r="AZ101" s="11">
        <f>Table1[[#This Row],[reported_1302]]/SUM(Table1[[#This Row],[reported_1302]:[reported_1292_iso]])</f>
        <v>0.19595676541232984</v>
      </c>
      <c r="BA101" s="11">
        <f>Table1[[#This Row],[reported_1300]]/SUM(Table1[[#This Row],[reported_1302]:[reported_1292_iso]])</f>
        <v>0.11899519615692554</v>
      </c>
      <c r="BB101" s="11">
        <f>Table1[[#This Row],[reported_1298]]/SUM(Table1[[#This Row],[reported_1302]:[reported_1292_iso]])</f>
        <v>7.696156925540433E-2</v>
      </c>
      <c r="BC101" s="11">
        <f>Table1[[#This Row],[reported_1296]]/SUM(Table1[[#This Row],[reported_1302]:[reported_1292_iso]])</f>
        <v>1.9415532425940751E-2</v>
      </c>
      <c r="BD101" s="11">
        <f>Table1[[#This Row],[reported_1292]]/SUM(Table1[[#This Row],[reported_1302]:[reported_1292_iso]])</f>
        <v>0.58576861489191356</v>
      </c>
      <c r="BE101" s="11">
        <f>Table1[[#This Row],[reported_1292_iso]]/SUM(Table1[[#This Row],[reported_1302]:[reported_1292_iso]])</f>
        <v>2.9023218574859887E-3</v>
      </c>
      <c r="BF101" s="7" t="e">
        <v>#N/A</v>
      </c>
      <c r="BG101" s="7" t="s">
        <v>32</v>
      </c>
      <c r="BH101" s="7" t="s">
        <v>34</v>
      </c>
      <c r="BI101" s="7" t="s">
        <v>330</v>
      </c>
      <c r="BJ101" s="8" t="s">
        <v>36</v>
      </c>
      <c r="BK101" s="7" t="s">
        <v>36</v>
      </c>
      <c r="BL101" s="7" t="s">
        <v>38</v>
      </c>
      <c r="BM101" s="7" t="s">
        <v>38</v>
      </c>
      <c r="BN101" s="7" t="s">
        <v>113</v>
      </c>
      <c r="BO101" s="7" t="s">
        <v>38</v>
      </c>
      <c r="BP101" s="7" t="s">
        <v>38</v>
      </c>
      <c r="BQ101" s="7" t="s">
        <v>46</v>
      </c>
      <c r="BR101" s="7" t="s">
        <v>46</v>
      </c>
      <c r="BS101" s="7" t="s">
        <v>117</v>
      </c>
      <c r="BT101" s="7" t="s">
        <v>118</v>
      </c>
      <c r="BU101" s="9" t="s">
        <v>119</v>
      </c>
      <c r="BV101" s="9" t="s">
        <v>228</v>
      </c>
    </row>
    <row r="102" spans="1:74" ht="30" hidden="1" x14ac:dyDescent="0.25">
      <c r="A102" s="7" t="s">
        <v>332</v>
      </c>
      <c r="B102" s="7" t="s">
        <v>215</v>
      </c>
      <c r="C102" s="7" t="s">
        <v>231</v>
      </c>
      <c r="D102" s="7">
        <f>INDEX(Strain_IDs!C:C,MATCH(Table1[[#This Row],[Strains]],Strain_IDs!D:D,0))</f>
        <v>7</v>
      </c>
      <c r="E102" s="7" t="s">
        <v>237</v>
      </c>
      <c r="F102" s="7" t="s">
        <v>236</v>
      </c>
      <c r="G102" s="7" t="s">
        <v>235</v>
      </c>
      <c r="H102" s="7" t="s">
        <v>234</v>
      </c>
      <c r="I102" s="7" t="s">
        <v>232</v>
      </c>
      <c r="J102" s="7" t="s">
        <v>588</v>
      </c>
      <c r="K102" s="7" t="s">
        <v>240</v>
      </c>
      <c r="L102" s="7" t="s">
        <v>236</v>
      </c>
      <c r="M102" s="7" t="s">
        <v>243</v>
      </c>
      <c r="N102" s="7" t="s">
        <v>234</v>
      </c>
      <c r="O102" s="8" t="s">
        <v>232</v>
      </c>
      <c r="P102" s="8" t="s">
        <v>588</v>
      </c>
      <c r="Q102" s="7" t="s">
        <v>250</v>
      </c>
      <c r="R102" s="7" t="s">
        <v>737</v>
      </c>
      <c r="S102" s="7" t="s">
        <v>739</v>
      </c>
      <c r="T102" s="7" t="s">
        <v>211</v>
      </c>
      <c r="U102" s="7" t="s">
        <v>596</v>
      </c>
      <c r="V102" s="7" t="s">
        <v>595</v>
      </c>
      <c r="W102" s="7" t="s">
        <v>419</v>
      </c>
      <c r="X102" s="7">
        <v>28</v>
      </c>
      <c r="Y102" s="7"/>
      <c r="Z102" s="7">
        <v>7.6</v>
      </c>
      <c r="AA102" s="7"/>
      <c r="AB102" s="7"/>
      <c r="AC102" s="7"/>
      <c r="AD102" s="7">
        <v>31.2</v>
      </c>
      <c r="AE102" s="7" t="s">
        <v>506</v>
      </c>
      <c r="AF102" s="7" t="s">
        <v>473</v>
      </c>
      <c r="AG102" s="7" t="s">
        <v>71</v>
      </c>
      <c r="AH102" s="7" t="s">
        <v>72</v>
      </c>
      <c r="AI102" s="7">
        <v>0.1</v>
      </c>
      <c r="AJ102" s="7">
        <f>SUM(Table1[[#This Row],[reported_1302]:[reported_1286_iso]])</f>
        <v>1.0000000009999999</v>
      </c>
      <c r="AK102" s="11">
        <v>9.4736842000000002E-2</v>
      </c>
      <c r="AL102" s="11">
        <v>7.3684210999999999E-2</v>
      </c>
      <c r="AM102" s="11">
        <v>0.21052631599999999</v>
      </c>
      <c r="AN102" s="11">
        <v>7.3684210999999999E-2</v>
      </c>
      <c r="AO102" s="11">
        <v>0.53684210499999996</v>
      </c>
      <c r="AP102" s="11">
        <v>1.0526316000000001E-2</v>
      </c>
      <c r="AQ102" s="11"/>
      <c r="AR102" s="11"/>
      <c r="AS102" s="11"/>
      <c r="AT102" s="11"/>
      <c r="AU102" s="11"/>
      <c r="AV102" s="11"/>
      <c r="AW102" s="11"/>
      <c r="AX102" s="11"/>
      <c r="AY102" s="11"/>
      <c r="AZ102" s="11">
        <f>Table1[[#This Row],[reported_1302]]/SUM(Table1[[#This Row],[reported_1302]:[reported_1292_iso]])</f>
        <v>9.4736841905263172E-2</v>
      </c>
      <c r="BA102" s="11">
        <f>Table1[[#This Row],[reported_1300]]/SUM(Table1[[#This Row],[reported_1302]:[reported_1292_iso]])</f>
        <v>7.3684210926315802E-2</v>
      </c>
      <c r="BB102" s="11">
        <f>Table1[[#This Row],[reported_1298]]/SUM(Table1[[#This Row],[reported_1302]:[reported_1292_iso]])</f>
        <v>0.2105263157894737</v>
      </c>
      <c r="BC102" s="11">
        <f>Table1[[#This Row],[reported_1296]]/SUM(Table1[[#This Row],[reported_1302]:[reported_1292_iso]])</f>
        <v>7.3684210926315802E-2</v>
      </c>
      <c r="BD102" s="11">
        <f>Table1[[#This Row],[reported_1292]]/SUM(Table1[[#This Row],[reported_1302]:[reported_1292_iso]])</f>
        <v>0.53684210446315794</v>
      </c>
      <c r="BE102" s="11">
        <f>Table1[[#This Row],[reported_1292_iso]]/SUM(Table1[[#This Row],[reported_1302]:[reported_1292_iso]])</f>
        <v>1.0526315989473687E-2</v>
      </c>
      <c r="BF102" s="7" t="e">
        <v>#N/A</v>
      </c>
      <c r="BG102" s="7" t="s">
        <v>32</v>
      </c>
      <c r="BH102" s="7" t="s">
        <v>34</v>
      </c>
      <c r="BI102" s="7" t="s">
        <v>329</v>
      </c>
      <c r="BJ102" s="8" t="s">
        <v>331</v>
      </c>
      <c r="BK102" s="7" t="s">
        <v>331</v>
      </c>
      <c r="BL102" s="7" t="s">
        <v>38</v>
      </c>
      <c r="BM102" s="7" t="s">
        <v>38</v>
      </c>
      <c r="BN102" s="7" t="s">
        <v>113</v>
      </c>
      <c r="BO102" s="7" t="s">
        <v>38</v>
      </c>
      <c r="BP102" s="7" t="s">
        <v>38</v>
      </c>
      <c r="BQ102" s="7"/>
      <c r="BR102" s="7"/>
      <c r="BS102" s="7" t="s">
        <v>318</v>
      </c>
      <c r="BT102" s="7" t="s">
        <v>317</v>
      </c>
      <c r="BU102" s="9" t="s">
        <v>319</v>
      </c>
      <c r="BV102" s="9" t="s">
        <v>228</v>
      </c>
    </row>
    <row r="103" spans="1:74" ht="30" hidden="1" x14ac:dyDescent="0.25">
      <c r="A103" s="7" t="s">
        <v>334</v>
      </c>
      <c r="B103" s="7" t="s">
        <v>215</v>
      </c>
      <c r="C103" s="7" t="s">
        <v>231</v>
      </c>
      <c r="D103" s="7">
        <f>INDEX(Strain_IDs!C:C,MATCH(Table1[[#This Row],[Strains]],Strain_IDs!D:D,0))</f>
        <v>7</v>
      </c>
      <c r="E103" s="7" t="s">
        <v>237</v>
      </c>
      <c r="F103" s="7" t="s">
        <v>236</v>
      </c>
      <c r="G103" s="7" t="s">
        <v>235</v>
      </c>
      <c r="H103" s="7" t="s">
        <v>234</v>
      </c>
      <c r="I103" s="7" t="s">
        <v>232</v>
      </c>
      <c r="J103" s="7" t="s">
        <v>588</v>
      </c>
      <c r="K103" s="7" t="s">
        <v>240</v>
      </c>
      <c r="L103" s="7" t="s">
        <v>236</v>
      </c>
      <c r="M103" s="7" t="s">
        <v>243</v>
      </c>
      <c r="N103" s="7" t="s">
        <v>234</v>
      </c>
      <c r="O103" s="8" t="s">
        <v>232</v>
      </c>
      <c r="P103" s="8" t="s">
        <v>588</v>
      </c>
      <c r="Q103" s="7" t="s">
        <v>250</v>
      </c>
      <c r="R103" s="7" t="s">
        <v>737</v>
      </c>
      <c r="S103" s="7" t="s">
        <v>739</v>
      </c>
      <c r="T103" s="7" t="s">
        <v>211</v>
      </c>
      <c r="U103" s="7" t="s">
        <v>596</v>
      </c>
      <c r="V103" s="7" t="s">
        <v>595</v>
      </c>
      <c r="W103" s="7" t="s">
        <v>420</v>
      </c>
      <c r="X103" s="7">
        <v>28</v>
      </c>
      <c r="Y103" s="7"/>
      <c r="Z103" s="7">
        <v>7.6</v>
      </c>
      <c r="AA103" s="7"/>
      <c r="AB103" s="7"/>
      <c r="AC103" s="7"/>
      <c r="AD103" s="7">
        <v>71.400000000000006</v>
      </c>
      <c r="AE103" s="7" t="s">
        <v>507</v>
      </c>
      <c r="AF103" s="7" t="s">
        <v>473</v>
      </c>
      <c r="AG103" s="7" t="s">
        <v>71</v>
      </c>
      <c r="AH103" s="7" t="s">
        <v>72</v>
      </c>
      <c r="AI103" s="7">
        <v>0.1</v>
      </c>
      <c r="AJ103" s="7">
        <f>SUM(Table1[[#This Row],[reported_1302]:[reported_1286_iso]])</f>
        <v>1</v>
      </c>
      <c r="AK103" s="11">
        <v>0.147368421</v>
      </c>
      <c r="AL103" s="11">
        <v>0.115789474</v>
      </c>
      <c r="AM103" s="11">
        <v>0.178947368</v>
      </c>
      <c r="AN103" s="11">
        <v>8.4210525999999994E-2</v>
      </c>
      <c r="AO103" s="11">
        <v>0.46315789499999999</v>
      </c>
      <c r="AP103" s="11">
        <v>1.0526316000000001E-2</v>
      </c>
      <c r="AQ103" s="11"/>
      <c r="AR103" s="11"/>
      <c r="AS103" s="11"/>
      <c r="AT103" s="11"/>
      <c r="AU103" s="11"/>
      <c r="AV103" s="11"/>
      <c r="AW103" s="11"/>
      <c r="AX103" s="11"/>
      <c r="AY103" s="11"/>
      <c r="AZ103" s="11">
        <f>Table1[[#This Row],[reported_1302]]/SUM(Table1[[#This Row],[reported_1302]:[reported_1292_iso]])</f>
        <v>0.147368421</v>
      </c>
      <c r="BA103" s="11">
        <f>Table1[[#This Row],[reported_1300]]/SUM(Table1[[#This Row],[reported_1302]:[reported_1292_iso]])</f>
        <v>0.115789474</v>
      </c>
      <c r="BB103" s="11">
        <f>Table1[[#This Row],[reported_1298]]/SUM(Table1[[#This Row],[reported_1302]:[reported_1292_iso]])</f>
        <v>0.178947368</v>
      </c>
      <c r="BC103" s="11">
        <f>Table1[[#This Row],[reported_1296]]/SUM(Table1[[#This Row],[reported_1302]:[reported_1292_iso]])</f>
        <v>8.4210525999999994E-2</v>
      </c>
      <c r="BD103" s="11">
        <f>Table1[[#This Row],[reported_1292]]/SUM(Table1[[#This Row],[reported_1302]:[reported_1292_iso]])</f>
        <v>0.46315789499999999</v>
      </c>
      <c r="BE103" s="11">
        <f>Table1[[#This Row],[reported_1292_iso]]/SUM(Table1[[#This Row],[reported_1302]:[reported_1292_iso]])</f>
        <v>1.0526316000000001E-2</v>
      </c>
      <c r="BF103" s="7" t="e">
        <v>#N/A</v>
      </c>
      <c r="BG103" s="7" t="s">
        <v>32</v>
      </c>
      <c r="BH103" s="7" t="s">
        <v>34</v>
      </c>
      <c r="BI103" s="7" t="s">
        <v>329</v>
      </c>
      <c r="BJ103" s="8" t="s">
        <v>331</v>
      </c>
      <c r="BK103" s="7" t="s">
        <v>331</v>
      </c>
      <c r="BL103" s="7" t="s">
        <v>38</v>
      </c>
      <c r="BM103" s="7" t="s">
        <v>38</v>
      </c>
      <c r="BN103" s="7" t="s">
        <v>113</v>
      </c>
      <c r="BO103" s="7" t="s">
        <v>38</v>
      </c>
      <c r="BP103" s="7" t="s">
        <v>38</v>
      </c>
      <c r="BQ103" s="7"/>
      <c r="BR103" s="7"/>
      <c r="BS103" s="7" t="s">
        <v>318</v>
      </c>
      <c r="BT103" s="7" t="s">
        <v>317</v>
      </c>
      <c r="BU103" s="9" t="s">
        <v>319</v>
      </c>
      <c r="BV103" s="9" t="s">
        <v>228</v>
      </c>
    </row>
    <row r="104" spans="1:74" ht="30" hidden="1" x14ac:dyDescent="0.25">
      <c r="A104" s="7" t="s">
        <v>333</v>
      </c>
      <c r="B104" s="7" t="s">
        <v>215</v>
      </c>
      <c r="C104" s="7" t="s">
        <v>231</v>
      </c>
      <c r="D104" s="7">
        <f>INDEX(Strain_IDs!C:C,MATCH(Table1[[#This Row],[Strains]],Strain_IDs!D:D,0))</f>
        <v>7</v>
      </c>
      <c r="E104" s="7" t="s">
        <v>237</v>
      </c>
      <c r="F104" s="7" t="s">
        <v>236</v>
      </c>
      <c r="G104" s="7" t="s">
        <v>235</v>
      </c>
      <c r="H104" s="7" t="s">
        <v>234</v>
      </c>
      <c r="I104" s="7" t="s">
        <v>232</v>
      </c>
      <c r="J104" s="7" t="s">
        <v>588</v>
      </c>
      <c r="K104" s="7" t="s">
        <v>240</v>
      </c>
      <c r="L104" s="7" t="s">
        <v>236</v>
      </c>
      <c r="M104" s="7" t="s">
        <v>243</v>
      </c>
      <c r="N104" s="7" t="s">
        <v>234</v>
      </c>
      <c r="O104" s="8" t="s">
        <v>232</v>
      </c>
      <c r="P104" s="8" t="s">
        <v>588</v>
      </c>
      <c r="Q104" s="7" t="s">
        <v>250</v>
      </c>
      <c r="R104" s="7" t="s">
        <v>737</v>
      </c>
      <c r="S104" s="7" t="s">
        <v>739</v>
      </c>
      <c r="T104" s="7" t="s">
        <v>211</v>
      </c>
      <c r="U104" s="7" t="s">
        <v>596</v>
      </c>
      <c r="V104" s="7" t="s">
        <v>595</v>
      </c>
      <c r="W104" s="7" t="s">
        <v>422</v>
      </c>
      <c r="X104" s="7">
        <v>28</v>
      </c>
      <c r="Y104" s="7"/>
      <c r="Z104" s="7">
        <v>7.6</v>
      </c>
      <c r="AA104" s="7"/>
      <c r="AB104" s="7"/>
      <c r="AC104" s="7"/>
      <c r="AD104" s="7">
        <v>101.6</v>
      </c>
      <c r="AE104" s="7" t="s">
        <v>508</v>
      </c>
      <c r="AF104" s="7" t="s">
        <v>473</v>
      </c>
      <c r="AG104" s="7" t="s">
        <v>71</v>
      </c>
      <c r="AH104" s="7" t="s">
        <v>72</v>
      </c>
      <c r="AI104" s="7">
        <v>0.1</v>
      </c>
      <c r="AJ104" s="7">
        <f>SUM(Table1[[#This Row],[reported_1302]:[reported_1286_iso]])</f>
        <v>1.0000000009999999</v>
      </c>
      <c r="AK104" s="11">
        <v>0.17021276599999999</v>
      </c>
      <c r="AL104" s="11">
        <v>0.11702127700000001</v>
      </c>
      <c r="AM104" s="11">
        <v>0.159574468</v>
      </c>
      <c r="AN104" s="11">
        <v>8.5106382999999994E-2</v>
      </c>
      <c r="AO104" s="11">
        <v>0.45744680900000001</v>
      </c>
      <c r="AP104" s="11">
        <v>1.0638297999999999E-2</v>
      </c>
      <c r="AQ104" s="11"/>
      <c r="AR104" s="11"/>
      <c r="AS104" s="11"/>
      <c r="AT104" s="11"/>
      <c r="AU104" s="11"/>
      <c r="AV104" s="11"/>
      <c r="AW104" s="11"/>
      <c r="AX104" s="11"/>
      <c r="AY104" s="11"/>
      <c r="AZ104" s="11">
        <f>Table1[[#This Row],[reported_1302]]/SUM(Table1[[#This Row],[reported_1302]:[reported_1292_iso]])</f>
        <v>0.17021276582978725</v>
      </c>
      <c r="BA104" s="11">
        <f>Table1[[#This Row],[reported_1300]]/SUM(Table1[[#This Row],[reported_1302]:[reported_1292_iso]])</f>
        <v>0.11702127688297875</v>
      </c>
      <c r="BB104" s="11">
        <f>Table1[[#This Row],[reported_1298]]/SUM(Table1[[#This Row],[reported_1302]:[reported_1292_iso]])</f>
        <v>0.15957446784042556</v>
      </c>
      <c r="BC104" s="11">
        <f>Table1[[#This Row],[reported_1296]]/SUM(Table1[[#This Row],[reported_1302]:[reported_1292_iso]])</f>
        <v>8.5106382914893627E-2</v>
      </c>
      <c r="BD104" s="11">
        <f>Table1[[#This Row],[reported_1292]]/SUM(Table1[[#This Row],[reported_1302]:[reported_1292_iso]])</f>
        <v>0.45744680854255326</v>
      </c>
      <c r="BE104" s="11">
        <f>Table1[[#This Row],[reported_1292_iso]]/SUM(Table1[[#This Row],[reported_1302]:[reported_1292_iso]])</f>
        <v>1.0638297989361703E-2</v>
      </c>
      <c r="BF104" s="7" t="e">
        <v>#N/A</v>
      </c>
      <c r="BG104" s="7" t="s">
        <v>32</v>
      </c>
      <c r="BH104" s="7" t="s">
        <v>34</v>
      </c>
      <c r="BI104" s="7" t="s">
        <v>329</v>
      </c>
      <c r="BJ104" s="8" t="s">
        <v>331</v>
      </c>
      <c r="BK104" s="7" t="s">
        <v>331</v>
      </c>
      <c r="BL104" s="7" t="s">
        <v>38</v>
      </c>
      <c r="BM104" s="7" t="s">
        <v>38</v>
      </c>
      <c r="BN104" s="7" t="s">
        <v>113</v>
      </c>
      <c r="BO104" s="7" t="s">
        <v>38</v>
      </c>
      <c r="BP104" s="7" t="s">
        <v>38</v>
      </c>
      <c r="BQ104" s="7"/>
      <c r="BR104" s="7"/>
      <c r="BS104" s="7" t="s">
        <v>318</v>
      </c>
      <c r="BT104" s="7" t="s">
        <v>317</v>
      </c>
      <c r="BU104" s="9" t="s">
        <v>319</v>
      </c>
      <c r="BV104" s="9" t="s">
        <v>228</v>
      </c>
    </row>
    <row r="105" spans="1:74" hidden="1" x14ac:dyDescent="0.25">
      <c r="A105" s="7" t="s">
        <v>314</v>
      </c>
      <c r="B105" s="7" t="s">
        <v>344</v>
      </c>
      <c r="C105" s="7" t="s">
        <v>679</v>
      </c>
      <c r="D105" s="7">
        <f>INDEX(Strain_IDs!C:C,MATCH(Table1[[#This Row],[Strains]],Strain_IDs!D:D,0))</f>
        <v>10</v>
      </c>
      <c r="E105" s="7" t="s">
        <v>237</v>
      </c>
      <c r="F105" s="7" t="s">
        <v>236</v>
      </c>
      <c r="G105" s="7" t="s">
        <v>235</v>
      </c>
      <c r="H105" s="7" t="s">
        <v>234</v>
      </c>
      <c r="I105" s="7" t="s">
        <v>367</v>
      </c>
      <c r="J105" s="7"/>
      <c r="K105" s="7" t="s">
        <v>240</v>
      </c>
      <c r="L105" s="7" t="s">
        <v>236</v>
      </c>
      <c r="M105" s="7" t="s">
        <v>243</v>
      </c>
      <c r="N105" s="7" t="s">
        <v>234</v>
      </c>
      <c r="O105" s="7" t="s">
        <v>367</v>
      </c>
      <c r="P105" s="7"/>
      <c r="Q105" s="7" t="s">
        <v>250</v>
      </c>
      <c r="R105" s="7" t="s">
        <v>737</v>
      </c>
      <c r="S105" s="7" t="s">
        <v>739</v>
      </c>
      <c r="T105" s="7" t="s">
        <v>211</v>
      </c>
      <c r="U105" s="7" t="s">
        <v>604</v>
      </c>
      <c r="V105" s="7" t="s">
        <v>605</v>
      </c>
      <c r="W105" s="7" t="s">
        <v>423</v>
      </c>
      <c r="X105" s="7">
        <v>22</v>
      </c>
      <c r="Y105" s="7"/>
      <c r="Z105" s="7">
        <v>7.1</v>
      </c>
      <c r="AA105" s="7"/>
      <c r="AB105" s="7">
        <v>500</v>
      </c>
      <c r="AC105" s="7"/>
      <c r="AD105" s="7"/>
      <c r="AE105" s="7"/>
      <c r="AF105" s="7" t="s">
        <v>472</v>
      </c>
      <c r="AG105" s="7" t="s">
        <v>71</v>
      </c>
      <c r="AH105" s="7" t="s">
        <v>72</v>
      </c>
      <c r="AI105" s="7" t="s">
        <v>366</v>
      </c>
      <c r="AJ105" s="7">
        <f>SUM(Table1[[#This Row],[reported_1302]:[reported_1286_iso]])</f>
        <v>0.96900000000000019</v>
      </c>
      <c r="AK105" s="11">
        <v>0.35</v>
      </c>
      <c r="AL105" s="11">
        <v>0.17</v>
      </c>
      <c r="AM105" s="11">
        <v>0.05</v>
      </c>
      <c r="AN105" s="11">
        <v>0.01</v>
      </c>
      <c r="AO105" s="11">
        <v>0.34</v>
      </c>
      <c r="AP105" s="11">
        <v>4.0000000000000001E-3</v>
      </c>
      <c r="AQ105" s="11">
        <v>0.04</v>
      </c>
      <c r="AR105" s="11"/>
      <c r="AS105" s="11"/>
      <c r="AT105" s="11"/>
      <c r="AU105" s="11"/>
      <c r="AV105" s="11">
        <v>5.0000000000000001E-3</v>
      </c>
      <c r="AW105" s="11"/>
      <c r="AX105" s="11"/>
      <c r="AY105" s="11"/>
      <c r="AZ105" s="11">
        <f>Table1[[#This Row],[reported_1302]]/SUM(Table1[[#This Row],[reported_1302]:[reported_1292_iso]])</f>
        <v>0.37878787878787867</v>
      </c>
      <c r="BA105" s="11">
        <f>Table1[[#This Row],[reported_1300]]/SUM(Table1[[#This Row],[reported_1302]:[reported_1292_iso]])</f>
        <v>0.18398268398268397</v>
      </c>
      <c r="BB105" s="11">
        <f>Table1[[#This Row],[reported_1298]]/SUM(Table1[[#This Row],[reported_1302]:[reported_1292_iso]])</f>
        <v>5.4112554112554105E-2</v>
      </c>
      <c r="BC105" s="11">
        <f>Table1[[#This Row],[reported_1296]]/SUM(Table1[[#This Row],[reported_1302]:[reported_1292_iso]])</f>
        <v>1.082251082251082E-2</v>
      </c>
      <c r="BD105" s="11">
        <f>Table1[[#This Row],[reported_1292]]/SUM(Table1[[#This Row],[reported_1302]:[reported_1292_iso]])</f>
        <v>0.36796536796536794</v>
      </c>
      <c r="BE105" s="11">
        <f>Table1[[#This Row],[reported_1292_iso]]/SUM(Table1[[#This Row],[reported_1302]:[reported_1292_iso]])</f>
        <v>4.3290043290043281E-3</v>
      </c>
      <c r="BF105" s="7" t="e">
        <v>#N/A</v>
      </c>
      <c r="BG105" s="7" t="s">
        <v>32</v>
      </c>
      <c r="BH105" s="7" t="s">
        <v>34</v>
      </c>
      <c r="BI105" s="7" t="s">
        <v>365</v>
      </c>
      <c r="BJ105" s="8" t="s">
        <v>36</v>
      </c>
      <c r="BK105" s="7" t="s">
        <v>36</v>
      </c>
      <c r="BL105" s="7" t="s">
        <v>38</v>
      </c>
      <c r="BM105" s="7" t="s">
        <v>38</v>
      </c>
      <c r="BN105" s="7" t="s">
        <v>113</v>
      </c>
      <c r="BO105" s="7" t="s">
        <v>38</v>
      </c>
      <c r="BP105" s="7" t="s">
        <v>38</v>
      </c>
      <c r="BQ105" s="7"/>
      <c r="BR105" s="7"/>
      <c r="BS105" s="7" t="s">
        <v>363</v>
      </c>
      <c r="BT105" s="7" t="s">
        <v>115</v>
      </c>
      <c r="BU105" s="9" t="s">
        <v>364</v>
      </c>
      <c r="BV105" s="9" t="s">
        <v>228</v>
      </c>
    </row>
    <row r="106" spans="1:74" hidden="1" x14ac:dyDescent="0.25">
      <c r="A106" s="7" t="s">
        <v>315</v>
      </c>
      <c r="B106" s="7" t="s">
        <v>345</v>
      </c>
      <c r="C106" s="8" t="s">
        <v>383</v>
      </c>
      <c r="D106" s="7">
        <f>INDEX(Strain_IDs!C:C,MATCH(Table1[[#This Row],[Strains]],Strain_IDs!D:D,0))</f>
        <v>8.1</v>
      </c>
      <c r="E106" s="7" t="s">
        <v>237</v>
      </c>
      <c r="F106" s="7" t="s">
        <v>236</v>
      </c>
      <c r="G106" s="7" t="s">
        <v>235</v>
      </c>
      <c r="H106" s="7" t="s">
        <v>234</v>
      </c>
      <c r="I106" s="7" t="s">
        <v>232</v>
      </c>
      <c r="J106" s="7"/>
      <c r="K106" s="7" t="s">
        <v>240</v>
      </c>
      <c r="L106" s="7" t="s">
        <v>236</v>
      </c>
      <c r="M106" s="7" t="s">
        <v>243</v>
      </c>
      <c r="N106" s="7" t="s">
        <v>234</v>
      </c>
      <c r="O106" s="8" t="s">
        <v>232</v>
      </c>
      <c r="P106" s="8"/>
      <c r="Q106" s="7" t="s">
        <v>250</v>
      </c>
      <c r="R106" s="7" t="s">
        <v>737</v>
      </c>
      <c r="S106" s="7" t="s">
        <v>739</v>
      </c>
      <c r="T106" s="7" t="s">
        <v>211</v>
      </c>
      <c r="U106" s="7" t="s">
        <v>606</v>
      </c>
      <c r="V106" s="7" t="s">
        <v>607</v>
      </c>
      <c r="W106" s="7" t="s">
        <v>424</v>
      </c>
      <c r="X106" s="7">
        <v>25</v>
      </c>
      <c r="Y106" s="7"/>
      <c r="Z106" s="7">
        <v>8.1999999999999993</v>
      </c>
      <c r="AA106" s="7"/>
      <c r="AB106" s="7">
        <v>100</v>
      </c>
      <c r="AC106" s="7"/>
      <c r="AD106" s="7"/>
      <c r="AE106" s="7"/>
      <c r="AF106" s="7" t="s">
        <v>472</v>
      </c>
      <c r="AG106" s="7" t="s">
        <v>71</v>
      </c>
      <c r="AH106" s="7" t="s">
        <v>72</v>
      </c>
      <c r="AI106" s="7" t="s">
        <v>366</v>
      </c>
      <c r="AJ106" s="7">
        <f>SUM(Table1[[#This Row],[reported_1302]:[reported_1286_iso]])</f>
        <v>0.9</v>
      </c>
      <c r="AK106" s="11">
        <v>0.26</v>
      </c>
      <c r="AL106" s="11">
        <v>0.08</v>
      </c>
      <c r="AM106" s="11">
        <v>0.11</v>
      </c>
      <c r="AN106" s="11">
        <v>0.08</v>
      </c>
      <c r="AO106" s="11">
        <v>0.24</v>
      </c>
      <c r="AP106" s="11">
        <v>0.01</v>
      </c>
      <c r="AQ106" s="11">
        <v>0.12</v>
      </c>
      <c r="AR106" s="11"/>
      <c r="AS106" s="11"/>
      <c r="AT106" s="11"/>
      <c r="AU106" s="11"/>
      <c r="AV106" s="11"/>
      <c r="AW106" s="11"/>
      <c r="AX106" s="11"/>
      <c r="AY106" s="11"/>
      <c r="AZ106" s="11">
        <f>Table1[[#This Row],[reported_1302]]/SUM(Table1[[#This Row],[reported_1302]:[reported_1292_iso]])</f>
        <v>0.33333333333333331</v>
      </c>
      <c r="BA106" s="11">
        <f>Table1[[#This Row],[reported_1300]]/SUM(Table1[[#This Row],[reported_1302]:[reported_1292_iso]])</f>
        <v>0.10256410256410256</v>
      </c>
      <c r="BB106" s="11">
        <f>Table1[[#This Row],[reported_1298]]/SUM(Table1[[#This Row],[reported_1302]:[reported_1292_iso]])</f>
        <v>0.14102564102564102</v>
      </c>
      <c r="BC106" s="11">
        <f>Table1[[#This Row],[reported_1296]]/SUM(Table1[[#This Row],[reported_1302]:[reported_1292_iso]])</f>
        <v>0.10256410256410256</v>
      </c>
      <c r="BD106" s="11">
        <f>Table1[[#This Row],[reported_1292]]/SUM(Table1[[#This Row],[reported_1302]:[reported_1292_iso]])</f>
        <v>0.30769230769230765</v>
      </c>
      <c r="BE106" s="11">
        <f>Table1[[#This Row],[reported_1292_iso]]/SUM(Table1[[#This Row],[reported_1302]:[reported_1292_iso]])</f>
        <v>1.282051282051282E-2</v>
      </c>
      <c r="BF106" s="7" t="e">
        <v>#N/A</v>
      </c>
      <c r="BG106" s="7" t="s">
        <v>32</v>
      </c>
      <c r="BH106" s="7" t="s">
        <v>34</v>
      </c>
      <c r="BI106" s="7" t="s">
        <v>365</v>
      </c>
      <c r="BJ106" s="8" t="s">
        <v>36</v>
      </c>
      <c r="BK106" s="7" t="s">
        <v>36</v>
      </c>
      <c r="BL106" s="7" t="s">
        <v>38</v>
      </c>
      <c r="BM106" s="7" t="s">
        <v>38</v>
      </c>
      <c r="BN106" s="7" t="s">
        <v>113</v>
      </c>
      <c r="BO106" s="7" t="s">
        <v>38</v>
      </c>
      <c r="BP106" s="7" t="s">
        <v>40</v>
      </c>
      <c r="BQ106" s="7"/>
      <c r="BR106" s="7"/>
      <c r="BS106" s="7" t="s">
        <v>363</v>
      </c>
      <c r="BT106" s="7" t="s">
        <v>115</v>
      </c>
      <c r="BU106" s="9" t="s">
        <v>364</v>
      </c>
      <c r="BV106" s="9" t="s">
        <v>228</v>
      </c>
    </row>
    <row r="107" spans="1:74" hidden="1" x14ac:dyDescent="0.25">
      <c r="A107" s="7" t="s">
        <v>751</v>
      </c>
      <c r="B107" s="7" t="s">
        <v>741</v>
      </c>
      <c r="C107" s="7" t="s">
        <v>740</v>
      </c>
      <c r="D107" s="7">
        <f>INDEX(Strain_IDs!C:C,MATCH(Table1[[#This Row],[Strains]],Strain_IDs!D:D,0))</f>
        <v>6</v>
      </c>
      <c r="E107" s="7" t="s">
        <v>237</v>
      </c>
      <c r="F107" s="7" t="s">
        <v>236</v>
      </c>
      <c r="G107" s="7" t="s">
        <v>235</v>
      </c>
      <c r="H107" s="7" t="s">
        <v>234</v>
      </c>
      <c r="I107" s="7" t="s">
        <v>232</v>
      </c>
      <c r="J107" s="7"/>
      <c r="K107" s="7" t="s">
        <v>240</v>
      </c>
      <c r="L107" s="7" t="s">
        <v>236</v>
      </c>
      <c r="M107" s="7" t="s">
        <v>243</v>
      </c>
      <c r="N107" s="7" t="s">
        <v>234</v>
      </c>
      <c r="O107" s="8" t="s">
        <v>232</v>
      </c>
      <c r="P107" s="8"/>
      <c r="Q107" s="7" t="s">
        <v>250</v>
      </c>
      <c r="R107" s="7" t="s">
        <v>737</v>
      </c>
      <c r="S107" s="7" t="s">
        <v>739</v>
      </c>
      <c r="T107" s="7" t="s">
        <v>211</v>
      </c>
      <c r="U107" s="7" t="s">
        <v>602</v>
      </c>
      <c r="V107" s="7" t="s">
        <v>603</v>
      </c>
      <c r="W107" s="7" t="s">
        <v>425</v>
      </c>
      <c r="X107" s="7">
        <v>25</v>
      </c>
      <c r="Y107" s="7"/>
      <c r="Z107" s="7">
        <v>8.1999999999999993</v>
      </c>
      <c r="AA107" s="7"/>
      <c r="AB107" s="7">
        <v>100</v>
      </c>
      <c r="AC107" s="7"/>
      <c r="AD107" s="7"/>
      <c r="AE107" s="7"/>
      <c r="AF107" s="7" t="s">
        <v>472</v>
      </c>
      <c r="AG107" s="7" t="s">
        <v>71</v>
      </c>
      <c r="AH107" s="7" t="s">
        <v>72</v>
      </c>
      <c r="AI107" s="7" t="s">
        <v>366</v>
      </c>
      <c r="AJ107" s="7">
        <f>SUM(Table1[[#This Row],[reported_1302]:[reported_1286_iso]])</f>
        <v>0.93600000000000005</v>
      </c>
      <c r="AK107" s="11">
        <v>0.31</v>
      </c>
      <c r="AL107" s="11">
        <v>0.1</v>
      </c>
      <c r="AM107" s="11">
        <v>0.09</v>
      </c>
      <c r="AN107" s="11">
        <v>0.04</v>
      </c>
      <c r="AO107" s="11">
        <v>0.35</v>
      </c>
      <c r="AP107" s="11">
        <v>6.0000000000000001E-3</v>
      </c>
      <c r="AQ107" s="11">
        <v>0.04</v>
      </c>
      <c r="AR107" s="11"/>
      <c r="AS107" s="11"/>
      <c r="AT107" s="11"/>
      <c r="AU107" s="11"/>
      <c r="AV107" s="11"/>
      <c r="AW107" s="11"/>
      <c r="AX107" s="11"/>
      <c r="AY107" s="11"/>
      <c r="AZ107" s="11">
        <f>Table1[[#This Row],[reported_1302]]/SUM(Table1[[#This Row],[reported_1302]:[reported_1292_iso]])</f>
        <v>0.34598214285714285</v>
      </c>
      <c r="BA107" s="11">
        <f>Table1[[#This Row],[reported_1300]]/SUM(Table1[[#This Row],[reported_1302]:[reported_1292_iso]])</f>
        <v>0.11160714285714286</v>
      </c>
      <c r="BB107" s="11">
        <f>Table1[[#This Row],[reported_1298]]/SUM(Table1[[#This Row],[reported_1302]:[reported_1292_iso]])</f>
        <v>0.10044642857142856</v>
      </c>
      <c r="BC107" s="11">
        <f>Table1[[#This Row],[reported_1296]]/SUM(Table1[[#This Row],[reported_1302]:[reported_1292_iso]])</f>
        <v>4.4642857142857144E-2</v>
      </c>
      <c r="BD107" s="11">
        <f>Table1[[#This Row],[reported_1292]]/SUM(Table1[[#This Row],[reported_1302]:[reported_1292_iso]])</f>
        <v>0.39062499999999994</v>
      </c>
      <c r="BE107" s="11">
        <f>Table1[[#This Row],[reported_1292_iso]]/SUM(Table1[[#This Row],[reported_1302]:[reported_1292_iso]])</f>
        <v>6.6964285714285711E-3</v>
      </c>
      <c r="BF107" s="7" t="e">
        <v>#N/A</v>
      </c>
      <c r="BG107" s="7" t="s">
        <v>32</v>
      </c>
      <c r="BH107" s="7" t="s">
        <v>34</v>
      </c>
      <c r="BI107" s="7" t="s">
        <v>365</v>
      </c>
      <c r="BJ107" s="8" t="s">
        <v>36</v>
      </c>
      <c r="BK107" s="7" t="s">
        <v>36</v>
      </c>
      <c r="BL107" s="7" t="s">
        <v>38</v>
      </c>
      <c r="BM107" s="7" t="s">
        <v>38</v>
      </c>
      <c r="BN107" s="7" t="s">
        <v>113</v>
      </c>
      <c r="BO107" s="7" t="s">
        <v>38</v>
      </c>
      <c r="BP107" s="7" t="s">
        <v>38</v>
      </c>
      <c r="BQ107" s="7"/>
      <c r="BR107" s="7"/>
      <c r="BS107" s="7" t="s">
        <v>363</v>
      </c>
      <c r="BT107" s="7" t="s">
        <v>115</v>
      </c>
      <c r="BU107" s="9" t="s">
        <v>364</v>
      </c>
      <c r="BV107" s="9" t="s">
        <v>228</v>
      </c>
    </row>
    <row r="108" spans="1:74" hidden="1" x14ac:dyDescent="0.25">
      <c r="A108" s="7" t="s">
        <v>789</v>
      </c>
      <c r="B108" s="7" t="s">
        <v>774</v>
      </c>
      <c r="C108" s="7" t="s">
        <v>778</v>
      </c>
      <c r="D108" s="7">
        <f>INDEX(Strain_IDs!C:C,MATCH(Table1[[#This Row],[Strains]],Strain_IDs!D:D,0))</f>
        <v>9</v>
      </c>
      <c r="E108" s="7" t="s">
        <v>237</v>
      </c>
      <c r="F108" s="7" t="s">
        <v>236</v>
      </c>
      <c r="G108" s="7" t="s">
        <v>235</v>
      </c>
      <c r="H108" s="7" t="s">
        <v>234</v>
      </c>
      <c r="I108" s="7" t="s">
        <v>367</v>
      </c>
      <c r="J108" s="7" t="s">
        <v>790</v>
      </c>
      <c r="K108" s="7" t="s">
        <v>240</v>
      </c>
      <c r="L108" s="7" t="s">
        <v>236</v>
      </c>
      <c r="M108" s="7" t="s">
        <v>243</v>
      </c>
      <c r="N108" s="7" t="s">
        <v>234</v>
      </c>
      <c r="O108" s="7" t="s">
        <v>367</v>
      </c>
      <c r="P108" s="7" t="s">
        <v>790</v>
      </c>
      <c r="Q108" s="7" t="s">
        <v>374</v>
      </c>
      <c r="R108" s="7" t="s">
        <v>737</v>
      </c>
      <c r="S108" s="7" t="s">
        <v>739</v>
      </c>
      <c r="T108" s="7" t="s">
        <v>211</v>
      </c>
      <c r="U108" s="7"/>
      <c r="V108" s="7"/>
      <c r="W108" s="7" t="s">
        <v>426</v>
      </c>
      <c r="X108" s="7">
        <v>25</v>
      </c>
      <c r="Y108" s="7"/>
      <c r="Z108" s="7">
        <v>6.9</v>
      </c>
      <c r="AA108" s="7"/>
      <c r="AB108" s="7"/>
      <c r="AC108" s="7"/>
      <c r="AD108" s="7"/>
      <c r="AE108" s="7"/>
      <c r="AF108" s="7" t="s">
        <v>472</v>
      </c>
      <c r="AG108" s="7" t="s">
        <v>71</v>
      </c>
      <c r="AH108" s="7" t="s">
        <v>72</v>
      </c>
      <c r="AI108" s="7"/>
      <c r="AJ108" s="7">
        <f>SUM(Table1[[#This Row],[reported_1302]:[reported_1286_iso]])</f>
        <v>91.999999999999986</v>
      </c>
      <c r="AK108" s="11">
        <v>13.7</v>
      </c>
      <c r="AL108" s="11">
        <v>15.3</v>
      </c>
      <c r="AM108" s="11">
        <v>14.3</v>
      </c>
      <c r="AN108" s="11">
        <v>5.5</v>
      </c>
      <c r="AO108" s="11">
        <v>35.799999999999997</v>
      </c>
      <c r="AP108" s="11">
        <v>1.1000000000000001</v>
      </c>
      <c r="AQ108" s="11">
        <v>6.3</v>
      </c>
      <c r="AR108" s="11"/>
      <c r="AS108" s="11"/>
      <c r="AT108" s="11"/>
      <c r="AU108" s="11"/>
      <c r="AV108" s="11"/>
      <c r="AW108" s="11"/>
      <c r="AX108" s="11"/>
      <c r="AY108" s="11"/>
      <c r="AZ108" s="11">
        <f>Table1[[#This Row],[reported_1302]]/SUM(Table1[[#This Row],[reported_1302]:[reported_1292_iso]])</f>
        <v>0.15985997666277715</v>
      </c>
      <c r="BA108" s="11">
        <f>Table1[[#This Row],[reported_1300]]/SUM(Table1[[#This Row],[reported_1302]:[reported_1292_iso]])</f>
        <v>0.1785297549591599</v>
      </c>
      <c r="BB108" s="11">
        <f>Table1[[#This Row],[reported_1298]]/SUM(Table1[[#This Row],[reported_1302]:[reported_1292_iso]])</f>
        <v>0.16686114352392067</v>
      </c>
      <c r="BC108" s="11">
        <f>Table1[[#This Row],[reported_1296]]/SUM(Table1[[#This Row],[reported_1302]:[reported_1292_iso]])</f>
        <v>6.4177362893815648E-2</v>
      </c>
      <c r="BD108" s="11">
        <f>Table1[[#This Row],[reported_1292]]/SUM(Table1[[#This Row],[reported_1302]:[reported_1292_iso]])</f>
        <v>0.4177362893815636</v>
      </c>
      <c r="BE108" s="11">
        <f>Table1[[#This Row],[reported_1292_iso]]/SUM(Table1[[#This Row],[reported_1302]:[reported_1292_iso]])</f>
        <v>1.283547257876313E-2</v>
      </c>
      <c r="BF108" s="7" t="e">
        <v>#N/A</v>
      </c>
      <c r="BG108" s="7" t="s">
        <v>32</v>
      </c>
      <c r="BH108" s="7" t="s">
        <v>34</v>
      </c>
      <c r="BI108" s="7" t="s">
        <v>371</v>
      </c>
      <c r="BJ108" s="8" t="s">
        <v>36</v>
      </c>
      <c r="BK108" s="7" t="s">
        <v>36</v>
      </c>
      <c r="BL108" s="7" t="s">
        <v>38</v>
      </c>
      <c r="BM108" s="7" t="s">
        <v>38</v>
      </c>
      <c r="BN108" s="7" t="s">
        <v>113</v>
      </c>
      <c r="BO108" s="7" t="s">
        <v>38</v>
      </c>
      <c r="BP108" s="7" t="s">
        <v>38</v>
      </c>
      <c r="BQ108" s="7"/>
      <c r="BR108" s="7"/>
      <c r="BS108" s="7" t="s">
        <v>372</v>
      </c>
      <c r="BT108" s="7" t="s">
        <v>360</v>
      </c>
      <c r="BU108" s="9" t="s">
        <v>373</v>
      </c>
      <c r="BV108" s="9" t="s">
        <v>228</v>
      </c>
    </row>
    <row r="109" spans="1:74" hidden="1" x14ac:dyDescent="0.25">
      <c r="A109" s="7" t="s">
        <v>316</v>
      </c>
      <c r="B109" s="7" t="s">
        <v>346</v>
      </c>
      <c r="C109" s="7" t="s">
        <v>381</v>
      </c>
      <c r="D109" s="7">
        <f>INDEX(Strain_IDs!C:C,MATCH(Table1[[#This Row],[Strains]],Strain_IDs!D:D,0))</f>
        <v>25.1</v>
      </c>
      <c r="E109" s="7" t="s">
        <v>237</v>
      </c>
      <c r="F109" s="7" t="s">
        <v>236</v>
      </c>
      <c r="G109" s="7" t="s">
        <v>235</v>
      </c>
      <c r="H109" s="7" t="s">
        <v>234</v>
      </c>
      <c r="I109" s="7" t="s">
        <v>268</v>
      </c>
      <c r="J109" s="7"/>
      <c r="K109" s="7" t="s">
        <v>240</v>
      </c>
      <c r="L109" s="7" t="s">
        <v>236</v>
      </c>
      <c r="M109" s="7" t="s">
        <v>243</v>
      </c>
      <c r="N109" s="7" t="s">
        <v>234</v>
      </c>
      <c r="O109" s="7" t="s">
        <v>268</v>
      </c>
      <c r="P109" s="7"/>
      <c r="Q109" s="7" t="s">
        <v>374</v>
      </c>
      <c r="R109" s="7" t="s">
        <v>742</v>
      </c>
      <c r="S109" s="7" t="s">
        <v>743</v>
      </c>
      <c r="T109" s="7" t="s">
        <v>211</v>
      </c>
      <c r="U109" s="7"/>
      <c r="V109" s="7"/>
      <c r="W109" s="7" t="s">
        <v>427</v>
      </c>
      <c r="X109" s="7">
        <v>37</v>
      </c>
      <c r="Y109" s="7"/>
      <c r="Z109" s="7">
        <v>7.5</v>
      </c>
      <c r="AA109" s="7"/>
      <c r="AB109" s="7"/>
      <c r="AC109" s="7"/>
      <c r="AD109" s="7"/>
      <c r="AE109" s="7"/>
      <c r="AF109" s="7" t="s">
        <v>472</v>
      </c>
      <c r="AG109" s="7" t="s">
        <v>71</v>
      </c>
      <c r="AH109" s="7" t="s">
        <v>72</v>
      </c>
      <c r="AI109" s="7"/>
      <c r="AJ109" s="7">
        <f>SUM(Table1[[#This Row],[reported_1302]:[reported_1286_iso]])</f>
        <v>90</v>
      </c>
      <c r="AK109" s="11">
        <v>2.9</v>
      </c>
      <c r="AL109" s="11">
        <v>4</v>
      </c>
      <c r="AM109" s="11">
        <v>3.4</v>
      </c>
      <c r="AN109" s="11">
        <v>5</v>
      </c>
      <c r="AO109" s="11">
        <v>29.2</v>
      </c>
      <c r="AP109" s="11">
        <v>13.7</v>
      </c>
      <c r="AQ109" s="11">
        <v>31.8</v>
      </c>
      <c r="AR109" s="11"/>
      <c r="AS109" s="11"/>
      <c r="AT109" s="11"/>
      <c r="AU109" s="11"/>
      <c r="AV109" s="11"/>
      <c r="AW109" s="11"/>
      <c r="AX109" s="11"/>
      <c r="AY109" s="11"/>
      <c r="AZ109" s="11">
        <f>Table1[[#This Row],[reported_1302]]/SUM(Table1[[#This Row],[reported_1302]:[reported_1292_iso]])</f>
        <v>4.9828178694158072E-2</v>
      </c>
      <c r="BA109" s="11">
        <f>Table1[[#This Row],[reported_1300]]/SUM(Table1[[#This Row],[reported_1302]:[reported_1292_iso]])</f>
        <v>6.8728522336769751E-2</v>
      </c>
      <c r="BB109" s="11">
        <f>Table1[[#This Row],[reported_1298]]/SUM(Table1[[#This Row],[reported_1302]:[reported_1292_iso]])</f>
        <v>5.8419243986254289E-2</v>
      </c>
      <c r="BC109" s="11">
        <f>Table1[[#This Row],[reported_1296]]/SUM(Table1[[#This Row],[reported_1302]:[reported_1292_iso]])</f>
        <v>8.5910652920962199E-2</v>
      </c>
      <c r="BD109" s="11">
        <f>Table1[[#This Row],[reported_1292]]/SUM(Table1[[#This Row],[reported_1302]:[reported_1292_iso]])</f>
        <v>0.50171821305841924</v>
      </c>
      <c r="BE109" s="11">
        <f>Table1[[#This Row],[reported_1292_iso]]/SUM(Table1[[#This Row],[reported_1302]:[reported_1292_iso]])</f>
        <v>0.23539518900343639</v>
      </c>
      <c r="BF109" s="7" t="e">
        <v>#N/A</v>
      </c>
      <c r="BG109" s="7" t="s">
        <v>32</v>
      </c>
      <c r="BH109" s="7" t="s">
        <v>34</v>
      </c>
      <c r="BI109" s="7" t="s">
        <v>371</v>
      </c>
      <c r="BJ109" s="8" t="s">
        <v>36</v>
      </c>
      <c r="BK109" s="7" t="s">
        <v>36</v>
      </c>
      <c r="BL109" s="7" t="s">
        <v>38</v>
      </c>
      <c r="BM109" s="7" t="s">
        <v>38</v>
      </c>
      <c r="BN109" s="7" t="s">
        <v>113</v>
      </c>
      <c r="BO109" s="7" t="s">
        <v>38</v>
      </c>
      <c r="BP109" s="7" t="s">
        <v>38</v>
      </c>
      <c r="BQ109" s="7"/>
      <c r="BR109" s="7"/>
      <c r="BS109" s="7" t="s">
        <v>372</v>
      </c>
      <c r="BT109" s="7" t="s">
        <v>360</v>
      </c>
      <c r="BU109" s="9" t="s">
        <v>373</v>
      </c>
      <c r="BV109" s="9" t="s">
        <v>228</v>
      </c>
    </row>
    <row r="110" spans="1:74" hidden="1" x14ac:dyDescent="0.25">
      <c r="A110" s="7" t="s">
        <v>369</v>
      </c>
      <c r="B110" s="7" t="s">
        <v>370</v>
      </c>
      <c r="C110" s="7" t="s">
        <v>382</v>
      </c>
      <c r="D110" s="7">
        <f>INDEX(Strain_IDs!C:C,MATCH(Table1[[#This Row],[Strains]],Strain_IDs!D:D,0))</f>
        <v>16</v>
      </c>
      <c r="E110" s="7" t="s">
        <v>237</v>
      </c>
      <c r="F110" s="7" t="s">
        <v>236</v>
      </c>
      <c r="G110" s="7" t="s">
        <v>235</v>
      </c>
      <c r="H110" s="7" t="s">
        <v>267</v>
      </c>
      <c r="I110" s="7" t="s">
        <v>268</v>
      </c>
      <c r="J110" s="7" t="s">
        <v>782</v>
      </c>
      <c r="K110" s="7" t="s">
        <v>240</v>
      </c>
      <c r="L110" s="7" t="s">
        <v>236</v>
      </c>
      <c r="M110" s="7" t="s">
        <v>243</v>
      </c>
      <c r="N110" s="7" t="s">
        <v>234</v>
      </c>
      <c r="O110" s="7" t="s">
        <v>268</v>
      </c>
      <c r="P110" s="7" t="s">
        <v>782</v>
      </c>
      <c r="Q110" s="7" t="s">
        <v>374</v>
      </c>
      <c r="R110" s="7" t="s">
        <v>742</v>
      </c>
      <c r="S110" s="7" t="s">
        <v>743</v>
      </c>
      <c r="T110" s="7" t="s">
        <v>211</v>
      </c>
      <c r="U110" s="7"/>
      <c r="V110" s="7"/>
      <c r="W110" s="7" t="s">
        <v>428</v>
      </c>
      <c r="X110" s="7">
        <v>37</v>
      </c>
      <c r="Y110" s="7"/>
      <c r="Z110" s="7">
        <v>7.1</v>
      </c>
      <c r="AA110" s="7"/>
      <c r="AB110" s="7"/>
      <c r="AC110" s="7"/>
      <c r="AD110" s="7"/>
      <c r="AE110" s="7"/>
      <c r="AF110" s="7" t="s">
        <v>472</v>
      </c>
      <c r="AG110" s="7" t="s">
        <v>71</v>
      </c>
      <c r="AH110" s="7" t="s">
        <v>72</v>
      </c>
      <c r="AI110" s="7"/>
      <c r="AJ110" s="7">
        <f>SUM(Table1[[#This Row],[reported_1302]:[reported_1286_iso]])</f>
        <v>88.4</v>
      </c>
      <c r="AK110" s="11">
        <v>0.3</v>
      </c>
      <c r="AL110" s="11">
        <v>0.2</v>
      </c>
      <c r="AM110" s="11">
        <v>0.2</v>
      </c>
      <c r="AN110" s="11">
        <v>0.5</v>
      </c>
      <c r="AO110" s="11">
        <v>55.1</v>
      </c>
      <c r="AP110" s="11">
        <v>22.9</v>
      </c>
      <c r="AQ110" s="11">
        <v>9.1999999999999993</v>
      </c>
      <c r="AR110" s="11"/>
      <c r="AS110" s="11"/>
      <c r="AT110" s="11"/>
      <c r="AU110" s="11"/>
      <c r="AV110" s="11"/>
      <c r="AW110" s="11"/>
      <c r="AX110" s="11"/>
      <c r="AY110" s="11"/>
      <c r="AZ110" s="11">
        <f>Table1[[#This Row],[reported_1302]]/SUM(Table1[[#This Row],[reported_1302]:[reported_1292_iso]])</f>
        <v>3.7878787878787876E-3</v>
      </c>
      <c r="BA110" s="11">
        <f>Table1[[#This Row],[reported_1300]]/SUM(Table1[[#This Row],[reported_1302]:[reported_1292_iso]])</f>
        <v>2.5252525252525255E-3</v>
      </c>
      <c r="BB110" s="11">
        <f>Table1[[#This Row],[reported_1298]]/SUM(Table1[[#This Row],[reported_1302]:[reported_1292_iso]])</f>
        <v>2.5252525252525255E-3</v>
      </c>
      <c r="BC110" s="11">
        <f>Table1[[#This Row],[reported_1296]]/SUM(Table1[[#This Row],[reported_1302]:[reported_1292_iso]])</f>
        <v>6.313131313131313E-3</v>
      </c>
      <c r="BD110" s="11">
        <f>Table1[[#This Row],[reported_1292]]/SUM(Table1[[#This Row],[reported_1302]:[reported_1292_iso]])</f>
        <v>0.69570707070707072</v>
      </c>
      <c r="BE110" s="11">
        <f>Table1[[#This Row],[reported_1292_iso]]/SUM(Table1[[#This Row],[reported_1302]:[reported_1292_iso]])</f>
        <v>0.28914141414141409</v>
      </c>
      <c r="BF110" s="7" t="e">
        <v>#N/A</v>
      </c>
      <c r="BG110" s="7" t="s">
        <v>32</v>
      </c>
      <c r="BH110" s="7" t="s">
        <v>34</v>
      </c>
      <c r="BI110" s="7" t="s">
        <v>371</v>
      </c>
      <c r="BJ110" s="8" t="s">
        <v>36</v>
      </c>
      <c r="BK110" s="7" t="s">
        <v>36</v>
      </c>
      <c r="BL110" s="7" t="s">
        <v>38</v>
      </c>
      <c r="BM110" s="7" t="s">
        <v>38</v>
      </c>
      <c r="BN110" s="7" t="s">
        <v>113</v>
      </c>
      <c r="BO110" s="7" t="s">
        <v>38</v>
      </c>
      <c r="BP110" s="7" t="s">
        <v>38</v>
      </c>
      <c r="BQ110" s="7"/>
      <c r="BR110" s="7"/>
      <c r="BS110" s="7" t="s">
        <v>372</v>
      </c>
      <c r="BT110" s="7" t="s">
        <v>360</v>
      </c>
      <c r="BU110" s="9" t="s">
        <v>373</v>
      </c>
      <c r="BV110" s="9" t="s">
        <v>228</v>
      </c>
    </row>
    <row r="111" spans="1:74" ht="30" hidden="1" x14ac:dyDescent="0.25">
      <c r="A111" s="7" t="s">
        <v>337</v>
      </c>
      <c r="B111" s="7" t="s">
        <v>215</v>
      </c>
      <c r="C111" s="7" t="s">
        <v>231</v>
      </c>
      <c r="D111" s="7">
        <f>INDEX(Strain_IDs!C:C,MATCH(Table1[[#This Row],[Strains]],Strain_IDs!D:D,0))</f>
        <v>7</v>
      </c>
      <c r="E111" s="7" t="s">
        <v>237</v>
      </c>
      <c r="F111" s="7" t="s">
        <v>236</v>
      </c>
      <c r="G111" s="7" t="s">
        <v>235</v>
      </c>
      <c r="H111" s="7" t="s">
        <v>234</v>
      </c>
      <c r="I111" s="7" t="s">
        <v>232</v>
      </c>
      <c r="J111" s="7" t="s">
        <v>588</v>
      </c>
      <c r="K111" s="7" t="s">
        <v>240</v>
      </c>
      <c r="L111" s="7" t="s">
        <v>236</v>
      </c>
      <c r="M111" s="7" t="s">
        <v>243</v>
      </c>
      <c r="N111" s="7" t="s">
        <v>234</v>
      </c>
      <c r="O111" s="8" t="s">
        <v>232</v>
      </c>
      <c r="P111" s="8" t="s">
        <v>588</v>
      </c>
      <c r="Q111" s="7" t="s">
        <v>250</v>
      </c>
      <c r="R111" s="7" t="s">
        <v>737</v>
      </c>
      <c r="S111" s="7" t="s">
        <v>739</v>
      </c>
      <c r="T111" s="7" t="s">
        <v>211</v>
      </c>
      <c r="U111" s="7" t="s">
        <v>596</v>
      </c>
      <c r="V111" s="7" t="s">
        <v>595</v>
      </c>
      <c r="W111" s="7" t="s">
        <v>429</v>
      </c>
      <c r="X111" s="7">
        <v>28</v>
      </c>
      <c r="Y111" s="7"/>
      <c r="Z111" s="7">
        <v>7.1</v>
      </c>
      <c r="AA111" s="7"/>
      <c r="AB111" s="7">
        <v>500</v>
      </c>
      <c r="AC111" s="7"/>
      <c r="AD111" s="7"/>
      <c r="AE111" s="7"/>
      <c r="AF111" s="7" t="s">
        <v>472</v>
      </c>
      <c r="AG111" s="7" t="s">
        <v>71</v>
      </c>
      <c r="AH111" s="7" t="s">
        <v>338</v>
      </c>
      <c r="AI111" s="7">
        <v>0.1</v>
      </c>
      <c r="AJ111" s="7">
        <f>SUM(Table1[[#This Row],[reported_1302]:[reported_1286_iso]])</f>
        <v>1</v>
      </c>
      <c r="AK111" s="11">
        <v>0.14072847682119174</v>
      </c>
      <c r="AL111" s="11">
        <v>8.9403973509933871E-2</v>
      </c>
      <c r="AM111" s="11">
        <v>0.10761589403973515</v>
      </c>
      <c r="AN111" s="11">
        <v>6.9536423841059625E-2</v>
      </c>
      <c r="AO111" s="11">
        <v>0.59271523178807961</v>
      </c>
      <c r="AP111" s="11">
        <v>0</v>
      </c>
      <c r="AQ111" s="11"/>
      <c r="AR111" s="11"/>
      <c r="AS111" s="11"/>
      <c r="AT111" s="11"/>
      <c r="AU111" s="11"/>
      <c r="AV111" s="11"/>
      <c r="AW111" s="11"/>
      <c r="AX111" s="11"/>
      <c r="AY111" s="11"/>
      <c r="AZ111" s="11">
        <f>Table1[[#This Row],[reported_1302]]/SUM(Table1[[#This Row],[reported_1302]:[reported_1292_iso]])</f>
        <v>0.14072847682119174</v>
      </c>
      <c r="BA111" s="11">
        <f>Table1[[#This Row],[reported_1300]]/SUM(Table1[[#This Row],[reported_1302]:[reported_1292_iso]])</f>
        <v>8.9403973509933871E-2</v>
      </c>
      <c r="BB111" s="11">
        <f>Table1[[#This Row],[reported_1298]]/SUM(Table1[[#This Row],[reported_1302]:[reported_1292_iso]])</f>
        <v>0.10761589403973515</v>
      </c>
      <c r="BC111" s="11">
        <f>Table1[[#This Row],[reported_1296]]/SUM(Table1[[#This Row],[reported_1302]:[reported_1292_iso]])</f>
        <v>6.9536423841059625E-2</v>
      </c>
      <c r="BD111" s="11">
        <f>Table1[[#This Row],[reported_1292]]/SUM(Table1[[#This Row],[reported_1302]:[reported_1292_iso]])</f>
        <v>0.59271523178807961</v>
      </c>
      <c r="BE111" s="11">
        <f>Table1[[#This Row],[reported_1292_iso]]/SUM(Table1[[#This Row],[reported_1302]:[reported_1292_iso]])</f>
        <v>0</v>
      </c>
      <c r="BF111" s="7" t="e">
        <v>#N/A</v>
      </c>
      <c r="BG111" s="7" t="s">
        <v>32</v>
      </c>
      <c r="BH111" s="7" t="s">
        <v>34</v>
      </c>
      <c r="BI111" s="7" t="s">
        <v>358</v>
      </c>
      <c r="BJ111" s="8" t="s">
        <v>339</v>
      </c>
      <c r="BK111" s="7" t="s">
        <v>343</v>
      </c>
      <c r="BL111" s="7" t="s">
        <v>38</v>
      </c>
      <c r="BM111" s="7" t="s">
        <v>38</v>
      </c>
      <c r="BN111" s="7" t="s">
        <v>113</v>
      </c>
      <c r="BO111" s="7" t="s">
        <v>38</v>
      </c>
      <c r="BP111" s="7" t="s">
        <v>38</v>
      </c>
      <c r="BQ111" s="7"/>
      <c r="BR111" s="7"/>
      <c r="BS111" s="7" t="s">
        <v>340</v>
      </c>
      <c r="BT111" s="7" t="s">
        <v>341</v>
      </c>
      <c r="BU111" s="9" t="s">
        <v>342</v>
      </c>
      <c r="BV111" s="9" t="s">
        <v>228</v>
      </c>
    </row>
    <row r="112" spans="1:74" ht="30" hidden="1" x14ac:dyDescent="0.25">
      <c r="A112" s="7" t="s">
        <v>348</v>
      </c>
      <c r="B112" s="7" t="s">
        <v>349</v>
      </c>
      <c r="C112" s="7" t="s">
        <v>350</v>
      </c>
      <c r="D112" s="7">
        <f>INDEX(Strain_IDs!C:C,MATCH(Table1[[#This Row],[Strains]],Strain_IDs!D:D,0))</f>
        <v>11</v>
      </c>
      <c r="E112" s="7" t="s">
        <v>237</v>
      </c>
      <c r="F112" s="7" t="s">
        <v>236</v>
      </c>
      <c r="G112" s="7" t="s">
        <v>235</v>
      </c>
      <c r="H112" s="7" t="s">
        <v>234</v>
      </c>
      <c r="I112" s="7" t="s">
        <v>351</v>
      </c>
      <c r="J112" s="7"/>
      <c r="K112" s="7" t="s">
        <v>240</v>
      </c>
      <c r="L112" s="7" t="s">
        <v>236</v>
      </c>
      <c r="M112" s="7" t="s">
        <v>352</v>
      </c>
      <c r="N112" s="7" t="s">
        <v>353</v>
      </c>
      <c r="O112" s="7" t="s">
        <v>351</v>
      </c>
      <c r="P112" s="7"/>
      <c r="Q112" s="7" t="s">
        <v>250</v>
      </c>
      <c r="R112" s="7" t="s">
        <v>737</v>
      </c>
      <c r="S112" s="7" t="s">
        <v>739</v>
      </c>
      <c r="T112" s="7" t="s">
        <v>211</v>
      </c>
      <c r="U112" s="7"/>
      <c r="V112" s="7"/>
      <c r="W112" s="7" t="s">
        <v>430</v>
      </c>
      <c r="X112" s="7">
        <v>10</v>
      </c>
      <c r="Y112" s="7"/>
      <c r="Z112" s="7"/>
      <c r="AA112" s="7"/>
      <c r="AB112" s="7"/>
      <c r="AC112" s="7"/>
      <c r="AD112" s="7"/>
      <c r="AE112" s="7"/>
      <c r="AF112" s="7" t="s">
        <v>472</v>
      </c>
      <c r="AG112" s="7" t="s">
        <v>71</v>
      </c>
      <c r="AH112" s="7" t="s">
        <v>356</v>
      </c>
      <c r="AI112" s="7"/>
      <c r="AJ112" s="7">
        <f>SUM(Table1[[#This Row],[reported_1302]:[reported_1286_iso]])</f>
        <v>100</v>
      </c>
      <c r="AK112" s="11">
        <v>28</v>
      </c>
      <c r="AL112" s="11">
        <v>14</v>
      </c>
      <c r="AM112" s="11">
        <v>2</v>
      </c>
      <c r="AN112" s="11">
        <v>0</v>
      </c>
      <c r="AO112" s="11">
        <v>56</v>
      </c>
      <c r="AP112" s="11">
        <v>0</v>
      </c>
      <c r="AQ112" s="11">
        <v>0</v>
      </c>
      <c r="AR112" s="11"/>
      <c r="AS112" s="11"/>
      <c r="AT112" s="11"/>
      <c r="AU112" s="11"/>
      <c r="AV112" s="11"/>
      <c r="AW112" s="11"/>
      <c r="AX112" s="11"/>
      <c r="AY112" s="11"/>
      <c r="AZ112" s="11">
        <f>Table1[[#This Row],[reported_1302]]/SUM(Table1[[#This Row],[reported_1302]:[reported_1292_iso]])</f>
        <v>0.28000000000000003</v>
      </c>
      <c r="BA112" s="11">
        <f>Table1[[#This Row],[reported_1300]]/SUM(Table1[[#This Row],[reported_1302]:[reported_1292_iso]])</f>
        <v>0.14000000000000001</v>
      </c>
      <c r="BB112" s="11">
        <f>Table1[[#This Row],[reported_1298]]/SUM(Table1[[#This Row],[reported_1302]:[reported_1292_iso]])</f>
        <v>0.02</v>
      </c>
      <c r="BC112" s="11">
        <f>Table1[[#This Row],[reported_1296]]/SUM(Table1[[#This Row],[reported_1302]:[reported_1292_iso]])</f>
        <v>0</v>
      </c>
      <c r="BD112" s="11">
        <f>Table1[[#This Row],[reported_1292]]/SUM(Table1[[#This Row],[reported_1302]:[reported_1292_iso]])</f>
        <v>0.56000000000000005</v>
      </c>
      <c r="BE112" s="11">
        <f>Table1[[#This Row],[reported_1292_iso]]/SUM(Table1[[#This Row],[reported_1302]:[reported_1292_iso]])</f>
        <v>0</v>
      </c>
      <c r="BF112" s="7" t="e">
        <v>#N/A</v>
      </c>
      <c r="BG112" s="7" t="s">
        <v>32</v>
      </c>
      <c r="BH112" s="7" t="s">
        <v>34</v>
      </c>
      <c r="BI112" s="7" t="s">
        <v>357</v>
      </c>
      <c r="BJ112" s="8" t="s">
        <v>362</v>
      </c>
      <c r="BK112" s="8" t="s">
        <v>362</v>
      </c>
      <c r="BL112" s="7" t="s">
        <v>38</v>
      </c>
      <c r="BM112" s="7" t="s">
        <v>38</v>
      </c>
      <c r="BN112" s="7" t="s">
        <v>113</v>
      </c>
      <c r="BO112" s="7" t="s">
        <v>38</v>
      </c>
      <c r="BP112" s="7" t="s">
        <v>38</v>
      </c>
      <c r="BQ112" s="7"/>
      <c r="BR112" s="7"/>
      <c r="BS112" s="7" t="s">
        <v>359</v>
      </c>
      <c r="BT112" s="7" t="s">
        <v>360</v>
      </c>
      <c r="BU112" s="9" t="s">
        <v>361</v>
      </c>
      <c r="BV112" s="9" t="s">
        <v>228</v>
      </c>
    </row>
    <row r="113" spans="1:74" ht="30" hidden="1" x14ac:dyDescent="0.25">
      <c r="A113" s="7" t="s">
        <v>788</v>
      </c>
      <c r="B113" s="7" t="s">
        <v>774</v>
      </c>
      <c r="C113" s="7" t="s">
        <v>778</v>
      </c>
      <c r="D113" s="7">
        <f>INDEX(Strain_IDs!C:C,MATCH(Table1[[#This Row],[Strains]],Strain_IDs!D:D,0))</f>
        <v>9</v>
      </c>
      <c r="E113" s="7" t="s">
        <v>237</v>
      </c>
      <c r="F113" s="7" t="s">
        <v>236</v>
      </c>
      <c r="G113" s="7" t="s">
        <v>235</v>
      </c>
      <c r="H113" s="7" t="s">
        <v>234</v>
      </c>
      <c r="I113" s="7" t="s">
        <v>367</v>
      </c>
      <c r="J113" s="7" t="s">
        <v>790</v>
      </c>
      <c r="K113" s="7" t="s">
        <v>240</v>
      </c>
      <c r="L113" s="7" t="s">
        <v>236</v>
      </c>
      <c r="M113" s="7" t="s">
        <v>243</v>
      </c>
      <c r="N113" s="7" t="s">
        <v>234</v>
      </c>
      <c r="O113" s="7" t="s">
        <v>367</v>
      </c>
      <c r="P113" s="7" t="s">
        <v>790</v>
      </c>
      <c r="Q113" s="7" t="s">
        <v>374</v>
      </c>
      <c r="R113" s="7" t="s">
        <v>737</v>
      </c>
      <c r="S113" s="7" t="s">
        <v>739</v>
      </c>
      <c r="T113" s="7" t="s">
        <v>211</v>
      </c>
      <c r="U113" s="7"/>
      <c r="V113" s="7"/>
      <c r="W113" s="7" t="s">
        <v>431</v>
      </c>
      <c r="X113" s="7">
        <v>25</v>
      </c>
      <c r="Y113" s="7"/>
      <c r="Z113" s="7">
        <v>6.9</v>
      </c>
      <c r="AA113" s="7"/>
      <c r="AB113" s="7"/>
      <c r="AC113" s="7"/>
      <c r="AD113" s="7"/>
      <c r="AE113" s="7"/>
      <c r="AF113" s="7" t="s">
        <v>472</v>
      </c>
      <c r="AG113" s="7" t="s">
        <v>71</v>
      </c>
      <c r="AH113" s="7" t="s">
        <v>76</v>
      </c>
      <c r="AI113" s="7"/>
      <c r="AJ113" s="7">
        <f>SUM(Table1[[#This Row],[reported_1302]:[reported_1286_iso]])</f>
        <v>87.999999999999986</v>
      </c>
      <c r="AK113" s="11">
        <v>4</v>
      </c>
      <c r="AL113" s="11">
        <v>16</v>
      </c>
      <c r="AM113" s="11">
        <v>16</v>
      </c>
      <c r="AN113" s="11">
        <v>7.6</v>
      </c>
      <c r="AO113" s="11">
        <v>36</v>
      </c>
      <c r="AP113" s="11">
        <v>1.1000000000000001</v>
      </c>
      <c r="AQ113" s="11">
        <v>7.3</v>
      </c>
      <c r="AR113" s="11"/>
      <c r="AS113" s="11"/>
      <c r="AT113" s="11"/>
      <c r="AU113" s="11"/>
      <c r="AV113" s="11"/>
      <c r="AW113" s="11"/>
      <c r="AX113" s="11"/>
      <c r="AY113" s="11"/>
      <c r="AZ113" s="11">
        <f>Table1[[#This Row],[reported_1302]]/SUM(Table1[[#This Row],[reported_1302]:[reported_1292_iso]])</f>
        <v>4.956629491945478E-2</v>
      </c>
      <c r="BA113" s="11">
        <f>Table1[[#This Row],[reported_1300]]/SUM(Table1[[#This Row],[reported_1302]:[reported_1292_iso]])</f>
        <v>0.19826517967781912</v>
      </c>
      <c r="BB113" s="11">
        <f>Table1[[#This Row],[reported_1298]]/SUM(Table1[[#This Row],[reported_1302]:[reported_1292_iso]])</f>
        <v>0.19826517967781912</v>
      </c>
      <c r="BC113" s="11">
        <f>Table1[[#This Row],[reported_1296]]/SUM(Table1[[#This Row],[reported_1302]:[reported_1292_iso]])</f>
        <v>9.4175960346964072E-2</v>
      </c>
      <c r="BD113" s="11">
        <f>Table1[[#This Row],[reported_1292]]/SUM(Table1[[#This Row],[reported_1302]:[reported_1292_iso]])</f>
        <v>0.44609665427509299</v>
      </c>
      <c r="BE113" s="11">
        <f>Table1[[#This Row],[reported_1292_iso]]/SUM(Table1[[#This Row],[reported_1302]:[reported_1292_iso]])</f>
        <v>1.3630731102850065E-2</v>
      </c>
      <c r="BF113" s="7" t="e">
        <v>#N/A</v>
      </c>
      <c r="BG113" s="7" t="s">
        <v>32</v>
      </c>
      <c r="BH113" s="7" t="s">
        <v>34</v>
      </c>
      <c r="BI113" s="7" t="s">
        <v>376</v>
      </c>
      <c r="BJ113" s="8" t="s">
        <v>362</v>
      </c>
      <c r="BK113" s="7" t="s">
        <v>389</v>
      </c>
      <c r="BL113" s="7" t="s">
        <v>38</v>
      </c>
      <c r="BM113" s="7" t="s">
        <v>38</v>
      </c>
      <c r="BN113" s="7" t="s">
        <v>113</v>
      </c>
      <c r="BO113" s="7" t="s">
        <v>38</v>
      </c>
      <c r="BP113" s="7" t="s">
        <v>40</v>
      </c>
      <c r="BQ113" s="7"/>
      <c r="BR113" s="7"/>
      <c r="BS113" s="7" t="s">
        <v>377</v>
      </c>
      <c r="BT113" s="7" t="s">
        <v>378</v>
      </c>
      <c r="BU113" s="9" t="s">
        <v>379</v>
      </c>
      <c r="BV113" s="9" t="s">
        <v>228</v>
      </c>
    </row>
    <row r="114" spans="1:74" ht="30" hidden="1" x14ac:dyDescent="0.25">
      <c r="A114" s="7" t="s">
        <v>385</v>
      </c>
      <c r="B114" s="7" t="s">
        <v>384</v>
      </c>
      <c r="C114" s="7" t="s">
        <v>386</v>
      </c>
      <c r="D114" s="7">
        <f>INDEX(Strain_IDs!C:C,MATCH(Table1[[#This Row],[Strains]],Strain_IDs!D:D,0))</f>
        <v>14</v>
      </c>
      <c r="E114" s="7" t="s">
        <v>237</v>
      </c>
      <c r="F114" s="7" t="s">
        <v>236</v>
      </c>
      <c r="G114" s="7" t="s">
        <v>235</v>
      </c>
      <c r="H114" s="7" t="s">
        <v>234</v>
      </c>
      <c r="I114" s="7" t="s">
        <v>233</v>
      </c>
      <c r="J114" s="7"/>
      <c r="K114" s="7" t="s">
        <v>240</v>
      </c>
      <c r="L114" s="7" t="s">
        <v>239</v>
      </c>
      <c r="M114" s="7" t="s">
        <v>368</v>
      </c>
      <c r="N114" s="7" t="s">
        <v>238</v>
      </c>
      <c r="O114" s="7" t="s">
        <v>233</v>
      </c>
      <c r="P114" s="7"/>
      <c r="Q114" s="7" t="s">
        <v>374</v>
      </c>
      <c r="R114" s="7" t="s">
        <v>737</v>
      </c>
      <c r="S114" s="7" t="s">
        <v>739</v>
      </c>
      <c r="T114" s="7" t="s">
        <v>211</v>
      </c>
      <c r="U114" s="7"/>
      <c r="V114" s="7"/>
      <c r="W114" s="7" t="s">
        <v>432</v>
      </c>
      <c r="X114" s="7">
        <v>25</v>
      </c>
      <c r="Y114" s="7"/>
      <c r="Z114" s="7"/>
      <c r="AA114" s="7"/>
      <c r="AB114" s="7"/>
      <c r="AC114" s="7"/>
      <c r="AD114" s="7"/>
      <c r="AE114" s="7"/>
      <c r="AF114" s="7" t="s">
        <v>472</v>
      </c>
      <c r="AG114" s="7" t="s">
        <v>71</v>
      </c>
      <c r="AH114" s="7" t="s">
        <v>76</v>
      </c>
      <c r="AI114" s="7"/>
      <c r="AJ114" s="7">
        <f>SUM(Table1[[#This Row],[reported_1302]:[reported_1286_iso]])</f>
        <v>99.999999999999986</v>
      </c>
      <c r="AK114" s="11">
        <v>25</v>
      </c>
      <c r="AL114" s="11">
        <v>28</v>
      </c>
      <c r="AM114" s="11">
        <v>7.5</v>
      </c>
      <c r="AN114" s="11">
        <v>5.0999999999999996</v>
      </c>
      <c r="AO114" s="11">
        <v>33</v>
      </c>
      <c r="AP114" s="11">
        <v>0.6</v>
      </c>
      <c r="AQ114" s="11">
        <v>0.8</v>
      </c>
      <c r="AR114" s="11"/>
      <c r="AS114" s="11"/>
      <c r="AT114" s="11"/>
      <c r="AU114" s="11"/>
      <c r="AV114" s="11"/>
      <c r="AW114" s="11"/>
      <c r="AX114" s="11"/>
      <c r="AY114" s="11"/>
      <c r="AZ114" s="11">
        <f>Table1[[#This Row],[reported_1302]]/SUM(Table1[[#This Row],[reported_1302]:[reported_1292_iso]])</f>
        <v>0.25201612903225812</v>
      </c>
      <c r="BA114" s="11">
        <f>Table1[[#This Row],[reported_1300]]/SUM(Table1[[#This Row],[reported_1302]:[reported_1292_iso]])</f>
        <v>0.28225806451612906</v>
      </c>
      <c r="BB114" s="11">
        <f>Table1[[#This Row],[reported_1298]]/SUM(Table1[[#This Row],[reported_1302]:[reported_1292_iso]])</f>
        <v>7.5604838709677422E-2</v>
      </c>
      <c r="BC114" s="11">
        <f>Table1[[#This Row],[reported_1296]]/SUM(Table1[[#This Row],[reported_1302]:[reported_1292_iso]])</f>
        <v>5.1411290322580648E-2</v>
      </c>
      <c r="BD114" s="11">
        <f>Table1[[#This Row],[reported_1292]]/SUM(Table1[[#This Row],[reported_1302]:[reported_1292_iso]])</f>
        <v>0.33266129032258068</v>
      </c>
      <c r="BE114" s="11">
        <f>Table1[[#This Row],[reported_1292_iso]]/SUM(Table1[[#This Row],[reported_1302]:[reported_1292_iso]])</f>
        <v>6.0483870967741942E-3</v>
      </c>
      <c r="BF114" s="7" t="e">
        <v>#N/A</v>
      </c>
      <c r="BG114" s="7" t="s">
        <v>32</v>
      </c>
      <c r="BH114" s="7" t="s">
        <v>34</v>
      </c>
      <c r="BI114" s="7" t="s">
        <v>388</v>
      </c>
      <c r="BJ114" s="8" t="s">
        <v>362</v>
      </c>
      <c r="BK114" s="7" t="s">
        <v>390</v>
      </c>
      <c r="BL114" s="7" t="s">
        <v>38</v>
      </c>
      <c r="BM114" s="7" t="s">
        <v>38</v>
      </c>
      <c r="BN114" s="7" t="s">
        <v>113</v>
      </c>
      <c r="BO114" s="7" t="s">
        <v>38</v>
      </c>
      <c r="BP114" s="7" t="s">
        <v>40</v>
      </c>
      <c r="BQ114" s="7"/>
      <c r="BR114" s="7"/>
      <c r="BS114" s="7" t="s">
        <v>391</v>
      </c>
      <c r="BT114" s="7" t="s">
        <v>378</v>
      </c>
      <c r="BU114" s="9" t="s">
        <v>392</v>
      </c>
      <c r="BV114" s="9" t="s">
        <v>228</v>
      </c>
    </row>
    <row r="115" spans="1:74" ht="30" hidden="1" x14ac:dyDescent="0.25">
      <c r="A115" s="7" t="s">
        <v>395</v>
      </c>
      <c r="B115" s="7" t="s">
        <v>394</v>
      </c>
      <c r="C115" s="7" t="s">
        <v>393</v>
      </c>
      <c r="D115" s="7">
        <f>INDEX(Strain_IDs!C:C,MATCH(Table1[[#This Row],[Strains]],Strain_IDs!D:D,0))</f>
        <v>17</v>
      </c>
      <c r="E115" s="7" t="s">
        <v>237</v>
      </c>
      <c r="F115" s="7" t="s">
        <v>236</v>
      </c>
      <c r="G115" s="7" t="s">
        <v>235</v>
      </c>
      <c r="H115" s="7" t="s">
        <v>267</v>
      </c>
      <c r="I115" s="7" t="s">
        <v>396</v>
      </c>
      <c r="J115" s="7"/>
      <c r="K115" s="7" t="s">
        <v>240</v>
      </c>
      <c r="L115" s="7" t="s">
        <v>236</v>
      </c>
      <c r="M115" s="7" t="s">
        <v>235</v>
      </c>
      <c r="N115" s="7" t="s">
        <v>267</v>
      </c>
      <c r="O115" s="7" t="s">
        <v>396</v>
      </c>
      <c r="P115" s="7"/>
      <c r="Q115" s="7" t="s">
        <v>397</v>
      </c>
      <c r="R115" s="7" t="s">
        <v>742</v>
      </c>
      <c r="S115" s="7" t="s">
        <v>743</v>
      </c>
      <c r="T115" s="7" t="s">
        <v>211</v>
      </c>
      <c r="U115" s="7"/>
      <c r="V115" s="7"/>
      <c r="W115" s="7" t="s">
        <v>433</v>
      </c>
      <c r="X115" s="7">
        <v>30</v>
      </c>
      <c r="Y115" s="7"/>
      <c r="Z115" s="7">
        <v>6.8</v>
      </c>
      <c r="AA115" s="7"/>
      <c r="AB115" s="7"/>
      <c r="AC115" s="7"/>
      <c r="AD115" s="7"/>
      <c r="AE115" s="7"/>
      <c r="AF115" s="7" t="s">
        <v>472</v>
      </c>
      <c r="AG115" s="7" t="s">
        <v>71</v>
      </c>
      <c r="AH115" s="7" t="s">
        <v>76</v>
      </c>
      <c r="AI115" s="7"/>
      <c r="AJ115" s="7">
        <f>SUM(Table1[[#This Row],[reported_1302]:[reported_1286_iso]])</f>
        <v>99.999999999999986</v>
      </c>
      <c r="AK115" s="11">
        <v>25</v>
      </c>
      <c r="AL115" s="11">
        <v>28</v>
      </c>
      <c r="AM115" s="11">
        <v>7.5</v>
      </c>
      <c r="AN115" s="11">
        <v>5.0999999999999996</v>
      </c>
      <c r="AO115" s="11">
        <v>33</v>
      </c>
      <c r="AP115" s="11">
        <v>0.6</v>
      </c>
      <c r="AQ115" s="11">
        <v>0.8</v>
      </c>
      <c r="AR115" s="11"/>
      <c r="AS115" s="11"/>
      <c r="AT115" s="11"/>
      <c r="AU115" s="11"/>
      <c r="AV115" s="11"/>
      <c r="AW115" s="11"/>
      <c r="AX115" s="11"/>
      <c r="AY115" s="11"/>
      <c r="AZ115" s="11">
        <f>Table1[[#This Row],[reported_1302]]/SUM(Table1[[#This Row],[reported_1302]:[reported_1292_iso]])</f>
        <v>0.25201612903225812</v>
      </c>
      <c r="BA115" s="11">
        <f>Table1[[#This Row],[reported_1300]]/SUM(Table1[[#This Row],[reported_1302]:[reported_1292_iso]])</f>
        <v>0.28225806451612906</v>
      </c>
      <c r="BB115" s="11">
        <f>Table1[[#This Row],[reported_1298]]/SUM(Table1[[#This Row],[reported_1302]:[reported_1292_iso]])</f>
        <v>7.5604838709677422E-2</v>
      </c>
      <c r="BC115" s="11">
        <f>Table1[[#This Row],[reported_1296]]/SUM(Table1[[#This Row],[reported_1302]:[reported_1292_iso]])</f>
        <v>5.1411290322580648E-2</v>
      </c>
      <c r="BD115" s="11">
        <f>Table1[[#This Row],[reported_1292]]/SUM(Table1[[#This Row],[reported_1302]:[reported_1292_iso]])</f>
        <v>0.33266129032258068</v>
      </c>
      <c r="BE115" s="11">
        <f>Table1[[#This Row],[reported_1292_iso]]/SUM(Table1[[#This Row],[reported_1302]:[reported_1292_iso]])</f>
        <v>6.0483870967741942E-3</v>
      </c>
      <c r="BF115" s="7" t="e">
        <v>#N/A</v>
      </c>
      <c r="BG115" s="7" t="s">
        <v>32</v>
      </c>
      <c r="BH115" s="7" t="s">
        <v>34</v>
      </c>
      <c r="BI115" s="7" t="s">
        <v>491</v>
      </c>
      <c r="BJ115" s="8" t="s">
        <v>362</v>
      </c>
      <c r="BK115" s="8" t="s">
        <v>401</v>
      </c>
      <c r="BL115" s="7" t="s">
        <v>38</v>
      </c>
      <c r="BM115" s="7" t="s">
        <v>38</v>
      </c>
      <c r="BN115" s="7" t="s">
        <v>113</v>
      </c>
      <c r="BO115" s="7" t="s">
        <v>38</v>
      </c>
      <c r="BP115" s="7" t="s">
        <v>40</v>
      </c>
      <c r="BQ115" s="7"/>
      <c r="BR115" s="7"/>
      <c r="BS115" s="7" t="s">
        <v>399</v>
      </c>
      <c r="BT115" s="7" t="s">
        <v>378</v>
      </c>
      <c r="BU115" s="9" t="s">
        <v>400</v>
      </c>
      <c r="BV115" s="9" t="s">
        <v>228</v>
      </c>
    </row>
    <row r="116" spans="1:74" hidden="1" x14ac:dyDescent="0.25">
      <c r="A116" s="7" t="s">
        <v>451</v>
      </c>
      <c r="B116" s="7" t="s">
        <v>672</v>
      </c>
      <c r="C116" s="7" t="s">
        <v>673</v>
      </c>
      <c r="D116" s="7">
        <f>INDEX(Strain_IDs!C:C,MATCH(Table1[[#This Row],[Strains]],Strain_IDs!D:D,0))</f>
        <v>25.1</v>
      </c>
      <c r="E116" s="7" t="s">
        <v>237</v>
      </c>
      <c r="F116" s="7" t="s">
        <v>282</v>
      </c>
      <c r="G116" s="7" t="s">
        <v>283</v>
      </c>
      <c r="H116" s="7" t="s">
        <v>280</v>
      </c>
      <c r="I116" s="7" t="s">
        <v>281</v>
      </c>
      <c r="J116" s="7" t="s">
        <v>674</v>
      </c>
      <c r="K116" s="7" t="s">
        <v>237</v>
      </c>
      <c r="L116" s="7" t="s">
        <v>278</v>
      </c>
      <c r="M116" s="7" t="s">
        <v>279</v>
      </c>
      <c r="N116" s="7" t="s">
        <v>280</v>
      </c>
      <c r="O116" s="7" t="s">
        <v>281</v>
      </c>
      <c r="P116" s="7" t="s">
        <v>675</v>
      </c>
      <c r="Q116" s="7" t="s">
        <v>453</v>
      </c>
      <c r="R116" s="7" t="s">
        <v>747</v>
      </c>
      <c r="S116" s="7" t="s">
        <v>747</v>
      </c>
      <c r="T116" s="7" t="s">
        <v>211</v>
      </c>
      <c r="U116" s="7"/>
      <c r="V116" s="7" t="s">
        <v>676</v>
      </c>
      <c r="W116" s="7" t="s">
        <v>454</v>
      </c>
      <c r="X116" s="7">
        <v>65</v>
      </c>
      <c r="Y116" s="7"/>
      <c r="Z116" s="7">
        <v>3</v>
      </c>
      <c r="AA116" s="7"/>
      <c r="AB116" s="7"/>
      <c r="AC116" s="7">
        <v>44.9</v>
      </c>
      <c r="AD116" s="7"/>
      <c r="AE116" s="7"/>
      <c r="AF116" s="7" t="s">
        <v>472</v>
      </c>
      <c r="AG116" s="7" t="s">
        <v>71</v>
      </c>
      <c r="AH116" s="7"/>
      <c r="AI116" s="7"/>
      <c r="AJ116" s="7">
        <f>SUM(Table1[[#This Row],[reported_1302]:[reported_1286_iso]])</f>
        <v>100</v>
      </c>
      <c r="AK116" s="11">
        <v>1.6</v>
      </c>
      <c r="AL116" s="11">
        <v>0.3</v>
      </c>
      <c r="AM116" s="11">
        <v>0.8</v>
      </c>
      <c r="AN116" s="11">
        <v>1.1000000000000001</v>
      </c>
      <c r="AO116" s="11">
        <v>40</v>
      </c>
      <c r="AP116" s="11">
        <v>0.6</v>
      </c>
      <c r="AQ116" s="11">
        <v>16</v>
      </c>
      <c r="AR116" s="11">
        <v>38.5</v>
      </c>
      <c r="AS116" s="11">
        <v>0.5</v>
      </c>
      <c r="AT116" s="11"/>
      <c r="AU116" s="11"/>
      <c r="AV116" s="11">
        <v>0.6</v>
      </c>
      <c r="AW116" s="11"/>
      <c r="AX116" s="11"/>
      <c r="AY116" s="11"/>
      <c r="AZ116" s="11">
        <f>Table1[[#This Row],[reported_1302]]/SUM(Table1[[#This Row],[reported_1302]:[reported_1292_iso]])</f>
        <v>3.6036036036036036E-2</v>
      </c>
      <c r="BA116" s="11">
        <f>Table1[[#This Row],[reported_1300]]/SUM(Table1[[#This Row],[reported_1302]:[reported_1292_iso]])</f>
        <v>6.7567567567567571E-3</v>
      </c>
      <c r="BB116" s="11">
        <f>Table1[[#This Row],[reported_1298]]/SUM(Table1[[#This Row],[reported_1302]:[reported_1292_iso]])</f>
        <v>1.8018018018018018E-2</v>
      </c>
      <c r="BC116" s="11">
        <f>Table1[[#This Row],[reported_1296]]/SUM(Table1[[#This Row],[reported_1302]:[reported_1292_iso]])</f>
        <v>2.4774774774774778E-2</v>
      </c>
      <c r="BD116" s="11">
        <f>Table1[[#This Row],[reported_1292]]/SUM(Table1[[#This Row],[reported_1302]:[reported_1292_iso]])</f>
        <v>0.90090090090090091</v>
      </c>
      <c r="BE116" s="11">
        <f>Table1[[#This Row],[reported_1292_iso]]/SUM(Table1[[#This Row],[reported_1302]:[reported_1292_iso]])</f>
        <v>1.3513513513513514E-2</v>
      </c>
      <c r="BF116" s="7" t="e">
        <v>#N/A</v>
      </c>
      <c r="BG116" s="7" t="s">
        <v>32</v>
      </c>
      <c r="BH116" s="7" t="s">
        <v>108</v>
      </c>
      <c r="BI116" s="7" t="s">
        <v>513</v>
      </c>
      <c r="BJ116" s="8" t="s">
        <v>36</v>
      </c>
      <c r="BK116" s="8" t="s">
        <v>36</v>
      </c>
      <c r="BL116" s="7" t="s">
        <v>38</v>
      </c>
      <c r="BM116" s="7" t="s">
        <v>38</v>
      </c>
      <c r="BN116" s="7" t="s">
        <v>113</v>
      </c>
      <c r="BO116" s="7" t="s">
        <v>38</v>
      </c>
      <c r="BP116" s="7" t="s">
        <v>38</v>
      </c>
      <c r="BQ116" s="7"/>
      <c r="BR116" s="7"/>
      <c r="BS116" s="7" t="s">
        <v>515</v>
      </c>
      <c r="BT116" s="7" t="s">
        <v>514</v>
      </c>
      <c r="BU116" s="9" t="s">
        <v>517</v>
      </c>
      <c r="BV116" s="9" t="s">
        <v>228</v>
      </c>
    </row>
    <row r="117" spans="1:74" hidden="1" x14ac:dyDescent="0.25">
      <c r="A117" s="7" t="s">
        <v>456</v>
      </c>
      <c r="B117" s="7" t="s">
        <v>672</v>
      </c>
      <c r="C117" s="7" t="s">
        <v>673</v>
      </c>
      <c r="D117" s="7">
        <f>INDEX(Strain_IDs!C:C,MATCH(Table1[[#This Row],[Strains]],Strain_IDs!D:D,0))</f>
        <v>25.1</v>
      </c>
      <c r="E117" s="7" t="s">
        <v>237</v>
      </c>
      <c r="F117" s="7" t="s">
        <v>282</v>
      </c>
      <c r="G117" s="7" t="s">
        <v>283</v>
      </c>
      <c r="H117" s="7" t="s">
        <v>280</v>
      </c>
      <c r="I117" s="7" t="s">
        <v>281</v>
      </c>
      <c r="J117" s="7" t="s">
        <v>674</v>
      </c>
      <c r="K117" s="7" t="s">
        <v>237</v>
      </c>
      <c r="L117" s="7" t="s">
        <v>278</v>
      </c>
      <c r="M117" s="7" t="s">
        <v>279</v>
      </c>
      <c r="N117" s="7" t="s">
        <v>280</v>
      </c>
      <c r="O117" s="7" t="s">
        <v>281</v>
      </c>
      <c r="P117" s="7" t="s">
        <v>675</v>
      </c>
      <c r="Q117" s="7" t="s">
        <v>453</v>
      </c>
      <c r="R117" s="7" t="s">
        <v>747</v>
      </c>
      <c r="S117" s="7" t="s">
        <v>747</v>
      </c>
      <c r="T117" s="7" t="s">
        <v>211</v>
      </c>
      <c r="U117" s="7"/>
      <c r="V117" s="7" t="s">
        <v>676</v>
      </c>
      <c r="W117" s="7" t="s">
        <v>478</v>
      </c>
      <c r="X117" s="7">
        <v>70</v>
      </c>
      <c r="Y117" s="7"/>
      <c r="Z117" s="7">
        <v>3</v>
      </c>
      <c r="AA117" s="7"/>
      <c r="AB117" s="7"/>
      <c r="AC117" s="7">
        <v>44.9</v>
      </c>
      <c r="AD117" s="7"/>
      <c r="AE117" s="7"/>
      <c r="AF117" s="7" t="s">
        <v>472</v>
      </c>
      <c r="AG117" s="7" t="s">
        <v>71</v>
      </c>
      <c r="AH117" s="7"/>
      <c r="AI117" s="7"/>
      <c r="AJ117" s="7">
        <f>SUM(Table1[[#This Row],[reported_1302]:[reported_1286_iso]])</f>
        <v>99.9</v>
      </c>
      <c r="AK117" s="11">
        <v>2.8</v>
      </c>
      <c r="AL117" s="11">
        <v>1.2</v>
      </c>
      <c r="AM117" s="11">
        <v>1</v>
      </c>
      <c r="AN117" s="11">
        <v>1.2</v>
      </c>
      <c r="AO117" s="11">
        <v>33.6</v>
      </c>
      <c r="AP117" s="11">
        <v>1.2</v>
      </c>
      <c r="AQ117" s="11">
        <v>13.1</v>
      </c>
      <c r="AR117" s="11">
        <v>40.4</v>
      </c>
      <c r="AS117" s="11">
        <v>0.7</v>
      </c>
      <c r="AT117" s="11"/>
      <c r="AU117" s="11"/>
      <c r="AV117" s="11">
        <v>4.7</v>
      </c>
      <c r="AW117" s="11"/>
      <c r="AX117" s="11"/>
      <c r="AY117" s="11"/>
      <c r="AZ117" s="11">
        <f>Table1[[#This Row],[reported_1302]]/SUM(Table1[[#This Row],[reported_1302]:[reported_1292_iso]])</f>
        <v>6.8292682926829246E-2</v>
      </c>
      <c r="BA117" s="11">
        <f>Table1[[#This Row],[reported_1300]]/SUM(Table1[[#This Row],[reported_1302]:[reported_1292_iso]])</f>
        <v>2.9268292682926824E-2</v>
      </c>
      <c r="BB117" s="11">
        <f>Table1[[#This Row],[reported_1298]]/SUM(Table1[[#This Row],[reported_1302]:[reported_1292_iso]])</f>
        <v>2.4390243902439022E-2</v>
      </c>
      <c r="BC117" s="11">
        <f>Table1[[#This Row],[reported_1296]]/SUM(Table1[[#This Row],[reported_1302]:[reported_1292_iso]])</f>
        <v>2.9268292682926824E-2</v>
      </c>
      <c r="BD117" s="11">
        <f>Table1[[#This Row],[reported_1292]]/SUM(Table1[[#This Row],[reported_1302]:[reported_1292_iso]])</f>
        <v>0.81951219512195106</v>
      </c>
      <c r="BE117" s="11">
        <f>Table1[[#This Row],[reported_1292_iso]]/SUM(Table1[[#This Row],[reported_1302]:[reported_1292_iso]])</f>
        <v>2.9268292682926824E-2</v>
      </c>
      <c r="BF117" s="7" t="e">
        <v>#N/A</v>
      </c>
      <c r="BG117" s="7" t="s">
        <v>32</v>
      </c>
      <c r="BH117" s="7" t="s">
        <v>108</v>
      </c>
      <c r="BI117" s="7" t="s">
        <v>513</v>
      </c>
      <c r="BJ117" s="8" t="s">
        <v>36</v>
      </c>
      <c r="BK117" s="8" t="s">
        <v>36</v>
      </c>
      <c r="BL117" s="7" t="s">
        <v>38</v>
      </c>
      <c r="BM117" s="7" t="s">
        <v>38</v>
      </c>
      <c r="BN117" s="7" t="s">
        <v>113</v>
      </c>
      <c r="BO117" s="7" t="s">
        <v>38</v>
      </c>
      <c r="BP117" s="7" t="s">
        <v>38</v>
      </c>
      <c r="BQ117" s="7"/>
      <c r="BR117" s="7"/>
      <c r="BS117" s="7" t="s">
        <v>515</v>
      </c>
      <c r="BT117" s="7" t="s">
        <v>514</v>
      </c>
      <c r="BU117" s="9" t="s">
        <v>517</v>
      </c>
      <c r="BV117" s="9" t="s">
        <v>228</v>
      </c>
    </row>
    <row r="118" spans="1:74" hidden="1" x14ac:dyDescent="0.25">
      <c r="A118" s="7" t="s">
        <v>457</v>
      </c>
      <c r="B118" s="7" t="s">
        <v>672</v>
      </c>
      <c r="C118" s="7" t="s">
        <v>673</v>
      </c>
      <c r="D118" s="7">
        <f>INDEX(Strain_IDs!C:C,MATCH(Table1[[#This Row],[Strains]],Strain_IDs!D:D,0))</f>
        <v>25.1</v>
      </c>
      <c r="E118" s="7" t="s">
        <v>237</v>
      </c>
      <c r="F118" s="7" t="s">
        <v>282</v>
      </c>
      <c r="G118" s="7" t="s">
        <v>283</v>
      </c>
      <c r="H118" s="7" t="s">
        <v>280</v>
      </c>
      <c r="I118" s="7" t="s">
        <v>281</v>
      </c>
      <c r="J118" s="7" t="s">
        <v>674</v>
      </c>
      <c r="K118" s="7" t="s">
        <v>237</v>
      </c>
      <c r="L118" s="7" t="s">
        <v>278</v>
      </c>
      <c r="M118" s="7" t="s">
        <v>279</v>
      </c>
      <c r="N118" s="7" t="s">
        <v>280</v>
      </c>
      <c r="O118" s="7" t="s">
        <v>281</v>
      </c>
      <c r="P118" s="7" t="s">
        <v>675</v>
      </c>
      <c r="Q118" s="7" t="s">
        <v>453</v>
      </c>
      <c r="R118" s="7" t="s">
        <v>747</v>
      </c>
      <c r="S118" s="7" t="s">
        <v>747</v>
      </c>
      <c r="T118" s="7" t="s">
        <v>211</v>
      </c>
      <c r="U118" s="7"/>
      <c r="V118" s="7" t="s">
        <v>676</v>
      </c>
      <c r="W118" s="7" t="s">
        <v>479</v>
      </c>
      <c r="X118" s="7">
        <v>75</v>
      </c>
      <c r="Y118" s="7"/>
      <c r="Z118" s="7">
        <v>3</v>
      </c>
      <c r="AA118" s="7"/>
      <c r="AB118" s="7"/>
      <c r="AC118" s="7">
        <v>44.9</v>
      </c>
      <c r="AD118" s="7"/>
      <c r="AE118" s="7"/>
      <c r="AF118" s="7" t="s">
        <v>472</v>
      </c>
      <c r="AG118" s="7" t="s">
        <v>71</v>
      </c>
      <c r="AH118" s="7"/>
      <c r="AI118" s="7"/>
      <c r="AJ118" s="7">
        <f>SUM(Table1[[#This Row],[reported_1302]:[reported_1286_iso]])</f>
        <v>99.999999999999986</v>
      </c>
      <c r="AK118" s="11">
        <v>2.5</v>
      </c>
      <c r="AL118" s="11">
        <v>0.5</v>
      </c>
      <c r="AM118" s="11">
        <v>0.8</v>
      </c>
      <c r="AN118" s="11">
        <v>1</v>
      </c>
      <c r="AO118" s="11">
        <v>26.2</v>
      </c>
      <c r="AP118" s="11">
        <v>0.3</v>
      </c>
      <c r="AQ118" s="11">
        <v>14</v>
      </c>
      <c r="AR118" s="11">
        <v>52.4</v>
      </c>
      <c r="AS118" s="11">
        <v>1.8</v>
      </c>
      <c r="AT118" s="11"/>
      <c r="AU118" s="11"/>
      <c r="AV118" s="11">
        <v>0.5</v>
      </c>
      <c r="AW118" s="11"/>
      <c r="AX118" s="11"/>
      <c r="AY118" s="11"/>
      <c r="AZ118" s="11">
        <f>Table1[[#This Row],[reported_1302]]/SUM(Table1[[#This Row],[reported_1302]:[reported_1292_iso]])</f>
        <v>7.9872204472843447E-2</v>
      </c>
      <c r="BA118" s="11">
        <f>Table1[[#This Row],[reported_1300]]/SUM(Table1[[#This Row],[reported_1302]:[reported_1292_iso]])</f>
        <v>1.5974440894568689E-2</v>
      </c>
      <c r="BB118" s="11">
        <f>Table1[[#This Row],[reported_1298]]/SUM(Table1[[#This Row],[reported_1302]:[reported_1292_iso]])</f>
        <v>2.5559105431309907E-2</v>
      </c>
      <c r="BC118" s="11">
        <f>Table1[[#This Row],[reported_1296]]/SUM(Table1[[#This Row],[reported_1302]:[reported_1292_iso]])</f>
        <v>3.1948881789137379E-2</v>
      </c>
      <c r="BD118" s="11">
        <f>Table1[[#This Row],[reported_1292]]/SUM(Table1[[#This Row],[reported_1302]:[reported_1292_iso]])</f>
        <v>0.83706070287539935</v>
      </c>
      <c r="BE118" s="11">
        <f>Table1[[#This Row],[reported_1292_iso]]/SUM(Table1[[#This Row],[reported_1302]:[reported_1292_iso]])</f>
        <v>9.5846645367412137E-3</v>
      </c>
      <c r="BF118" s="7" t="e">
        <v>#N/A</v>
      </c>
      <c r="BG118" s="7" t="s">
        <v>32</v>
      </c>
      <c r="BH118" s="7" t="s">
        <v>108</v>
      </c>
      <c r="BI118" s="7" t="s">
        <v>513</v>
      </c>
      <c r="BJ118" s="8" t="s">
        <v>36</v>
      </c>
      <c r="BK118" s="8" t="s">
        <v>36</v>
      </c>
      <c r="BL118" s="7" t="s">
        <v>38</v>
      </c>
      <c r="BM118" s="7" t="s">
        <v>38</v>
      </c>
      <c r="BN118" s="7" t="s">
        <v>113</v>
      </c>
      <c r="BO118" s="7" t="s">
        <v>38</v>
      </c>
      <c r="BP118" s="7" t="s">
        <v>38</v>
      </c>
      <c r="BQ118" s="7"/>
      <c r="BR118" s="7"/>
      <c r="BS118" s="7" t="s">
        <v>515</v>
      </c>
      <c r="BT118" s="7" t="s">
        <v>514</v>
      </c>
      <c r="BU118" s="9" t="s">
        <v>517</v>
      </c>
      <c r="BV118" s="9" t="s">
        <v>228</v>
      </c>
    </row>
    <row r="119" spans="1:74" hidden="1" x14ac:dyDescent="0.25">
      <c r="A119" s="7" t="s">
        <v>458</v>
      </c>
      <c r="B119" s="7" t="s">
        <v>672</v>
      </c>
      <c r="C119" s="7" t="s">
        <v>673</v>
      </c>
      <c r="D119" s="7">
        <f>INDEX(Strain_IDs!C:C,MATCH(Table1[[#This Row],[Strains]],Strain_IDs!D:D,0))</f>
        <v>25.1</v>
      </c>
      <c r="E119" s="7" t="s">
        <v>237</v>
      </c>
      <c r="F119" s="7" t="s">
        <v>282</v>
      </c>
      <c r="G119" s="7" t="s">
        <v>283</v>
      </c>
      <c r="H119" s="7" t="s">
        <v>280</v>
      </c>
      <c r="I119" s="7" t="s">
        <v>281</v>
      </c>
      <c r="J119" s="7" t="s">
        <v>674</v>
      </c>
      <c r="K119" s="7" t="s">
        <v>237</v>
      </c>
      <c r="L119" s="7" t="s">
        <v>278</v>
      </c>
      <c r="M119" s="7" t="s">
        <v>279</v>
      </c>
      <c r="N119" s="7" t="s">
        <v>280</v>
      </c>
      <c r="O119" s="7" t="s">
        <v>281</v>
      </c>
      <c r="P119" s="7" t="s">
        <v>675</v>
      </c>
      <c r="Q119" s="7" t="s">
        <v>453</v>
      </c>
      <c r="R119" s="7" t="s">
        <v>747</v>
      </c>
      <c r="S119" s="7" t="s">
        <v>747</v>
      </c>
      <c r="T119" s="7" t="s">
        <v>211</v>
      </c>
      <c r="U119" s="7"/>
      <c r="V119" s="7" t="s">
        <v>676</v>
      </c>
      <c r="W119" s="7" t="s">
        <v>480</v>
      </c>
      <c r="X119" s="7">
        <v>81</v>
      </c>
      <c r="Y119" s="7"/>
      <c r="Z119" s="7">
        <v>3</v>
      </c>
      <c r="AA119" s="7"/>
      <c r="AB119" s="7"/>
      <c r="AC119" s="7">
        <v>44.9</v>
      </c>
      <c r="AD119" s="7"/>
      <c r="AE119" s="7"/>
      <c r="AF119" s="7" t="s">
        <v>472</v>
      </c>
      <c r="AG119" s="7" t="s">
        <v>71</v>
      </c>
      <c r="AH119" s="7"/>
      <c r="AI119" s="7"/>
      <c r="AJ119" s="7">
        <f>SUM(Table1[[#This Row],[reported_1302]:[reported_1286_iso]])</f>
        <v>99.899999999999991</v>
      </c>
      <c r="AK119" s="11">
        <v>2</v>
      </c>
      <c r="AL119" s="11">
        <v>0.5</v>
      </c>
      <c r="AM119" s="11">
        <v>0.6</v>
      </c>
      <c r="AN119" s="11">
        <v>0.4</v>
      </c>
      <c r="AO119" s="11">
        <v>10.4</v>
      </c>
      <c r="AP119" s="11">
        <v>0.9</v>
      </c>
      <c r="AQ119" s="11">
        <v>3</v>
      </c>
      <c r="AR119" s="11">
        <v>75.2</v>
      </c>
      <c r="AS119" s="11">
        <v>6.6</v>
      </c>
      <c r="AT119" s="11"/>
      <c r="AU119" s="11"/>
      <c r="AV119" s="11">
        <v>0.3</v>
      </c>
      <c r="AW119" s="11"/>
      <c r="AX119" s="11"/>
      <c r="AY119" s="11"/>
      <c r="AZ119" s="11">
        <f>Table1[[#This Row],[reported_1302]]/SUM(Table1[[#This Row],[reported_1302]:[reported_1292_iso]])</f>
        <v>0.13513513513513511</v>
      </c>
      <c r="BA119" s="11">
        <f>Table1[[#This Row],[reported_1300]]/SUM(Table1[[#This Row],[reported_1302]:[reported_1292_iso]])</f>
        <v>3.3783783783783779E-2</v>
      </c>
      <c r="BB119" s="11">
        <f>Table1[[#This Row],[reported_1298]]/SUM(Table1[[#This Row],[reported_1302]:[reported_1292_iso]])</f>
        <v>4.0540540540540536E-2</v>
      </c>
      <c r="BC119" s="11">
        <f>Table1[[#This Row],[reported_1296]]/SUM(Table1[[#This Row],[reported_1302]:[reported_1292_iso]])</f>
        <v>2.7027027027027029E-2</v>
      </c>
      <c r="BD119" s="11">
        <f>Table1[[#This Row],[reported_1292]]/SUM(Table1[[#This Row],[reported_1302]:[reported_1292_iso]])</f>
        <v>0.70270270270270274</v>
      </c>
      <c r="BE119" s="11">
        <f>Table1[[#This Row],[reported_1292_iso]]/SUM(Table1[[#This Row],[reported_1302]:[reported_1292_iso]])</f>
        <v>6.0810810810810807E-2</v>
      </c>
      <c r="BF119" s="7" t="e">
        <v>#N/A</v>
      </c>
      <c r="BG119" s="7" t="s">
        <v>32</v>
      </c>
      <c r="BH119" s="7" t="s">
        <v>108</v>
      </c>
      <c r="BI119" s="7" t="s">
        <v>513</v>
      </c>
      <c r="BJ119" s="8" t="s">
        <v>36</v>
      </c>
      <c r="BK119" s="8" t="s">
        <v>36</v>
      </c>
      <c r="BL119" s="7" t="s">
        <v>38</v>
      </c>
      <c r="BM119" s="7" t="s">
        <v>38</v>
      </c>
      <c r="BN119" s="7" t="s">
        <v>113</v>
      </c>
      <c r="BO119" s="7" t="s">
        <v>38</v>
      </c>
      <c r="BP119" s="7" t="s">
        <v>38</v>
      </c>
      <c r="BQ119" s="7"/>
      <c r="BR119" s="7"/>
      <c r="BS119" s="7" t="s">
        <v>515</v>
      </c>
      <c r="BT119" s="7" t="s">
        <v>514</v>
      </c>
      <c r="BU119" s="9" t="s">
        <v>517</v>
      </c>
      <c r="BV119" s="9" t="s">
        <v>228</v>
      </c>
    </row>
    <row r="120" spans="1:74" hidden="1" x14ac:dyDescent="0.25">
      <c r="A120" s="7" t="s">
        <v>460</v>
      </c>
      <c r="B120" s="7" t="s">
        <v>672</v>
      </c>
      <c r="C120" s="7" t="s">
        <v>673</v>
      </c>
      <c r="D120" s="7">
        <f>INDEX(Strain_IDs!C:C,MATCH(Table1[[#This Row],[Strains]],Strain_IDs!D:D,0))</f>
        <v>25.1</v>
      </c>
      <c r="E120" s="7" t="s">
        <v>237</v>
      </c>
      <c r="F120" s="7" t="s">
        <v>282</v>
      </c>
      <c r="G120" s="7" t="s">
        <v>283</v>
      </c>
      <c r="H120" s="7" t="s">
        <v>280</v>
      </c>
      <c r="I120" s="7" t="s">
        <v>281</v>
      </c>
      <c r="J120" s="7" t="s">
        <v>674</v>
      </c>
      <c r="K120" s="7" t="s">
        <v>237</v>
      </c>
      <c r="L120" s="7" t="s">
        <v>278</v>
      </c>
      <c r="M120" s="7" t="s">
        <v>279</v>
      </c>
      <c r="N120" s="7" t="s">
        <v>280</v>
      </c>
      <c r="O120" s="7" t="s">
        <v>281</v>
      </c>
      <c r="P120" s="7" t="s">
        <v>675</v>
      </c>
      <c r="Q120" s="7" t="s">
        <v>453</v>
      </c>
      <c r="R120" s="7" t="s">
        <v>747</v>
      </c>
      <c r="S120" s="7" t="s">
        <v>747</v>
      </c>
      <c r="T120" s="7" t="s">
        <v>211</v>
      </c>
      <c r="U120" s="7"/>
      <c r="V120" s="7" t="s">
        <v>676</v>
      </c>
      <c r="W120" s="7" t="s">
        <v>481</v>
      </c>
      <c r="X120" s="7">
        <v>81</v>
      </c>
      <c r="Y120" s="7"/>
      <c r="Z120" s="7">
        <v>3.5</v>
      </c>
      <c r="AA120" s="7"/>
      <c r="AB120" s="7"/>
      <c r="AC120" s="7">
        <v>43.3</v>
      </c>
      <c r="AD120" s="7"/>
      <c r="AE120" s="7"/>
      <c r="AF120" s="7" t="s">
        <v>477</v>
      </c>
      <c r="AG120" s="7" t="s">
        <v>71</v>
      </c>
      <c r="AH120" s="7"/>
      <c r="AI120" s="7"/>
      <c r="AJ120" s="7">
        <f>SUM(Table1[[#This Row],[reported_1302]:[reported_1286_iso]])</f>
        <v>99.9</v>
      </c>
      <c r="AK120" s="11">
        <v>1.6</v>
      </c>
      <c r="AL120" s="11"/>
      <c r="AM120" s="11"/>
      <c r="AN120" s="11"/>
      <c r="AO120" s="11">
        <v>16.8</v>
      </c>
      <c r="AP120" s="11"/>
      <c r="AQ120" s="11">
        <v>4.8</v>
      </c>
      <c r="AR120" s="11">
        <v>72.3</v>
      </c>
      <c r="AS120" s="11">
        <v>4.4000000000000004</v>
      </c>
      <c r="AT120" s="11"/>
      <c r="AU120" s="11"/>
      <c r="AV120" s="11"/>
      <c r="AW120" s="11"/>
      <c r="AX120" s="11"/>
      <c r="AY120" s="11"/>
      <c r="AZ120" s="11">
        <f>Table1[[#This Row],[reported_1302]]/SUM(Table1[[#This Row],[reported_1302]:[reported_1292_iso]])</f>
        <v>8.6956521739130432E-2</v>
      </c>
      <c r="BA120" s="11">
        <f>Table1[[#This Row],[reported_1300]]/SUM(Table1[[#This Row],[reported_1302]:[reported_1292_iso]])</f>
        <v>0</v>
      </c>
      <c r="BB120" s="11">
        <f>Table1[[#This Row],[reported_1298]]/SUM(Table1[[#This Row],[reported_1302]:[reported_1292_iso]])</f>
        <v>0</v>
      </c>
      <c r="BC120" s="11">
        <f>Table1[[#This Row],[reported_1296]]/SUM(Table1[[#This Row],[reported_1302]:[reported_1292_iso]])</f>
        <v>0</v>
      </c>
      <c r="BD120" s="11">
        <f>Table1[[#This Row],[reported_1292]]/SUM(Table1[[#This Row],[reported_1302]:[reported_1292_iso]])</f>
        <v>0.91304347826086951</v>
      </c>
      <c r="BE120" s="11">
        <f>Table1[[#This Row],[reported_1292_iso]]/SUM(Table1[[#This Row],[reported_1302]:[reported_1292_iso]])</f>
        <v>0</v>
      </c>
      <c r="BF120" s="7" t="e">
        <v>#N/A</v>
      </c>
      <c r="BG120" s="7" t="s">
        <v>32</v>
      </c>
      <c r="BH120" s="7" t="s">
        <v>108</v>
      </c>
      <c r="BI120" s="7" t="s">
        <v>513</v>
      </c>
      <c r="BJ120" s="8" t="s">
        <v>36</v>
      </c>
      <c r="BK120" s="8" t="s">
        <v>36</v>
      </c>
      <c r="BL120" s="7" t="s">
        <v>38</v>
      </c>
      <c r="BM120" s="7" t="s">
        <v>38</v>
      </c>
      <c r="BN120" s="7" t="s">
        <v>113</v>
      </c>
      <c r="BO120" s="7" t="s">
        <v>38</v>
      </c>
      <c r="BP120" s="7" t="s">
        <v>38</v>
      </c>
      <c r="BQ120" s="7"/>
      <c r="BR120" s="7"/>
      <c r="BS120" s="7" t="s">
        <v>515</v>
      </c>
      <c r="BT120" s="7" t="s">
        <v>514</v>
      </c>
      <c r="BU120" s="9" t="s">
        <v>517</v>
      </c>
      <c r="BV120" s="9" t="s">
        <v>228</v>
      </c>
    </row>
    <row r="121" spans="1:74" hidden="1" x14ac:dyDescent="0.25">
      <c r="A121" s="7" t="s">
        <v>459</v>
      </c>
      <c r="B121" s="7" t="s">
        <v>672</v>
      </c>
      <c r="C121" s="7" t="s">
        <v>673</v>
      </c>
      <c r="D121" s="7">
        <f>INDEX(Strain_IDs!C:C,MATCH(Table1[[#This Row],[Strains]],Strain_IDs!D:D,0))</f>
        <v>25.1</v>
      </c>
      <c r="E121" s="7" t="s">
        <v>237</v>
      </c>
      <c r="F121" s="7" t="s">
        <v>282</v>
      </c>
      <c r="G121" s="7" t="s">
        <v>283</v>
      </c>
      <c r="H121" s="7" t="s">
        <v>280</v>
      </c>
      <c r="I121" s="7" t="s">
        <v>281</v>
      </c>
      <c r="J121" s="7" t="s">
        <v>674</v>
      </c>
      <c r="K121" s="7" t="s">
        <v>237</v>
      </c>
      <c r="L121" s="7" t="s">
        <v>278</v>
      </c>
      <c r="M121" s="7" t="s">
        <v>279</v>
      </c>
      <c r="N121" s="7" t="s">
        <v>280</v>
      </c>
      <c r="O121" s="7" t="s">
        <v>281</v>
      </c>
      <c r="P121" s="7" t="s">
        <v>675</v>
      </c>
      <c r="Q121" s="7" t="s">
        <v>453</v>
      </c>
      <c r="R121" s="7" t="s">
        <v>747</v>
      </c>
      <c r="S121" s="7" t="s">
        <v>747</v>
      </c>
      <c r="T121" s="7" t="s">
        <v>211</v>
      </c>
      <c r="U121" s="7"/>
      <c r="V121" s="7" t="s">
        <v>676</v>
      </c>
      <c r="W121" s="7" t="s">
        <v>482</v>
      </c>
      <c r="X121" s="7">
        <v>81</v>
      </c>
      <c r="Y121" s="7"/>
      <c r="Z121" s="7">
        <v>4</v>
      </c>
      <c r="AA121" s="7"/>
      <c r="AB121" s="7"/>
      <c r="AC121" s="7">
        <v>43.1</v>
      </c>
      <c r="AD121" s="7"/>
      <c r="AE121" s="7"/>
      <c r="AF121" s="7" t="s">
        <v>477</v>
      </c>
      <c r="AG121" s="7" t="s">
        <v>71</v>
      </c>
      <c r="AH121" s="7"/>
      <c r="AI121" s="7"/>
      <c r="AJ121" s="7">
        <f>SUM(Table1[[#This Row],[reported_1302]:[reported_1286_iso]])</f>
        <v>99.999999999999986</v>
      </c>
      <c r="AK121" s="11">
        <v>7.5</v>
      </c>
      <c r="AL121" s="11"/>
      <c r="AM121" s="11"/>
      <c r="AN121" s="11">
        <v>1.5</v>
      </c>
      <c r="AO121" s="11">
        <v>22.4</v>
      </c>
      <c r="AP121" s="11">
        <v>0.3</v>
      </c>
      <c r="AQ121" s="11">
        <v>10.6</v>
      </c>
      <c r="AR121" s="11">
        <v>55.9</v>
      </c>
      <c r="AS121" s="11">
        <v>1.6</v>
      </c>
      <c r="AT121" s="11"/>
      <c r="AU121" s="11"/>
      <c r="AV121" s="11">
        <v>0.2</v>
      </c>
      <c r="AW121" s="11"/>
      <c r="AX121" s="11"/>
      <c r="AY121" s="11"/>
      <c r="AZ121" s="11">
        <f>Table1[[#This Row],[reported_1302]]/SUM(Table1[[#This Row],[reported_1302]:[reported_1292_iso]])</f>
        <v>0.23659305993690852</v>
      </c>
      <c r="BA121" s="11">
        <f>Table1[[#This Row],[reported_1300]]/SUM(Table1[[#This Row],[reported_1302]:[reported_1292_iso]])</f>
        <v>0</v>
      </c>
      <c r="BB121" s="11">
        <f>Table1[[#This Row],[reported_1298]]/SUM(Table1[[#This Row],[reported_1302]:[reported_1292_iso]])</f>
        <v>0</v>
      </c>
      <c r="BC121" s="11">
        <f>Table1[[#This Row],[reported_1296]]/SUM(Table1[[#This Row],[reported_1302]:[reported_1292_iso]])</f>
        <v>4.7318611987381708E-2</v>
      </c>
      <c r="BD121" s="11">
        <f>Table1[[#This Row],[reported_1292]]/SUM(Table1[[#This Row],[reported_1302]:[reported_1292_iso]])</f>
        <v>0.70662460567823338</v>
      </c>
      <c r="BE121" s="11">
        <f>Table1[[#This Row],[reported_1292_iso]]/SUM(Table1[[#This Row],[reported_1302]:[reported_1292_iso]])</f>
        <v>9.4637223974763408E-3</v>
      </c>
      <c r="BF121" s="7" t="e">
        <v>#N/A</v>
      </c>
      <c r="BG121" s="7" t="s">
        <v>32</v>
      </c>
      <c r="BH121" s="7" t="s">
        <v>108</v>
      </c>
      <c r="BI121" s="7" t="s">
        <v>513</v>
      </c>
      <c r="BJ121" s="8" t="s">
        <v>36</v>
      </c>
      <c r="BK121" s="8" t="s">
        <v>36</v>
      </c>
      <c r="BL121" s="7" t="s">
        <v>38</v>
      </c>
      <c r="BM121" s="7" t="s">
        <v>38</v>
      </c>
      <c r="BN121" s="7" t="s">
        <v>113</v>
      </c>
      <c r="BO121" s="7" t="s">
        <v>38</v>
      </c>
      <c r="BP121" s="7" t="s">
        <v>38</v>
      </c>
      <c r="BQ121" s="7"/>
      <c r="BR121" s="7"/>
      <c r="BS121" s="7" t="s">
        <v>515</v>
      </c>
      <c r="BT121" s="7" t="s">
        <v>514</v>
      </c>
      <c r="BU121" s="9" t="s">
        <v>517</v>
      </c>
      <c r="BV121" s="9" t="s">
        <v>228</v>
      </c>
    </row>
    <row r="122" spans="1:74" hidden="1" x14ac:dyDescent="0.25">
      <c r="A122" s="7" t="s">
        <v>461</v>
      </c>
      <c r="B122" s="7" t="s">
        <v>672</v>
      </c>
      <c r="C122" s="7" t="s">
        <v>673</v>
      </c>
      <c r="D122" s="7">
        <f>INDEX(Strain_IDs!C:C,MATCH(Table1[[#This Row],[Strains]],Strain_IDs!D:D,0))</f>
        <v>25.1</v>
      </c>
      <c r="E122" s="7" t="s">
        <v>237</v>
      </c>
      <c r="F122" s="7" t="s">
        <v>282</v>
      </c>
      <c r="G122" s="7" t="s">
        <v>283</v>
      </c>
      <c r="H122" s="7" t="s">
        <v>280</v>
      </c>
      <c r="I122" s="7" t="s">
        <v>281</v>
      </c>
      <c r="J122" s="7" t="s">
        <v>674</v>
      </c>
      <c r="K122" s="7" t="s">
        <v>237</v>
      </c>
      <c r="L122" s="7" t="s">
        <v>278</v>
      </c>
      <c r="M122" s="7" t="s">
        <v>279</v>
      </c>
      <c r="N122" s="7" t="s">
        <v>280</v>
      </c>
      <c r="O122" s="7" t="s">
        <v>281</v>
      </c>
      <c r="P122" s="7" t="s">
        <v>675</v>
      </c>
      <c r="Q122" s="7" t="s">
        <v>453</v>
      </c>
      <c r="R122" s="7" t="s">
        <v>747</v>
      </c>
      <c r="S122" s="7" t="s">
        <v>747</v>
      </c>
      <c r="T122" s="7" t="s">
        <v>211</v>
      </c>
      <c r="U122" s="7"/>
      <c r="V122" s="7" t="s">
        <v>676</v>
      </c>
      <c r="W122" s="7" t="s">
        <v>483</v>
      </c>
      <c r="X122" s="7">
        <v>81</v>
      </c>
      <c r="Y122" s="7"/>
      <c r="Z122" s="7">
        <v>4.5</v>
      </c>
      <c r="AA122" s="7"/>
      <c r="AB122" s="7"/>
      <c r="AC122" s="7">
        <v>43.1</v>
      </c>
      <c r="AD122" s="7"/>
      <c r="AE122" s="7"/>
      <c r="AF122" s="7" t="s">
        <v>477</v>
      </c>
      <c r="AG122" s="7" t="s">
        <v>71</v>
      </c>
      <c r="AH122" s="7"/>
      <c r="AI122" s="7"/>
      <c r="AJ122" s="7">
        <f>SUM(Table1[[#This Row],[reported_1302]:[reported_1286_iso]])</f>
        <v>101.9</v>
      </c>
      <c r="AK122" s="11">
        <v>8.9</v>
      </c>
      <c r="AL122" s="11"/>
      <c r="AM122" s="11"/>
      <c r="AN122" s="11"/>
      <c r="AO122" s="11">
        <v>23</v>
      </c>
      <c r="AP122" s="11"/>
      <c r="AQ122" s="11">
        <v>6</v>
      </c>
      <c r="AR122" s="11">
        <v>63</v>
      </c>
      <c r="AS122" s="11">
        <v>1</v>
      </c>
      <c r="AT122" s="11"/>
      <c r="AU122" s="11"/>
      <c r="AV122" s="11"/>
      <c r="AW122" s="11"/>
      <c r="AX122" s="11"/>
      <c r="AY122" s="11"/>
      <c r="AZ122" s="11">
        <f>Table1[[#This Row],[reported_1302]]/SUM(Table1[[#This Row],[reported_1302]:[reported_1292_iso]])</f>
        <v>0.27899686520376177</v>
      </c>
      <c r="BA122" s="11">
        <f>Table1[[#This Row],[reported_1300]]/SUM(Table1[[#This Row],[reported_1302]:[reported_1292_iso]])</f>
        <v>0</v>
      </c>
      <c r="BB122" s="11">
        <f>Table1[[#This Row],[reported_1298]]/SUM(Table1[[#This Row],[reported_1302]:[reported_1292_iso]])</f>
        <v>0</v>
      </c>
      <c r="BC122" s="11">
        <f>Table1[[#This Row],[reported_1296]]/SUM(Table1[[#This Row],[reported_1302]:[reported_1292_iso]])</f>
        <v>0</v>
      </c>
      <c r="BD122" s="11">
        <f>Table1[[#This Row],[reported_1292]]/SUM(Table1[[#This Row],[reported_1302]:[reported_1292_iso]])</f>
        <v>0.72100313479623823</v>
      </c>
      <c r="BE122" s="11">
        <f>Table1[[#This Row],[reported_1292_iso]]/SUM(Table1[[#This Row],[reported_1302]:[reported_1292_iso]])</f>
        <v>0</v>
      </c>
      <c r="BF122" s="7" t="e">
        <v>#N/A</v>
      </c>
      <c r="BG122" s="7" t="s">
        <v>32</v>
      </c>
      <c r="BH122" s="7" t="s">
        <v>108</v>
      </c>
      <c r="BI122" s="7" t="s">
        <v>513</v>
      </c>
      <c r="BJ122" s="8" t="s">
        <v>36</v>
      </c>
      <c r="BK122" s="8" t="s">
        <v>36</v>
      </c>
      <c r="BL122" s="7" t="s">
        <v>38</v>
      </c>
      <c r="BM122" s="7" t="s">
        <v>38</v>
      </c>
      <c r="BN122" s="7" t="s">
        <v>113</v>
      </c>
      <c r="BO122" s="7" t="s">
        <v>38</v>
      </c>
      <c r="BP122" s="7" t="s">
        <v>38</v>
      </c>
      <c r="BQ122" s="7"/>
      <c r="BR122" s="7"/>
      <c r="BS122" s="7" t="s">
        <v>515</v>
      </c>
      <c r="BT122" s="7" t="s">
        <v>514</v>
      </c>
      <c r="BU122" s="9" t="s">
        <v>517</v>
      </c>
      <c r="BV122" s="9" t="s">
        <v>228</v>
      </c>
    </row>
    <row r="123" spans="1:74" hidden="1" x14ac:dyDescent="0.25">
      <c r="A123" s="7" t="s">
        <v>462</v>
      </c>
      <c r="B123" s="7" t="s">
        <v>672</v>
      </c>
      <c r="C123" s="7" t="s">
        <v>673</v>
      </c>
      <c r="D123" s="7">
        <f>INDEX(Strain_IDs!C:C,MATCH(Table1[[#This Row],[Strains]],Strain_IDs!D:D,0))</f>
        <v>25.1</v>
      </c>
      <c r="E123" s="7" t="s">
        <v>237</v>
      </c>
      <c r="F123" s="7" t="s">
        <v>282</v>
      </c>
      <c r="G123" s="7" t="s">
        <v>283</v>
      </c>
      <c r="H123" s="7" t="s">
        <v>280</v>
      </c>
      <c r="I123" s="7" t="s">
        <v>281</v>
      </c>
      <c r="J123" s="7" t="s">
        <v>674</v>
      </c>
      <c r="K123" s="7" t="s">
        <v>237</v>
      </c>
      <c r="L123" s="7" t="s">
        <v>278</v>
      </c>
      <c r="M123" s="7" t="s">
        <v>279</v>
      </c>
      <c r="N123" s="7" t="s">
        <v>280</v>
      </c>
      <c r="O123" s="7" t="s">
        <v>281</v>
      </c>
      <c r="P123" s="7" t="s">
        <v>675</v>
      </c>
      <c r="Q123" s="7" t="s">
        <v>453</v>
      </c>
      <c r="R123" s="7" t="s">
        <v>747</v>
      </c>
      <c r="S123" s="7" t="s">
        <v>747</v>
      </c>
      <c r="T123" s="7" t="s">
        <v>211</v>
      </c>
      <c r="U123" s="7"/>
      <c r="V123" s="7" t="s">
        <v>676</v>
      </c>
      <c r="W123" s="7" t="s">
        <v>484</v>
      </c>
      <c r="X123" s="7">
        <v>81</v>
      </c>
      <c r="Y123" s="7"/>
      <c r="Z123" s="7">
        <v>5</v>
      </c>
      <c r="AA123" s="7"/>
      <c r="AB123" s="7"/>
      <c r="AC123" s="7">
        <v>43.1</v>
      </c>
      <c r="AD123" s="7"/>
      <c r="AE123" s="7"/>
      <c r="AF123" s="7" t="s">
        <v>477</v>
      </c>
      <c r="AG123" s="7" t="s">
        <v>71</v>
      </c>
      <c r="AH123" s="7"/>
      <c r="AI123" s="7"/>
      <c r="AJ123" s="7">
        <f>SUM(Table1[[#This Row],[reported_1302]:[reported_1286_iso]])</f>
        <v>100</v>
      </c>
      <c r="AK123" s="11">
        <v>9.8000000000000007</v>
      </c>
      <c r="AL123" s="11"/>
      <c r="AM123" s="11"/>
      <c r="AN123" s="11"/>
      <c r="AO123" s="11">
        <v>19.399999999999999</v>
      </c>
      <c r="AP123" s="11">
        <v>1</v>
      </c>
      <c r="AQ123" s="11">
        <v>2.2000000000000002</v>
      </c>
      <c r="AR123" s="11">
        <v>65.7</v>
      </c>
      <c r="AS123" s="11">
        <v>0.9</v>
      </c>
      <c r="AT123" s="11"/>
      <c r="AU123" s="11"/>
      <c r="AV123" s="11">
        <v>1</v>
      </c>
      <c r="AW123" s="11"/>
      <c r="AX123" s="11"/>
      <c r="AY123" s="11"/>
      <c r="AZ123" s="11">
        <f>Table1[[#This Row],[reported_1302]]/SUM(Table1[[#This Row],[reported_1302]:[reported_1292_iso]])</f>
        <v>0.32450331125827819</v>
      </c>
      <c r="BA123" s="11">
        <f>Table1[[#This Row],[reported_1300]]/SUM(Table1[[#This Row],[reported_1302]:[reported_1292_iso]])</f>
        <v>0</v>
      </c>
      <c r="BB123" s="11">
        <f>Table1[[#This Row],[reported_1298]]/SUM(Table1[[#This Row],[reported_1302]:[reported_1292_iso]])</f>
        <v>0</v>
      </c>
      <c r="BC123" s="11">
        <f>Table1[[#This Row],[reported_1296]]/SUM(Table1[[#This Row],[reported_1302]:[reported_1292_iso]])</f>
        <v>0</v>
      </c>
      <c r="BD123" s="11">
        <f>Table1[[#This Row],[reported_1292]]/SUM(Table1[[#This Row],[reported_1302]:[reported_1292_iso]])</f>
        <v>0.64238410596026485</v>
      </c>
      <c r="BE123" s="11">
        <f>Table1[[#This Row],[reported_1292_iso]]/SUM(Table1[[#This Row],[reported_1302]:[reported_1292_iso]])</f>
        <v>3.3112582781456956E-2</v>
      </c>
      <c r="BF123" s="7" t="e">
        <v>#N/A</v>
      </c>
      <c r="BG123" s="7" t="s">
        <v>32</v>
      </c>
      <c r="BH123" s="7" t="s">
        <v>108</v>
      </c>
      <c r="BI123" s="7" t="s">
        <v>513</v>
      </c>
      <c r="BJ123" s="8" t="s">
        <v>36</v>
      </c>
      <c r="BK123" s="8" t="s">
        <v>36</v>
      </c>
      <c r="BL123" s="7" t="s">
        <v>38</v>
      </c>
      <c r="BM123" s="7" t="s">
        <v>38</v>
      </c>
      <c r="BN123" s="7" t="s">
        <v>113</v>
      </c>
      <c r="BO123" s="7" t="s">
        <v>38</v>
      </c>
      <c r="BP123" s="7" t="s">
        <v>38</v>
      </c>
      <c r="BQ123" s="7"/>
      <c r="BR123" s="7"/>
      <c r="BS123" s="7" t="s">
        <v>515</v>
      </c>
      <c r="BT123" s="7" t="s">
        <v>514</v>
      </c>
      <c r="BU123" s="9" t="s">
        <v>517</v>
      </c>
      <c r="BV123" s="9" t="s">
        <v>228</v>
      </c>
    </row>
    <row r="124" spans="1:74" hidden="1" x14ac:dyDescent="0.25">
      <c r="A124" s="7" t="s">
        <v>463</v>
      </c>
      <c r="B124" s="7" t="s">
        <v>672</v>
      </c>
      <c r="C124" s="7" t="s">
        <v>673</v>
      </c>
      <c r="D124" s="7">
        <f>INDEX(Strain_IDs!C:C,MATCH(Table1[[#This Row],[Strains]],Strain_IDs!D:D,0))</f>
        <v>25.1</v>
      </c>
      <c r="E124" s="7" t="s">
        <v>237</v>
      </c>
      <c r="F124" s="7" t="s">
        <v>282</v>
      </c>
      <c r="G124" s="7" t="s">
        <v>283</v>
      </c>
      <c r="H124" s="7" t="s">
        <v>280</v>
      </c>
      <c r="I124" s="7" t="s">
        <v>281</v>
      </c>
      <c r="J124" s="7" t="s">
        <v>674</v>
      </c>
      <c r="K124" s="7" t="s">
        <v>237</v>
      </c>
      <c r="L124" s="7" t="s">
        <v>278</v>
      </c>
      <c r="M124" s="7" t="s">
        <v>279</v>
      </c>
      <c r="N124" s="7" t="s">
        <v>280</v>
      </c>
      <c r="O124" s="7" t="s">
        <v>281</v>
      </c>
      <c r="P124" s="7" t="s">
        <v>675</v>
      </c>
      <c r="Q124" s="7" t="s">
        <v>453</v>
      </c>
      <c r="R124" s="7" t="s">
        <v>747</v>
      </c>
      <c r="S124" s="7" t="s">
        <v>747</v>
      </c>
      <c r="T124" s="7" t="s">
        <v>211</v>
      </c>
      <c r="U124" s="7"/>
      <c r="V124" s="7" t="s">
        <v>676</v>
      </c>
      <c r="W124" s="7" t="s">
        <v>485</v>
      </c>
      <c r="X124" s="7">
        <v>81</v>
      </c>
      <c r="Y124" s="7"/>
      <c r="Z124" s="7">
        <v>3</v>
      </c>
      <c r="AA124" s="7"/>
      <c r="AB124" s="7"/>
      <c r="AC124" s="7">
        <v>10.1</v>
      </c>
      <c r="AD124" s="7"/>
      <c r="AE124" s="7"/>
      <c r="AF124" s="7" t="s">
        <v>476</v>
      </c>
      <c r="AG124" s="7" t="s">
        <v>71</v>
      </c>
      <c r="AH124" s="7"/>
      <c r="AI124" s="7"/>
      <c r="AJ124" s="7">
        <f>SUM(Table1[[#This Row],[reported_1302]:[reported_1286_iso]])</f>
        <v>99.9</v>
      </c>
      <c r="AK124" s="11"/>
      <c r="AL124" s="11"/>
      <c r="AM124" s="11"/>
      <c r="AN124" s="11"/>
      <c r="AO124" s="11">
        <v>8</v>
      </c>
      <c r="AP124" s="11"/>
      <c r="AQ124" s="11">
        <v>0.5</v>
      </c>
      <c r="AR124" s="11">
        <v>87.7</v>
      </c>
      <c r="AS124" s="11">
        <v>3.4</v>
      </c>
      <c r="AT124" s="11"/>
      <c r="AU124" s="11"/>
      <c r="AV124" s="11">
        <v>0.3</v>
      </c>
      <c r="AW124" s="11"/>
      <c r="AX124" s="11"/>
      <c r="AY124" s="11"/>
      <c r="AZ124" s="11">
        <f>Table1[[#This Row],[reported_1302]]/SUM(Table1[[#This Row],[reported_1302]:[reported_1292_iso]])</f>
        <v>0</v>
      </c>
      <c r="BA124" s="11">
        <f>Table1[[#This Row],[reported_1300]]/SUM(Table1[[#This Row],[reported_1302]:[reported_1292_iso]])</f>
        <v>0</v>
      </c>
      <c r="BB124" s="11">
        <f>Table1[[#This Row],[reported_1298]]/SUM(Table1[[#This Row],[reported_1302]:[reported_1292_iso]])</f>
        <v>0</v>
      </c>
      <c r="BC124" s="11">
        <f>Table1[[#This Row],[reported_1296]]/SUM(Table1[[#This Row],[reported_1302]:[reported_1292_iso]])</f>
        <v>0</v>
      </c>
      <c r="BD124" s="11">
        <f>Table1[[#This Row],[reported_1292]]/SUM(Table1[[#This Row],[reported_1302]:[reported_1292_iso]])</f>
        <v>1</v>
      </c>
      <c r="BE124" s="11">
        <f>Table1[[#This Row],[reported_1292_iso]]/SUM(Table1[[#This Row],[reported_1302]:[reported_1292_iso]])</f>
        <v>0</v>
      </c>
      <c r="BF124" s="7" t="e">
        <v>#N/A</v>
      </c>
      <c r="BG124" s="7" t="s">
        <v>32</v>
      </c>
      <c r="BH124" s="7" t="s">
        <v>108</v>
      </c>
      <c r="BI124" s="7" t="s">
        <v>513</v>
      </c>
      <c r="BJ124" s="8" t="s">
        <v>36</v>
      </c>
      <c r="BK124" s="8" t="s">
        <v>36</v>
      </c>
      <c r="BL124" s="7" t="s">
        <v>38</v>
      </c>
      <c r="BM124" s="7" t="s">
        <v>38</v>
      </c>
      <c r="BN124" s="7" t="s">
        <v>113</v>
      </c>
      <c r="BO124" s="7" t="s">
        <v>38</v>
      </c>
      <c r="BP124" s="7" t="s">
        <v>38</v>
      </c>
      <c r="BQ124" s="7"/>
      <c r="BR124" s="7"/>
      <c r="BS124" s="7" t="s">
        <v>515</v>
      </c>
      <c r="BT124" s="7" t="s">
        <v>514</v>
      </c>
      <c r="BU124" s="9" t="s">
        <v>517</v>
      </c>
      <c r="BV124" s="9" t="s">
        <v>228</v>
      </c>
    </row>
    <row r="125" spans="1:74" hidden="1" x14ac:dyDescent="0.25">
      <c r="A125" s="7" t="s">
        <v>464</v>
      </c>
      <c r="B125" s="7" t="s">
        <v>672</v>
      </c>
      <c r="C125" s="7" t="s">
        <v>673</v>
      </c>
      <c r="D125" s="7">
        <f>INDEX(Strain_IDs!C:C,MATCH(Table1[[#This Row],[Strains]],Strain_IDs!D:D,0))</f>
        <v>25.1</v>
      </c>
      <c r="E125" s="7" t="s">
        <v>237</v>
      </c>
      <c r="F125" s="7" t="s">
        <v>282</v>
      </c>
      <c r="G125" s="7" t="s">
        <v>283</v>
      </c>
      <c r="H125" s="7" t="s">
        <v>280</v>
      </c>
      <c r="I125" s="7" t="s">
        <v>281</v>
      </c>
      <c r="J125" s="7" t="s">
        <v>674</v>
      </c>
      <c r="K125" s="7" t="s">
        <v>237</v>
      </c>
      <c r="L125" s="7" t="s">
        <v>278</v>
      </c>
      <c r="M125" s="7" t="s">
        <v>279</v>
      </c>
      <c r="N125" s="7" t="s">
        <v>280</v>
      </c>
      <c r="O125" s="7" t="s">
        <v>281</v>
      </c>
      <c r="P125" s="7" t="s">
        <v>675</v>
      </c>
      <c r="Q125" s="7" t="s">
        <v>453</v>
      </c>
      <c r="R125" s="7" t="s">
        <v>747</v>
      </c>
      <c r="S125" s="7" t="s">
        <v>747</v>
      </c>
      <c r="T125" s="7" t="s">
        <v>211</v>
      </c>
      <c r="U125" s="7"/>
      <c r="V125" s="7" t="s">
        <v>676</v>
      </c>
      <c r="W125" s="7" t="s">
        <v>486</v>
      </c>
      <c r="X125" s="7">
        <v>81</v>
      </c>
      <c r="Y125" s="7"/>
      <c r="Z125" s="7">
        <v>3</v>
      </c>
      <c r="AA125" s="7"/>
      <c r="AB125" s="7"/>
      <c r="AC125" s="7">
        <v>15</v>
      </c>
      <c r="AD125" s="7"/>
      <c r="AE125" s="7"/>
      <c r="AF125" s="7" t="s">
        <v>476</v>
      </c>
      <c r="AG125" s="7" t="s">
        <v>71</v>
      </c>
      <c r="AH125" s="7"/>
      <c r="AI125" s="7"/>
      <c r="AJ125" s="7">
        <f>SUM(Table1[[#This Row],[reported_1302]:[reported_1286_iso]])</f>
        <v>99.9</v>
      </c>
      <c r="AK125" s="11"/>
      <c r="AL125" s="11"/>
      <c r="AM125" s="11"/>
      <c r="AN125" s="11"/>
      <c r="AO125" s="11">
        <v>8</v>
      </c>
      <c r="AP125" s="11"/>
      <c r="AQ125" s="11">
        <v>0.4</v>
      </c>
      <c r="AR125" s="11">
        <v>88</v>
      </c>
      <c r="AS125" s="11">
        <v>3.3</v>
      </c>
      <c r="AT125" s="11"/>
      <c r="AU125" s="11"/>
      <c r="AV125" s="11">
        <v>0.2</v>
      </c>
      <c r="AW125" s="11"/>
      <c r="AX125" s="11"/>
      <c r="AY125" s="11"/>
      <c r="AZ125" s="11">
        <f>Table1[[#This Row],[reported_1302]]/SUM(Table1[[#This Row],[reported_1302]:[reported_1292_iso]])</f>
        <v>0</v>
      </c>
      <c r="BA125" s="11">
        <f>Table1[[#This Row],[reported_1300]]/SUM(Table1[[#This Row],[reported_1302]:[reported_1292_iso]])</f>
        <v>0</v>
      </c>
      <c r="BB125" s="11">
        <f>Table1[[#This Row],[reported_1298]]/SUM(Table1[[#This Row],[reported_1302]:[reported_1292_iso]])</f>
        <v>0</v>
      </c>
      <c r="BC125" s="11">
        <f>Table1[[#This Row],[reported_1296]]/SUM(Table1[[#This Row],[reported_1302]:[reported_1292_iso]])</f>
        <v>0</v>
      </c>
      <c r="BD125" s="11">
        <f>Table1[[#This Row],[reported_1292]]/SUM(Table1[[#This Row],[reported_1302]:[reported_1292_iso]])</f>
        <v>1</v>
      </c>
      <c r="BE125" s="11">
        <f>Table1[[#This Row],[reported_1292_iso]]/SUM(Table1[[#This Row],[reported_1302]:[reported_1292_iso]])</f>
        <v>0</v>
      </c>
      <c r="BF125" s="7" t="e">
        <v>#N/A</v>
      </c>
      <c r="BG125" s="7" t="s">
        <v>32</v>
      </c>
      <c r="BH125" s="7" t="s">
        <v>108</v>
      </c>
      <c r="BI125" s="7" t="s">
        <v>513</v>
      </c>
      <c r="BJ125" s="8" t="s">
        <v>36</v>
      </c>
      <c r="BK125" s="8" t="s">
        <v>36</v>
      </c>
      <c r="BL125" s="7" t="s">
        <v>38</v>
      </c>
      <c r="BM125" s="7" t="s">
        <v>38</v>
      </c>
      <c r="BN125" s="7" t="s">
        <v>113</v>
      </c>
      <c r="BO125" s="7" t="s">
        <v>38</v>
      </c>
      <c r="BP125" s="7" t="s">
        <v>38</v>
      </c>
      <c r="BQ125" s="7"/>
      <c r="BR125" s="7"/>
      <c r="BS125" s="7" t="s">
        <v>515</v>
      </c>
      <c r="BT125" s="7" t="s">
        <v>514</v>
      </c>
      <c r="BU125" s="9" t="s">
        <v>517</v>
      </c>
      <c r="BV125" s="9" t="s">
        <v>228</v>
      </c>
    </row>
    <row r="126" spans="1:74" hidden="1" x14ac:dyDescent="0.25">
      <c r="A126" s="7" t="s">
        <v>465</v>
      </c>
      <c r="B126" s="7" t="s">
        <v>672</v>
      </c>
      <c r="C126" s="7" t="s">
        <v>673</v>
      </c>
      <c r="D126" s="7">
        <f>INDEX(Strain_IDs!C:C,MATCH(Table1[[#This Row],[Strains]],Strain_IDs!D:D,0))</f>
        <v>25.1</v>
      </c>
      <c r="E126" s="7" t="s">
        <v>237</v>
      </c>
      <c r="F126" s="7" t="s">
        <v>282</v>
      </c>
      <c r="G126" s="7" t="s">
        <v>283</v>
      </c>
      <c r="H126" s="7" t="s">
        <v>280</v>
      </c>
      <c r="I126" s="7" t="s">
        <v>281</v>
      </c>
      <c r="J126" s="7" t="s">
        <v>674</v>
      </c>
      <c r="K126" s="7" t="s">
        <v>237</v>
      </c>
      <c r="L126" s="7" t="s">
        <v>278</v>
      </c>
      <c r="M126" s="7" t="s">
        <v>279</v>
      </c>
      <c r="N126" s="7" t="s">
        <v>280</v>
      </c>
      <c r="O126" s="7" t="s">
        <v>281</v>
      </c>
      <c r="P126" s="7" t="s">
        <v>675</v>
      </c>
      <c r="Q126" s="7" t="s">
        <v>453</v>
      </c>
      <c r="R126" s="7" t="s">
        <v>747</v>
      </c>
      <c r="S126" s="7" t="s">
        <v>747</v>
      </c>
      <c r="T126" s="7" t="s">
        <v>211</v>
      </c>
      <c r="U126" s="7"/>
      <c r="V126" s="7" t="s">
        <v>676</v>
      </c>
      <c r="W126" s="7" t="s">
        <v>487</v>
      </c>
      <c r="X126" s="7">
        <v>81</v>
      </c>
      <c r="Y126" s="7"/>
      <c r="Z126" s="7">
        <v>3</v>
      </c>
      <c r="AA126" s="7"/>
      <c r="AB126" s="7"/>
      <c r="AC126" s="7">
        <v>22.3</v>
      </c>
      <c r="AD126" s="7"/>
      <c r="AE126" s="7"/>
      <c r="AF126" s="7" t="s">
        <v>476</v>
      </c>
      <c r="AG126" s="7" t="s">
        <v>71</v>
      </c>
      <c r="AH126" s="7"/>
      <c r="AI126" s="7"/>
      <c r="AJ126" s="7">
        <f>SUM(Table1[[#This Row],[reported_1302]:[reported_1286_iso]])</f>
        <v>172</v>
      </c>
      <c r="AK126" s="11"/>
      <c r="AL126" s="11"/>
      <c r="AM126" s="11"/>
      <c r="AN126" s="11"/>
      <c r="AO126" s="11">
        <v>80.2</v>
      </c>
      <c r="AP126" s="11"/>
      <c r="AQ126" s="11">
        <v>0.3</v>
      </c>
      <c r="AR126" s="11">
        <v>86.8</v>
      </c>
      <c r="AS126" s="11">
        <v>4.5999999999999996</v>
      </c>
      <c r="AT126" s="11"/>
      <c r="AU126" s="11"/>
      <c r="AV126" s="11">
        <v>0.1</v>
      </c>
      <c r="AW126" s="11"/>
      <c r="AX126" s="11"/>
      <c r="AY126" s="11"/>
      <c r="AZ126" s="11">
        <f>Table1[[#This Row],[reported_1302]]/SUM(Table1[[#This Row],[reported_1302]:[reported_1292_iso]])</f>
        <v>0</v>
      </c>
      <c r="BA126" s="11">
        <f>Table1[[#This Row],[reported_1300]]/SUM(Table1[[#This Row],[reported_1302]:[reported_1292_iso]])</f>
        <v>0</v>
      </c>
      <c r="BB126" s="11">
        <f>Table1[[#This Row],[reported_1298]]/SUM(Table1[[#This Row],[reported_1302]:[reported_1292_iso]])</f>
        <v>0</v>
      </c>
      <c r="BC126" s="11">
        <f>Table1[[#This Row],[reported_1296]]/SUM(Table1[[#This Row],[reported_1302]:[reported_1292_iso]])</f>
        <v>0</v>
      </c>
      <c r="BD126" s="11">
        <f>Table1[[#This Row],[reported_1292]]/SUM(Table1[[#This Row],[reported_1302]:[reported_1292_iso]])</f>
        <v>1</v>
      </c>
      <c r="BE126" s="11">
        <f>Table1[[#This Row],[reported_1292_iso]]/SUM(Table1[[#This Row],[reported_1302]:[reported_1292_iso]])</f>
        <v>0</v>
      </c>
      <c r="BF126" s="7" t="e">
        <v>#N/A</v>
      </c>
      <c r="BG126" s="7" t="s">
        <v>32</v>
      </c>
      <c r="BH126" s="7" t="s">
        <v>108</v>
      </c>
      <c r="BI126" s="7" t="s">
        <v>513</v>
      </c>
      <c r="BJ126" s="8" t="s">
        <v>36</v>
      </c>
      <c r="BK126" s="8" t="s">
        <v>36</v>
      </c>
      <c r="BL126" s="7" t="s">
        <v>38</v>
      </c>
      <c r="BM126" s="7" t="s">
        <v>38</v>
      </c>
      <c r="BN126" s="7" t="s">
        <v>113</v>
      </c>
      <c r="BO126" s="7" t="s">
        <v>38</v>
      </c>
      <c r="BP126" s="7" t="s">
        <v>38</v>
      </c>
      <c r="BQ126" s="7"/>
      <c r="BR126" s="7"/>
      <c r="BS126" s="7" t="s">
        <v>515</v>
      </c>
      <c r="BT126" s="7" t="s">
        <v>514</v>
      </c>
      <c r="BU126" s="9" t="s">
        <v>517</v>
      </c>
      <c r="BV126" s="9" t="s">
        <v>228</v>
      </c>
    </row>
    <row r="127" spans="1:74" hidden="1" x14ac:dyDescent="0.25">
      <c r="A127" s="7" t="s">
        <v>466</v>
      </c>
      <c r="B127" s="7" t="s">
        <v>672</v>
      </c>
      <c r="C127" s="7" t="s">
        <v>673</v>
      </c>
      <c r="D127" s="7">
        <f>INDEX(Strain_IDs!C:C,MATCH(Table1[[#This Row],[Strains]],Strain_IDs!D:D,0))</f>
        <v>25.1</v>
      </c>
      <c r="E127" s="7" t="s">
        <v>237</v>
      </c>
      <c r="F127" s="7" t="s">
        <v>282</v>
      </c>
      <c r="G127" s="7" t="s">
        <v>283</v>
      </c>
      <c r="H127" s="7" t="s">
        <v>280</v>
      </c>
      <c r="I127" s="7" t="s">
        <v>281</v>
      </c>
      <c r="J127" s="7" t="s">
        <v>674</v>
      </c>
      <c r="K127" s="7" t="s">
        <v>237</v>
      </c>
      <c r="L127" s="7" t="s">
        <v>278</v>
      </c>
      <c r="M127" s="7" t="s">
        <v>279</v>
      </c>
      <c r="N127" s="7" t="s">
        <v>280</v>
      </c>
      <c r="O127" s="7" t="s">
        <v>281</v>
      </c>
      <c r="P127" s="7" t="s">
        <v>675</v>
      </c>
      <c r="Q127" s="7" t="s">
        <v>453</v>
      </c>
      <c r="R127" s="7" t="s">
        <v>747</v>
      </c>
      <c r="S127" s="7" t="s">
        <v>747</v>
      </c>
      <c r="T127" s="7" t="s">
        <v>211</v>
      </c>
      <c r="U127" s="7"/>
      <c r="V127" s="7" t="s">
        <v>676</v>
      </c>
      <c r="W127" s="7" t="s">
        <v>488</v>
      </c>
      <c r="X127" s="7">
        <v>81</v>
      </c>
      <c r="Y127" s="7"/>
      <c r="Z127" s="7">
        <v>3</v>
      </c>
      <c r="AA127" s="7"/>
      <c r="AB127" s="7"/>
      <c r="AC127" s="7">
        <v>27.8</v>
      </c>
      <c r="AD127" s="7"/>
      <c r="AE127" s="7"/>
      <c r="AF127" s="7" t="s">
        <v>476</v>
      </c>
      <c r="AG127" s="7" t="s">
        <v>71</v>
      </c>
      <c r="AH127" s="7"/>
      <c r="AI127" s="7"/>
      <c r="AJ127" s="7">
        <f>SUM(Table1[[#This Row],[reported_1302]:[reported_1286_iso]])</f>
        <v>99.9</v>
      </c>
      <c r="AK127" s="11"/>
      <c r="AL127" s="11"/>
      <c r="AM127" s="11"/>
      <c r="AN127" s="11"/>
      <c r="AO127" s="11">
        <v>7.7</v>
      </c>
      <c r="AP127" s="11"/>
      <c r="AQ127" s="11">
        <v>0.7</v>
      </c>
      <c r="AR127" s="11">
        <v>85.3</v>
      </c>
      <c r="AS127" s="11">
        <v>6</v>
      </c>
      <c r="AT127" s="11"/>
      <c r="AU127" s="11"/>
      <c r="AV127" s="11">
        <v>0.2</v>
      </c>
      <c r="AW127" s="11"/>
      <c r="AX127" s="11"/>
      <c r="AY127" s="11"/>
      <c r="AZ127" s="11">
        <f>Table1[[#This Row],[reported_1302]]/SUM(Table1[[#This Row],[reported_1302]:[reported_1292_iso]])</f>
        <v>0</v>
      </c>
      <c r="BA127" s="11">
        <f>Table1[[#This Row],[reported_1300]]/SUM(Table1[[#This Row],[reported_1302]:[reported_1292_iso]])</f>
        <v>0</v>
      </c>
      <c r="BB127" s="11">
        <f>Table1[[#This Row],[reported_1298]]/SUM(Table1[[#This Row],[reported_1302]:[reported_1292_iso]])</f>
        <v>0</v>
      </c>
      <c r="BC127" s="11">
        <f>Table1[[#This Row],[reported_1296]]/SUM(Table1[[#This Row],[reported_1302]:[reported_1292_iso]])</f>
        <v>0</v>
      </c>
      <c r="BD127" s="11">
        <f>Table1[[#This Row],[reported_1292]]/SUM(Table1[[#This Row],[reported_1302]:[reported_1292_iso]])</f>
        <v>1</v>
      </c>
      <c r="BE127" s="11">
        <f>Table1[[#This Row],[reported_1292_iso]]/SUM(Table1[[#This Row],[reported_1302]:[reported_1292_iso]])</f>
        <v>0</v>
      </c>
      <c r="BF127" s="7" t="e">
        <v>#N/A</v>
      </c>
      <c r="BG127" s="7" t="s">
        <v>32</v>
      </c>
      <c r="BH127" s="7" t="s">
        <v>108</v>
      </c>
      <c r="BI127" s="7" t="s">
        <v>513</v>
      </c>
      <c r="BJ127" s="8" t="s">
        <v>36</v>
      </c>
      <c r="BK127" s="8" t="s">
        <v>36</v>
      </c>
      <c r="BL127" s="7" t="s">
        <v>38</v>
      </c>
      <c r="BM127" s="7" t="s">
        <v>38</v>
      </c>
      <c r="BN127" s="7" t="s">
        <v>113</v>
      </c>
      <c r="BO127" s="7" t="s">
        <v>38</v>
      </c>
      <c r="BP127" s="7" t="s">
        <v>38</v>
      </c>
      <c r="BQ127" s="7"/>
      <c r="BR127" s="7"/>
      <c r="BS127" s="7" t="s">
        <v>515</v>
      </c>
      <c r="BT127" s="7" t="s">
        <v>514</v>
      </c>
      <c r="BU127" s="9" t="s">
        <v>517</v>
      </c>
      <c r="BV127" s="9" t="s">
        <v>228</v>
      </c>
    </row>
    <row r="128" spans="1:74" hidden="1" x14ac:dyDescent="0.25">
      <c r="A128" s="7" t="s">
        <v>467</v>
      </c>
      <c r="B128" s="7" t="s">
        <v>672</v>
      </c>
      <c r="C128" s="7" t="s">
        <v>673</v>
      </c>
      <c r="D128" s="7">
        <f>INDEX(Strain_IDs!C:C,MATCH(Table1[[#This Row],[Strains]],Strain_IDs!D:D,0))</f>
        <v>25.1</v>
      </c>
      <c r="E128" s="7" t="s">
        <v>237</v>
      </c>
      <c r="F128" s="7" t="s">
        <v>282</v>
      </c>
      <c r="G128" s="7" t="s">
        <v>283</v>
      </c>
      <c r="H128" s="7" t="s">
        <v>280</v>
      </c>
      <c r="I128" s="7" t="s">
        <v>281</v>
      </c>
      <c r="J128" s="7" t="s">
        <v>674</v>
      </c>
      <c r="K128" s="7" t="s">
        <v>237</v>
      </c>
      <c r="L128" s="7" t="s">
        <v>278</v>
      </c>
      <c r="M128" s="7" t="s">
        <v>279</v>
      </c>
      <c r="N128" s="7" t="s">
        <v>280</v>
      </c>
      <c r="O128" s="7" t="s">
        <v>281</v>
      </c>
      <c r="P128" s="7" t="s">
        <v>675</v>
      </c>
      <c r="Q128" s="7" t="s">
        <v>453</v>
      </c>
      <c r="R128" s="7" t="s">
        <v>747</v>
      </c>
      <c r="S128" s="7" t="s">
        <v>747</v>
      </c>
      <c r="T128" s="7" t="s">
        <v>211</v>
      </c>
      <c r="U128" s="7"/>
      <c r="V128" s="7" t="s">
        <v>676</v>
      </c>
      <c r="W128" s="7" t="s">
        <v>489</v>
      </c>
      <c r="X128" s="7">
        <v>81</v>
      </c>
      <c r="Y128" s="7"/>
      <c r="Z128" s="7">
        <v>3</v>
      </c>
      <c r="AA128" s="7"/>
      <c r="AB128" s="7"/>
      <c r="AC128" s="7">
        <v>38</v>
      </c>
      <c r="AD128" s="7"/>
      <c r="AE128" s="7"/>
      <c r="AF128" s="7" t="s">
        <v>476</v>
      </c>
      <c r="AG128" s="7" t="s">
        <v>71</v>
      </c>
      <c r="AH128" s="7"/>
      <c r="AI128" s="7"/>
      <c r="AJ128" s="7">
        <f>SUM(Table1[[#This Row],[reported_1302]:[reported_1286_iso]])</f>
        <v>100</v>
      </c>
      <c r="AK128" s="11"/>
      <c r="AL128" s="11"/>
      <c r="AM128" s="11"/>
      <c r="AN128" s="11"/>
      <c r="AO128" s="11">
        <v>10.199999999999999</v>
      </c>
      <c r="AP128" s="11"/>
      <c r="AQ128" s="11">
        <v>0.5</v>
      </c>
      <c r="AR128" s="11">
        <v>85.3</v>
      </c>
      <c r="AS128" s="11">
        <v>3.8</v>
      </c>
      <c r="AT128" s="11"/>
      <c r="AU128" s="11"/>
      <c r="AV128" s="11">
        <v>0.2</v>
      </c>
      <c r="AW128" s="11"/>
      <c r="AX128" s="11"/>
      <c r="AY128" s="11"/>
      <c r="AZ128" s="11">
        <f>Table1[[#This Row],[reported_1302]]/SUM(Table1[[#This Row],[reported_1302]:[reported_1292_iso]])</f>
        <v>0</v>
      </c>
      <c r="BA128" s="11">
        <f>Table1[[#This Row],[reported_1300]]/SUM(Table1[[#This Row],[reported_1302]:[reported_1292_iso]])</f>
        <v>0</v>
      </c>
      <c r="BB128" s="11">
        <f>Table1[[#This Row],[reported_1298]]/SUM(Table1[[#This Row],[reported_1302]:[reported_1292_iso]])</f>
        <v>0</v>
      </c>
      <c r="BC128" s="11">
        <f>Table1[[#This Row],[reported_1296]]/SUM(Table1[[#This Row],[reported_1302]:[reported_1292_iso]])</f>
        <v>0</v>
      </c>
      <c r="BD128" s="11">
        <f>Table1[[#This Row],[reported_1292]]/SUM(Table1[[#This Row],[reported_1302]:[reported_1292_iso]])</f>
        <v>1</v>
      </c>
      <c r="BE128" s="11">
        <f>Table1[[#This Row],[reported_1292_iso]]/SUM(Table1[[#This Row],[reported_1302]:[reported_1292_iso]])</f>
        <v>0</v>
      </c>
      <c r="BF128" s="7" t="e">
        <v>#N/A</v>
      </c>
      <c r="BG128" s="7" t="s">
        <v>32</v>
      </c>
      <c r="BH128" s="7" t="s">
        <v>108</v>
      </c>
      <c r="BI128" s="7" t="s">
        <v>513</v>
      </c>
      <c r="BJ128" s="8" t="s">
        <v>36</v>
      </c>
      <c r="BK128" s="8" t="s">
        <v>36</v>
      </c>
      <c r="BL128" s="7" t="s">
        <v>38</v>
      </c>
      <c r="BM128" s="7" t="s">
        <v>38</v>
      </c>
      <c r="BN128" s="7" t="s">
        <v>113</v>
      </c>
      <c r="BO128" s="7" t="s">
        <v>38</v>
      </c>
      <c r="BP128" s="7" t="s">
        <v>38</v>
      </c>
      <c r="BQ128" s="7"/>
      <c r="BR128" s="7"/>
      <c r="BS128" s="7" t="s">
        <v>515</v>
      </c>
      <c r="BT128" s="7" t="s">
        <v>514</v>
      </c>
      <c r="BU128" s="9" t="s">
        <v>517</v>
      </c>
      <c r="BV128" s="9" t="s">
        <v>228</v>
      </c>
    </row>
    <row r="129" spans="1:74" hidden="1" x14ac:dyDescent="0.25">
      <c r="A129" s="7" t="s">
        <v>468</v>
      </c>
      <c r="B129" s="7" t="s">
        <v>672</v>
      </c>
      <c r="C129" s="7" t="s">
        <v>673</v>
      </c>
      <c r="D129" s="7">
        <f>INDEX(Strain_IDs!C:C,MATCH(Table1[[#This Row],[Strains]],Strain_IDs!D:D,0))</f>
        <v>25.1</v>
      </c>
      <c r="E129" s="7" t="s">
        <v>237</v>
      </c>
      <c r="F129" s="7" t="s">
        <v>282</v>
      </c>
      <c r="G129" s="7" t="s">
        <v>283</v>
      </c>
      <c r="H129" s="7" t="s">
        <v>280</v>
      </c>
      <c r="I129" s="7" t="s">
        <v>281</v>
      </c>
      <c r="J129" s="7" t="s">
        <v>674</v>
      </c>
      <c r="K129" s="7" t="s">
        <v>237</v>
      </c>
      <c r="L129" s="7" t="s">
        <v>278</v>
      </c>
      <c r="M129" s="7" t="s">
        <v>279</v>
      </c>
      <c r="N129" s="7" t="s">
        <v>280</v>
      </c>
      <c r="O129" s="7" t="s">
        <v>281</v>
      </c>
      <c r="P129" s="7" t="s">
        <v>675</v>
      </c>
      <c r="Q129" s="7" t="s">
        <v>453</v>
      </c>
      <c r="R129" s="7" t="s">
        <v>747</v>
      </c>
      <c r="S129" s="7" t="s">
        <v>747</v>
      </c>
      <c r="T129" s="7" t="s">
        <v>211</v>
      </c>
      <c r="U129" s="7"/>
      <c r="V129" s="7" t="s">
        <v>676</v>
      </c>
      <c r="W129" s="7" t="s">
        <v>490</v>
      </c>
      <c r="X129" s="7">
        <v>81</v>
      </c>
      <c r="Y129" s="7"/>
      <c r="Z129" s="7">
        <v>3</v>
      </c>
      <c r="AA129" s="7"/>
      <c r="AB129" s="7"/>
      <c r="AC129" s="7">
        <v>55.7</v>
      </c>
      <c r="AD129" s="7"/>
      <c r="AE129" s="7"/>
      <c r="AF129" s="7" t="s">
        <v>476</v>
      </c>
      <c r="AG129" s="7" t="s">
        <v>71</v>
      </c>
      <c r="AH129" s="7"/>
      <c r="AI129" s="7"/>
      <c r="AJ129" s="7">
        <f>SUM(Table1[[#This Row],[reported_1302]:[reported_1286_iso]])</f>
        <v>99.999999999999986</v>
      </c>
      <c r="AK129" s="11"/>
      <c r="AL129" s="11"/>
      <c r="AM129" s="11"/>
      <c r="AN129" s="11"/>
      <c r="AO129" s="11">
        <v>6.9</v>
      </c>
      <c r="AP129" s="11"/>
      <c r="AQ129" s="11">
        <v>0.4</v>
      </c>
      <c r="AR129" s="11">
        <v>90.5</v>
      </c>
      <c r="AS129" s="11">
        <v>2.1</v>
      </c>
      <c r="AT129" s="11"/>
      <c r="AU129" s="11"/>
      <c r="AV129" s="11">
        <v>0.1</v>
      </c>
      <c r="AW129" s="11"/>
      <c r="AX129" s="11"/>
      <c r="AY129" s="11"/>
      <c r="AZ129" s="11">
        <f>Table1[[#This Row],[reported_1302]]/SUM(Table1[[#This Row],[reported_1302]:[reported_1292_iso]])</f>
        <v>0</v>
      </c>
      <c r="BA129" s="11">
        <f>Table1[[#This Row],[reported_1300]]/SUM(Table1[[#This Row],[reported_1302]:[reported_1292_iso]])</f>
        <v>0</v>
      </c>
      <c r="BB129" s="11">
        <f>Table1[[#This Row],[reported_1298]]/SUM(Table1[[#This Row],[reported_1302]:[reported_1292_iso]])</f>
        <v>0</v>
      </c>
      <c r="BC129" s="11">
        <f>Table1[[#This Row],[reported_1296]]/SUM(Table1[[#This Row],[reported_1302]:[reported_1292_iso]])</f>
        <v>0</v>
      </c>
      <c r="BD129" s="11">
        <f>Table1[[#This Row],[reported_1292]]/SUM(Table1[[#This Row],[reported_1302]:[reported_1292_iso]])</f>
        <v>1</v>
      </c>
      <c r="BE129" s="11">
        <f>Table1[[#This Row],[reported_1292_iso]]/SUM(Table1[[#This Row],[reported_1302]:[reported_1292_iso]])</f>
        <v>0</v>
      </c>
      <c r="BF129" s="7" t="e">
        <v>#N/A</v>
      </c>
      <c r="BG129" s="7" t="s">
        <v>32</v>
      </c>
      <c r="BH129" s="7" t="s">
        <v>108</v>
      </c>
      <c r="BI129" s="7" t="s">
        <v>513</v>
      </c>
      <c r="BJ129" s="8" t="s">
        <v>36</v>
      </c>
      <c r="BK129" s="8" t="s">
        <v>36</v>
      </c>
      <c r="BL129" s="7" t="s">
        <v>38</v>
      </c>
      <c r="BM129" s="7" t="s">
        <v>38</v>
      </c>
      <c r="BN129" s="7" t="s">
        <v>113</v>
      </c>
      <c r="BO129" s="7" t="s">
        <v>38</v>
      </c>
      <c r="BP129" s="7" t="s">
        <v>38</v>
      </c>
      <c r="BQ129" s="7"/>
      <c r="BR129" s="7"/>
      <c r="BS129" s="7" t="s">
        <v>515</v>
      </c>
      <c r="BT129" s="7" t="s">
        <v>514</v>
      </c>
      <c r="BU129" s="9" t="s">
        <v>517</v>
      </c>
      <c r="BV129" s="9" t="s">
        <v>228</v>
      </c>
    </row>
    <row r="130" spans="1:74" hidden="1" x14ac:dyDescent="0.25">
      <c r="A130" s="7" t="s">
        <v>520</v>
      </c>
      <c r="B130" s="7" t="s">
        <v>502</v>
      </c>
      <c r="C130" s="7" t="s">
        <v>492</v>
      </c>
      <c r="D130" s="7">
        <f>INDEX(Strain_IDs!C:C,MATCH(Table1[[#This Row],[Strains]],Strain_IDs!D:D,0))</f>
        <v>24</v>
      </c>
      <c r="E130" s="7" t="s">
        <v>493</v>
      </c>
      <c r="F130" s="7" t="s">
        <v>494</v>
      </c>
      <c r="G130" s="7" t="s">
        <v>495</v>
      </c>
      <c r="H130" s="7" t="s">
        <v>496</v>
      </c>
      <c r="I130" s="7" t="s">
        <v>497</v>
      </c>
      <c r="J130" s="7"/>
      <c r="K130" s="7" t="s">
        <v>499</v>
      </c>
      <c r="L130" s="7" t="s">
        <v>494</v>
      </c>
      <c r="M130" s="7" t="s">
        <v>495</v>
      </c>
      <c r="N130" s="7" t="s">
        <v>498</v>
      </c>
      <c r="O130" s="7" t="s">
        <v>497</v>
      </c>
      <c r="P130" s="7"/>
      <c r="Q130" s="7" t="s">
        <v>500</v>
      </c>
      <c r="R130" s="7" t="s">
        <v>750</v>
      </c>
      <c r="S130" s="7" t="s">
        <v>750</v>
      </c>
      <c r="T130" s="7" t="s">
        <v>211</v>
      </c>
      <c r="U130" s="7"/>
      <c r="V130" s="7"/>
      <c r="W130" s="7" t="s">
        <v>501</v>
      </c>
      <c r="X130" s="7">
        <v>53</v>
      </c>
      <c r="Y130" s="7"/>
      <c r="Z130" s="7">
        <v>0.7</v>
      </c>
      <c r="AA130" s="7"/>
      <c r="AB130" s="7"/>
      <c r="AC130" s="7"/>
      <c r="AD130" s="7"/>
      <c r="AE130" s="7" t="s">
        <v>564</v>
      </c>
      <c r="AF130" s="7" t="s">
        <v>472</v>
      </c>
      <c r="AG130" s="7" t="s">
        <v>71</v>
      </c>
      <c r="AH130" s="7"/>
      <c r="AI130" s="7"/>
      <c r="AJ130" s="7">
        <f>SUM(Table1[[#This Row],[reported_1302]:[reported_1286_iso]])</f>
        <v>100</v>
      </c>
      <c r="AK130" s="11">
        <v>44.19</v>
      </c>
      <c r="AL130" s="11">
        <v>6.6</v>
      </c>
      <c r="AM130" s="11">
        <v>22.97</v>
      </c>
      <c r="AN130" s="11">
        <v>5.69</v>
      </c>
      <c r="AO130" s="11">
        <v>6.39</v>
      </c>
      <c r="AP130" s="11"/>
      <c r="AQ130" s="11">
        <v>13.34</v>
      </c>
      <c r="AR130" s="11">
        <v>0.73</v>
      </c>
      <c r="AS130" s="11">
        <v>0.08</v>
      </c>
      <c r="AT130" s="11">
        <v>0.01</v>
      </c>
      <c r="AU130" s="11"/>
      <c r="AV130" s="11"/>
      <c r="AW130" s="11"/>
      <c r="AX130" s="11"/>
      <c r="AY130" s="11"/>
      <c r="AZ130" s="11">
        <f>Table1[[#This Row],[reported_1302]]/SUM(Table1[[#This Row],[reported_1302]:[reported_1292_iso]])</f>
        <v>0.51479496738117436</v>
      </c>
      <c r="BA130" s="11">
        <f>Table1[[#This Row],[reported_1300]]/SUM(Table1[[#This Row],[reported_1302]:[reported_1292_iso]])</f>
        <v>7.6887232059645857E-2</v>
      </c>
      <c r="BB130" s="11">
        <f>Table1[[#This Row],[reported_1298]]/SUM(Table1[[#This Row],[reported_1302]:[reported_1292_iso]])</f>
        <v>0.26759086672879778</v>
      </c>
      <c r="BC130" s="11">
        <f>Table1[[#This Row],[reported_1296]]/SUM(Table1[[#This Row],[reported_1302]:[reported_1292_iso]])</f>
        <v>6.6286113699906821E-2</v>
      </c>
      <c r="BD130" s="11">
        <f>Table1[[#This Row],[reported_1292]]/SUM(Table1[[#This Row],[reported_1302]:[reported_1292_iso]])</f>
        <v>7.4440820130475302E-2</v>
      </c>
      <c r="BE130" s="11">
        <f>Table1[[#This Row],[reported_1292_iso]]/SUM(Table1[[#This Row],[reported_1302]:[reported_1292_iso]])</f>
        <v>0</v>
      </c>
      <c r="BF130" s="7" t="e">
        <v>#N/A</v>
      </c>
      <c r="BG130" s="7" t="s">
        <v>32</v>
      </c>
      <c r="BH130" s="7" t="s">
        <v>108</v>
      </c>
      <c r="BI130" s="7" t="s">
        <v>512</v>
      </c>
      <c r="BJ130" s="8" t="s">
        <v>36</v>
      </c>
      <c r="BK130" s="8" t="s">
        <v>36</v>
      </c>
      <c r="BL130" s="7" t="s">
        <v>38</v>
      </c>
      <c r="BM130" s="7" t="s">
        <v>38</v>
      </c>
      <c r="BN130" s="7" t="s">
        <v>113</v>
      </c>
      <c r="BO130" s="7" t="s">
        <v>38</v>
      </c>
      <c r="BP130" s="7" t="s">
        <v>40</v>
      </c>
      <c r="BQ130" s="7"/>
      <c r="BR130" s="7"/>
      <c r="BS130" s="7" t="s">
        <v>516</v>
      </c>
      <c r="BT130" s="7" t="s">
        <v>518</v>
      </c>
      <c r="BU130" s="14" t="s">
        <v>519</v>
      </c>
      <c r="BV130" s="9" t="s">
        <v>228</v>
      </c>
    </row>
    <row r="131" spans="1:74" hidden="1" x14ac:dyDescent="0.25">
      <c r="A131" s="7" t="s">
        <v>521</v>
      </c>
      <c r="B131" s="7" t="s">
        <v>502</v>
      </c>
      <c r="C131" s="7" t="s">
        <v>492</v>
      </c>
      <c r="D131" s="7">
        <f>INDEX(Strain_IDs!C:C,MATCH(Table1[[#This Row],[Strains]],Strain_IDs!D:D,0))</f>
        <v>24</v>
      </c>
      <c r="E131" s="7" t="s">
        <v>493</v>
      </c>
      <c r="F131" s="7" t="s">
        <v>494</v>
      </c>
      <c r="G131" s="7" t="s">
        <v>495</v>
      </c>
      <c r="H131" s="7" t="s">
        <v>496</v>
      </c>
      <c r="I131" s="7" t="s">
        <v>497</v>
      </c>
      <c r="J131" s="7"/>
      <c r="K131" s="7" t="s">
        <v>499</v>
      </c>
      <c r="L131" s="7" t="s">
        <v>494</v>
      </c>
      <c r="M131" s="7" t="s">
        <v>495</v>
      </c>
      <c r="N131" s="7" t="s">
        <v>498</v>
      </c>
      <c r="O131" s="7" t="s">
        <v>497</v>
      </c>
      <c r="P131" s="7"/>
      <c r="Q131" s="7" t="s">
        <v>500</v>
      </c>
      <c r="R131" s="7" t="s">
        <v>750</v>
      </c>
      <c r="S131" s="7" t="s">
        <v>750</v>
      </c>
      <c r="T131" s="7" t="s">
        <v>211</v>
      </c>
      <c r="U131" s="7"/>
      <c r="V131" s="7"/>
      <c r="W131" s="7" t="s">
        <v>503</v>
      </c>
      <c r="X131" s="7">
        <v>58</v>
      </c>
      <c r="Y131" s="7"/>
      <c r="Z131" s="7">
        <v>0.7</v>
      </c>
      <c r="AA131" s="7"/>
      <c r="AB131" s="7"/>
      <c r="AC131" s="7"/>
      <c r="AD131" s="7"/>
      <c r="AE131" s="7" t="s">
        <v>564</v>
      </c>
      <c r="AF131" s="7" t="s">
        <v>472</v>
      </c>
      <c r="AG131" s="7" t="s">
        <v>71</v>
      </c>
      <c r="AH131" s="7"/>
      <c r="AI131" s="7"/>
      <c r="AJ131" s="7">
        <f>SUM(Table1[[#This Row],[reported_1302]:[reported_1286_iso]])</f>
        <v>100</v>
      </c>
      <c r="AK131" s="11">
        <v>28.49</v>
      </c>
      <c r="AL131" s="11">
        <v>8.57</v>
      </c>
      <c r="AM131" s="11">
        <v>27.83</v>
      </c>
      <c r="AN131" s="11">
        <v>9.73</v>
      </c>
      <c r="AO131" s="11">
        <v>6</v>
      </c>
      <c r="AP131" s="11"/>
      <c r="AQ131" s="11">
        <v>18.64</v>
      </c>
      <c r="AR131" s="11">
        <v>0.63</v>
      </c>
      <c r="AS131" s="11">
        <v>0.1</v>
      </c>
      <c r="AT131" s="11">
        <v>0.01</v>
      </c>
      <c r="AU131" s="11"/>
      <c r="AV131" s="11"/>
      <c r="AW131" s="11"/>
      <c r="AX131" s="11"/>
      <c r="AY131" s="11"/>
      <c r="AZ131" s="11">
        <f>Table1[[#This Row],[reported_1302]]/SUM(Table1[[#This Row],[reported_1302]:[reported_1292_iso]])</f>
        <v>0.3533862565120317</v>
      </c>
      <c r="BA131" s="11">
        <f>Table1[[#This Row],[reported_1300]]/SUM(Table1[[#This Row],[reported_1302]:[reported_1292_iso]])</f>
        <v>0.1063011659637807</v>
      </c>
      <c r="BB131" s="11">
        <f>Table1[[#This Row],[reported_1298]]/SUM(Table1[[#This Row],[reported_1302]:[reported_1292_iso]])</f>
        <v>0.34519970230711977</v>
      </c>
      <c r="BC131" s="11">
        <f>Table1[[#This Row],[reported_1296]]/SUM(Table1[[#This Row],[reported_1302]:[reported_1292_iso]])</f>
        <v>0.1206896551724138</v>
      </c>
      <c r="BD131" s="11">
        <f>Table1[[#This Row],[reported_1292]]/SUM(Table1[[#This Row],[reported_1302]:[reported_1292_iso]])</f>
        <v>7.4423220044653932E-2</v>
      </c>
      <c r="BE131" s="11">
        <f>Table1[[#This Row],[reported_1292_iso]]/SUM(Table1[[#This Row],[reported_1302]:[reported_1292_iso]])</f>
        <v>0</v>
      </c>
      <c r="BF131" s="7" t="e">
        <v>#N/A</v>
      </c>
      <c r="BG131" s="7" t="s">
        <v>32</v>
      </c>
      <c r="BH131" s="7" t="s">
        <v>108</v>
      </c>
      <c r="BI131" s="7" t="s">
        <v>512</v>
      </c>
      <c r="BJ131" s="8" t="s">
        <v>36</v>
      </c>
      <c r="BK131" s="8" t="s">
        <v>36</v>
      </c>
      <c r="BL131" s="7" t="s">
        <v>38</v>
      </c>
      <c r="BM131" s="7" t="s">
        <v>38</v>
      </c>
      <c r="BN131" s="7" t="s">
        <v>113</v>
      </c>
      <c r="BO131" s="7" t="s">
        <v>38</v>
      </c>
      <c r="BP131" s="7" t="s">
        <v>40</v>
      </c>
      <c r="BQ131" s="7"/>
      <c r="BR131" s="7"/>
      <c r="BS131" s="7" t="s">
        <v>516</v>
      </c>
      <c r="BT131" s="7" t="s">
        <v>518</v>
      </c>
      <c r="BU131" s="14" t="s">
        <v>519</v>
      </c>
      <c r="BV131" s="9" t="s">
        <v>228</v>
      </c>
    </row>
    <row r="132" spans="1:74" hidden="1" x14ac:dyDescent="0.25">
      <c r="A132" s="7" t="s">
        <v>522</v>
      </c>
      <c r="B132" s="7" t="s">
        <v>502</v>
      </c>
      <c r="C132" s="7" t="s">
        <v>492</v>
      </c>
      <c r="D132" s="7">
        <f>INDEX(Strain_IDs!C:C,MATCH(Table1[[#This Row],[Strains]],Strain_IDs!D:D,0))</f>
        <v>24</v>
      </c>
      <c r="E132" s="7" t="s">
        <v>493</v>
      </c>
      <c r="F132" s="7" t="s">
        <v>494</v>
      </c>
      <c r="G132" s="7" t="s">
        <v>495</v>
      </c>
      <c r="H132" s="7" t="s">
        <v>496</v>
      </c>
      <c r="I132" s="7" t="s">
        <v>497</v>
      </c>
      <c r="J132" s="7"/>
      <c r="K132" s="7" t="s">
        <v>499</v>
      </c>
      <c r="L132" s="7" t="s">
        <v>494</v>
      </c>
      <c r="M132" s="7" t="s">
        <v>495</v>
      </c>
      <c r="N132" s="7" t="s">
        <v>498</v>
      </c>
      <c r="O132" s="7" t="s">
        <v>497</v>
      </c>
      <c r="P132" s="7"/>
      <c r="Q132" s="7" t="s">
        <v>500</v>
      </c>
      <c r="R132" s="7" t="s">
        <v>750</v>
      </c>
      <c r="S132" s="7" t="s">
        <v>750</v>
      </c>
      <c r="T132" s="7" t="s">
        <v>211</v>
      </c>
      <c r="U132" s="7"/>
      <c r="V132" s="7"/>
      <c r="W132" s="7" t="s">
        <v>504</v>
      </c>
      <c r="X132" s="7">
        <v>63</v>
      </c>
      <c r="Y132" s="7"/>
      <c r="Z132" s="7">
        <v>0.7</v>
      </c>
      <c r="AA132" s="7"/>
      <c r="AB132" s="7"/>
      <c r="AC132" s="7"/>
      <c r="AD132" s="7"/>
      <c r="AE132" s="7" t="s">
        <v>564</v>
      </c>
      <c r="AF132" s="7" t="s">
        <v>472</v>
      </c>
      <c r="AG132" s="7" t="s">
        <v>71</v>
      </c>
      <c r="AH132" s="7"/>
      <c r="AI132" s="7"/>
      <c r="AJ132" s="7">
        <f>SUM(Table1[[#This Row],[reported_1302]:[reported_1286_iso]])</f>
        <v>100</v>
      </c>
      <c r="AK132" s="11">
        <v>31.42</v>
      </c>
      <c r="AL132" s="11">
        <v>7.62</v>
      </c>
      <c r="AM132" s="11">
        <v>23.92</v>
      </c>
      <c r="AN132" s="11">
        <v>9.39</v>
      </c>
      <c r="AO132" s="11">
        <v>8.1300000000000008</v>
      </c>
      <c r="AP132" s="11"/>
      <c r="AQ132" s="11">
        <v>18.18</v>
      </c>
      <c r="AR132" s="11">
        <v>1.1299999999999999</v>
      </c>
      <c r="AS132" s="11">
        <v>0.2</v>
      </c>
      <c r="AT132" s="11">
        <v>0.01</v>
      </c>
      <c r="AU132" s="11"/>
      <c r="AV132" s="11"/>
      <c r="AW132" s="11"/>
      <c r="AX132" s="11"/>
      <c r="AY132" s="11"/>
      <c r="AZ132" s="11">
        <f>Table1[[#This Row],[reported_1302]]/SUM(Table1[[#This Row],[reported_1302]:[reported_1292_iso]])</f>
        <v>0.39040755467196825</v>
      </c>
      <c r="BA132" s="11">
        <f>Table1[[#This Row],[reported_1300]]/SUM(Table1[[#This Row],[reported_1302]:[reported_1292_iso]])</f>
        <v>9.4681908548707769E-2</v>
      </c>
      <c r="BB132" s="11">
        <f>Table1[[#This Row],[reported_1298]]/SUM(Table1[[#This Row],[reported_1302]:[reported_1292_iso]])</f>
        <v>0.29721669980119292</v>
      </c>
      <c r="BC132" s="11">
        <f>Table1[[#This Row],[reported_1296]]/SUM(Table1[[#This Row],[reported_1302]:[reported_1292_iso]])</f>
        <v>0.11667495029821076</v>
      </c>
      <c r="BD132" s="11">
        <f>Table1[[#This Row],[reported_1292]]/SUM(Table1[[#This Row],[reported_1302]:[reported_1292_iso]])</f>
        <v>0.1010188866799205</v>
      </c>
      <c r="BE132" s="11">
        <f>Table1[[#This Row],[reported_1292_iso]]/SUM(Table1[[#This Row],[reported_1302]:[reported_1292_iso]])</f>
        <v>0</v>
      </c>
      <c r="BF132" s="7" t="e">
        <v>#N/A</v>
      </c>
      <c r="BG132" s="7" t="s">
        <v>32</v>
      </c>
      <c r="BH132" s="7" t="s">
        <v>108</v>
      </c>
      <c r="BI132" s="7" t="s">
        <v>512</v>
      </c>
      <c r="BJ132" s="8" t="s">
        <v>36</v>
      </c>
      <c r="BK132" s="8" t="s">
        <v>36</v>
      </c>
      <c r="BL132" s="7" t="s">
        <v>38</v>
      </c>
      <c r="BM132" s="7" t="s">
        <v>38</v>
      </c>
      <c r="BN132" s="7" t="s">
        <v>113</v>
      </c>
      <c r="BO132" s="7" t="s">
        <v>38</v>
      </c>
      <c r="BP132" s="7" t="s">
        <v>40</v>
      </c>
      <c r="BQ132" s="7"/>
      <c r="BR132" s="7"/>
      <c r="BS132" s="7" t="s">
        <v>516</v>
      </c>
      <c r="BT132" s="7" t="s">
        <v>518</v>
      </c>
      <c r="BU132" s="14" t="s">
        <v>519</v>
      </c>
      <c r="BV132" s="9" t="s">
        <v>228</v>
      </c>
    </row>
    <row r="133" spans="1:74" hidden="1" x14ac:dyDescent="0.25">
      <c r="A133" s="7" t="s">
        <v>523</v>
      </c>
      <c r="B133" s="7" t="s">
        <v>502</v>
      </c>
      <c r="C133" s="7" t="s">
        <v>492</v>
      </c>
      <c r="D133" s="7">
        <f>INDEX(Strain_IDs!C:C,MATCH(Table1[[#This Row],[Strains]],Strain_IDs!D:D,0))</f>
        <v>24</v>
      </c>
      <c r="E133" s="7" t="s">
        <v>493</v>
      </c>
      <c r="F133" s="7" t="s">
        <v>494</v>
      </c>
      <c r="G133" s="7" t="s">
        <v>495</v>
      </c>
      <c r="H133" s="7" t="s">
        <v>496</v>
      </c>
      <c r="I133" s="7" t="s">
        <v>497</v>
      </c>
      <c r="J133" s="7"/>
      <c r="K133" s="7" t="s">
        <v>499</v>
      </c>
      <c r="L133" s="7" t="s">
        <v>494</v>
      </c>
      <c r="M133" s="7" t="s">
        <v>495</v>
      </c>
      <c r="N133" s="7" t="s">
        <v>498</v>
      </c>
      <c r="O133" s="7" t="s">
        <v>497</v>
      </c>
      <c r="P133" s="7"/>
      <c r="Q133" s="7" t="s">
        <v>500</v>
      </c>
      <c r="R133" s="7" t="s">
        <v>750</v>
      </c>
      <c r="S133" s="7" t="s">
        <v>750</v>
      </c>
      <c r="T133" s="7" t="s">
        <v>211</v>
      </c>
      <c r="U133" s="7"/>
      <c r="V133" s="7"/>
      <c r="W133" s="7" t="s">
        <v>509</v>
      </c>
      <c r="X133" s="7">
        <v>53</v>
      </c>
      <c r="Y133" s="7"/>
      <c r="Z133" s="7">
        <v>0.7</v>
      </c>
      <c r="AA133" s="7"/>
      <c r="AB133" s="7"/>
      <c r="AC133" s="7"/>
      <c r="AD133" s="7"/>
      <c r="AE133" s="7" t="s">
        <v>564</v>
      </c>
      <c r="AF133" s="7" t="s">
        <v>472</v>
      </c>
      <c r="AG133" s="7" t="s">
        <v>65</v>
      </c>
      <c r="AH133" s="7"/>
      <c r="AI133" s="7"/>
      <c r="AJ133" s="7">
        <f>SUM(Table1[[#This Row],[reported_1302]:[reported_1286_iso]])</f>
        <v>100.00000000000001</v>
      </c>
      <c r="AK133" s="11">
        <v>28.48</v>
      </c>
      <c r="AL133" s="11">
        <v>10.91</v>
      </c>
      <c r="AM133" s="11">
        <v>36.340000000000003</v>
      </c>
      <c r="AN133" s="11">
        <v>8.01</v>
      </c>
      <c r="AO133" s="11">
        <v>4.53</v>
      </c>
      <c r="AP133" s="11"/>
      <c r="AQ133" s="11">
        <v>11.18</v>
      </c>
      <c r="AR133" s="11">
        <v>0.49</v>
      </c>
      <c r="AS133" s="11">
        <v>0.05</v>
      </c>
      <c r="AT133" s="11">
        <v>0.01</v>
      </c>
      <c r="AU133" s="11"/>
      <c r="AV133" s="11"/>
      <c r="AW133" s="11"/>
      <c r="AX133" s="11"/>
      <c r="AY133" s="11"/>
      <c r="AZ133" s="11">
        <f>Table1[[#This Row],[reported_1302]]/SUM(Table1[[#This Row],[reported_1302]:[reported_1292_iso]])</f>
        <v>0.32264642573920921</v>
      </c>
      <c r="BA133" s="11">
        <f>Table1[[#This Row],[reported_1300]]/SUM(Table1[[#This Row],[reported_1302]:[reported_1292_iso]])</f>
        <v>0.12359805143310297</v>
      </c>
      <c r="BB133" s="11">
        <f>Table1[[#This Row],[reported_1298]]/SUM(Table1[[#This Row],[reported_1302]:[reported_1292_iso]])</f>
        <v>0.41169140138212301</v>
      </c>
      <c r="BC133" s="11">
        <f>Table1[[#This Row],[reported_1296]]/SUM(Table1[[#This Row],[reported_1302]:[reported_1292_iso]])</f>
        <v>9.0744307239152583E-2</v>
      </c>
      <c r="BD133" s="11">
        <f>Table1[[#This Row],[reported_1292]]/SUM(Table1[[#This Row],[reported_1302]:[reported_1292_iso]])</f>
        <v>5.1319814206412143E-2</v>
      </c>
      <c r="BE133" s="11">
        <f>Table1[[#This Row],[reported_1292_iso]]/SUM(Table1[[#This Row],[reported_1302]:[reported_1292_iso]])</f>
        <v>0</v>
      </c>
      <c r="BF133" s="7" t="e">
        <v>#N/A</v>
      </c>
      <c r="BG133" s="7" t="s">
        <v>32</v>
      </c>
      <c r="BH133" s="7" t="s">
        <v>108</v>
      </c>
      <c r="BI133" s="7" t="s">
        <v>512</v>
      </c>
      <c r="BJ133" s="8" t="s">
        <v>36</v>
      </c>
      <c r="BK133" s="8" t="s">
        <v>36</v>
      </c>
      <c r="BL133" s="7" t="s">
        <v>38</v>
      </c>
      <c r="BM133" s="7" t="s">
        <v>38</v>
      </c>
      <c r="BN133" s="7" t="s">
        <v>113</v>
      </c>
      <c r="BO133" s="7" t="s">
        <v>38</v>
      </c>
      <c r="BP133" s="7" t="s">
        <v>40</v>
      </c>
      <c r="BQ133" s="7"/>
      <c r="BR133" s="7"/>
      <c r="BS133" s="7" t="s">
        <v>516</v>
      </c>
      <c r="BT133" s="7" t="s">
        <v>518</v>
      </c>
      <c r="BU133" s="14" t="s">
        <v>519</v>
      </c>
      <c r="BV133" s="9" t="s">
        <v>228</v>
      </c>
    </row>
    <row r="134" spans="1:74" hidden="1" x14ac:dyDescent="0.25">
      <c r="A134" s="7" t="s">
        <v>524</v>
      </c>
      <c r="B134" s="7" t="s">
        <v>502</v>
      </c>
      <c r="C134" s="7" t="s">
        <v>492</v>
      </c>
      <c r="D134" s="7">
        <f>INDEX(Strain_IDs!C:C,MATCH(Table1[[#This Row],[Strains]],Strain_IDs!D:D,0))</f>
        <v>24</v>
      </c>
      <c r="E134" s="7" t="s">
        <v>493</v>
      </c>
      <c r="F134" s="7" t="s">
        <v>494</v>
      </c>
      <c r="G134" s="7" t="s">
        <v>495</v>
      </c>
      <c r="H134" s="7" t="s">
        <v>496</v>
      </c>
      <c r="I134" s="7" t="s">
        <v>497</v>
      </c>
      <c r="J134" s="7"/>
      <c r="K134" s="7" t="s">
        <v>499</v>
      </c>
      <c r="L134" s="7" t="s">
        <v>494</v>
      </c>
      <c r="M134" s="7" t="s">
        <v>495</v>
      </c>
      <c r="N134" s="7" t="s">
        <v>498</v>
      </c>
      <c r="O134" s="7" t="s">
        <v>497</v>
      </c>
      <c r="P134" s="7"/>
      <c r="Q134" s="7" t="s">
        <v>500</v>
      </c>
      <c r="R134" s="7" t="s">
        <v>750</v>
      </c>
      <c r="S134" s="7" t="s">
        <v>750</v>
      </c>
      <c r="T134" s="7" t="s">
        <v>211</v>
      </c>
      <c r="U134" s="7"/>
      <c r="V134" s="7"/>
      <c r="W134" s="7" t="s">
        <v>510</v>
      </c>
      <c r="X134" s="7">
        <v>58</v>
      </c>
      <c r="Y134" s="7"/>
      <c r="Z134" s="7">
        <v>0.7</v>
      </c>
      <c r="AA134" s="7"/>
      <c r="AB134" s="7"/>
      <c r="AC134" s="7"/>
      <c r="AD134" s="7"/>
      <c r="AE134" s="7" t="s">
        <v>564</v>
      </c>
      <c r="AF134" s="7" t="s">
        <v>472</v>
      </c>
      <c r="AG134" s="7" t="s">
        <v>65</v>
      </c>
      <c r="AH134" s="7"/>
      <c r="AI134" s="7"/>
      <c r="AJ134" s="7">
        <f>SUM(Table1[[#This Row],[reported_1302]:[reported_1286_iso]])</f>
        <v>100.01</v>
      </c>
      <c r="AK134" s="11">
        <v>21.41</v>
      </c>
      <c r="AL134" s="11">
        <v>11.45</v>
      </c>
      <c r="AM134" s="11">
        <v>37.83</v>
      </c>
      <c r="AN134" s="11">
        <v>11.78</v>
      </c>
      <c r="AO134" s="11">
        <v>3.34</v>
      </c>
      <c r="AP134" s="11"/>
      <c r="AQ134" s="11">
        <v>13.83</v>
      </c>
      <c r="AR134" s="11">
        <v>0.32</v>
      </c>
      <c r="AS134" s="11">
        <v>0.04</v>
      </c>
      <c r="AT134" s="11">
        <v>0.01</v>
      </c>
      <c r="AU134" s="11"/>
      <c r="AV134" s="11"/>
      <c r="AW134" s="11"/>
      <c r="AX134" s="11"/>
      <c r="AY134" s="11"/>
      <c r="AZ134" s="11">
        <f>Table1[[#This Row],[reported_1302]]/SUM(Table1[[#This Row],[reported_1302]:[reported_1292_iso]])</f>
        <v>0.24950471972963523</v>
      </c>
      <c r="BA134" s="11">
        <f>Table1[[#This Row],[reported_1300]]/SUM(Table1[[#This Row],[reported_1302]:[reported_1292_iso]])</f>
        <v>0.13343433166297633</v>
      </c>
      <c r="BB134" s="11">
        <f>Table1[[#This Row],[reported_1298]]/SUM(Table1[[#This Row],[reported_1302]:[reported_1292_iso]])</f>
        <v>0.44085770889173753</v>
      </c>
      <c r="BC134" s="11">
        <f>Table1[[#This Row],[reported_1296]]/SUM(Table1[[#This Row],[reported_1302]:[reported_1292_iso]])</f>
        <v>0.13728003729169094</v>
      </c>
      <c r="BD134" s="11">
        <f>Table1[[#This Row],[reported_1292]]/SUM(Table1[[#This Row],[reported_1302]:[reported_1292_iso]])</f>
        <v>3.8923202423959906E-2</v>
      </c>
      <c r="BE134" s="11">
        <f>Table1[[#This Row],[reported_1292_iso]]/SUM(Table1[[#This Row],[reported_1302]:[reported_1292_iso]])</f>
        <v>0</v>
      </c>
      <c r="BF134" s="7" t="e">
        <v>#N/A</v>
      </c>
      <c r="BG134" s="7" t="s">
        <v>32</v>
      </c>
      <c r="BH134" s="7" t="s">
        <v>108</v>
      </c>
      <c r="BI134" s="7" t="s">
        <v>512</v>
      </c>
      <c r="BJ134" s="8" t="s">
        <v>36</v>
      </c>
      <c r="BK134" s="8" t="s">
        <v>36</v>
      </c>
      <c r="BL134" s="7" t="s">
        <v>38</v>
      </c>
      <c r="BM134" s="7" t="s">
        <v>38</v>
      </c>
      <c r="BN134" s="7" t="s">
        <v>113</v>
      </c>
      <c r="BO134" s="7" t="s">
        <v>38</v>
      </c>
      <c r="BP134" s="7" t="s">
        <v>40</v>
      </c>
      <c r="BQ134" s="7"/>
      <c r="BR134" s="7"/>
      <c r="BS134" s="7" t="s">
        <v>516</v>
      </c>
      <c r="BT134" s="7" t="s">
        <v>518</v>
      </c>
      <c r="BU134" s="14" t="s">
        <v>519</v>
      </c>
      <c r="BV134" s="9" t="s">
        <v>228</v>
      </c>
    </row>
    <row r="135" spans="1:74" hidden="1" x14ac:dyDescent="0.25">
      <c r="A135" s="7" t="s">
        <v>525</v>
      </c>
      <c r="B135" s="7" t="s">
        <v>502</v>
      </c>
      <c r="C135" s="7" t="s">
        <v>492</v>
      </c>
      <c r="D135" s="7">
        <f>INDEX(Strain_IDs!C:C,MATCH(Table1[[#This Row],[Strains]],Strain_IDs!D:D,0))</f>
        <v>24</v>
      </c>
      <c r="E135" s="7" t="s">
        <v>493</v>
      </c>
      <c r="F135" s="7" t="s">
        <v>494</v>
      </c>
      <c r="G135" s="7" t="s">
        <v>495</v>
      </c>
      <c r="H135" s="7" t="s">
        <v>496</v>
      </c>
      <c r="I135" s="7" t="s">
        <v>497</v>
      </c>
      <c r="J135" s="7"/>
      <c r="K135" s="7" t="s">
        <v>499</v>
      </c>
      <c r="L135" s="7" t="s">
        <v>494</v>
      </c>
      <c r="M135" s="7" t="s">
        <v>495</v>
      </c>
      <c r="N135" s="7" t="s">
        <v>498</v>
      </c>
      <c r="O135" s="7" t="s">
        <v>497</v>
      </c>
      <c r="P135" s="7"/>
      <c r="Q135" s="7" t="s">
        <v>500</v>
      </c>
      <c r="R135" s="7" t="s">
        <v>750</v>
      </c>
      <c r="S135" s="7" t="s">
        <v>750</v>
      </c>
      <c r="T135" s="7" t="s">
        <v>211</v>
      </c>
      <c r="U135" s="7"/>
      <c r="V135" s="7"/>
      <c r="W135" s="7" t="s">
        <v>511</v>
      </c>
      <c r="X135" s="7">
        <v>63</v>
      </c>
      <c r="Y135" s="7"/>
      <c r="Z135" s="7">
        <v>0.7</v>
      </c>
      <c r="AA135" s="7"/>
      <c r="AB135" s="7"/>
      <c r="AC135" s="7"/>
      <c r="AD135" s="7"/>
      <c r="AE135" s="7" t="s">
        <v>564</v>
      </c>
      <c r="AF135" s="7" t="s">
        <v>472</v>
      </c>
      <c r="AG135" s="7" t="s">
        <v>65</v>
      </c>
      <c r="AH135" s="7"/>
      <c r="AI135" s="7"/>
      <c r="AJ135" s="7">
        <f>SUM(Table1[[#This Row],[reported_1302]:[reported_1286_iso]])</f>
        <v>100.01</v>
      </c>
      <c r="AK135" s="11">
        <v>13.51</v>
      </c>
      <c r="AL135" s="11">
        <v>11.08</v>
      </c>
      <c r="AM135" s="11">
        <v>39.72</v>
      </c>
      <c r="AN135" s="11">
        <v>13.26</v>
      </c>
      <c r="AO135" s="11">
        <v>4.6399999999999997</v>
      </c>
      <c r="AP135" s="11"/>
      <c r="AQ135" s="11">
        <v>17.16</v>
      </c>
      <c r="AR135" s="11">
        <v>0.55000000000000004</v>
      </c>
      <c r="AS135" s="11">
        <v>0.08</v>
      </c>
      <c r="AT135" s="11">
        <v>0.01</v>
      </c>
      <c r="AU135" s="11"/>
      <c r="AV135" s="11"/>
      <c r="AW135" s="11"/>
      <c r="AX135" s="11"/>
      <c r="AY135" s="11"/>
      <c r="AZ135" s="11">
        <f>Table1[[#This Row],[reported_1302]]/SUM(Table1[[#This Row],[reported_1302]:[reported_1292_iso]])</f>
        <v>0.16433523902201677</v>
      </c>
      <c r="BA135" s="11">
        <f>Table1[[#This Row],[reported_1300]]/SUM(Table1[[#This Row],[reported_1302]:[reported_1292_iso]])</f>
        <v>0.13477679114462959</v>
      </c>
      <c r="BB135" s="11">
        <f>Table1[[#This Row],[reported_1298]]/SUM(Table1[[#This Row],[reported_1302]:[reported_1292_iso]])</f>
        <v>0.48315290110692122</v>
      </c>
      <c r="BC135" s="11">
        <f>Table1[[#This Row],[reported_1296]]/SUM(Table1[[#This Row],[reported_1302]:[reported_1292_iso]])</f>
        <v>0.16129424644203866</v>
      </c>
      <c r="BD135" s="11">
        <f>Table1[[#This Row],[reported_1292]]/SUM(Table1[[#This Row],[reported_1302]:[reported_1292_iso]])</f>
        <v>5.6440822284393614E-2</v>
      </c>
      <c r="BE135" s="11">
        <f>Table1[[#This Row],[reported_1292_iso]]/SUM(Table1[[#This Row],[reported_1302]:[reported_1292_iso]])</f>
        <v>0</v>
      </c>
      <c r="BF135" s="7" t="e">
        <v>#N/A</v>
      </c>
      <c r="BG135" s="7" t="s">
        <v>32</v>
      </c>
      <c r="BH135" s="7" t="s">
        <v>108</v>
      </c>
      <c r="BI135" s="7" t="s">
        <v>512</v>
      </c>
      <c r="BJ135" s="8" t="s">
        <v>36</v>
      </c>
      <c r="BK135" s="8" t="s">
        <v>36</v>
      </c>
      <c r="BL135" s="7" t="s">
        <v>38</v>
      </c>
      <c r="BM135" s="7" t="s">
        <v>38</v>
      </c>
      <c r="BN135" s="7" t="s">
        <v>113</v>
      </c>
      <c r="BO135" s="7" t="s">
        <v>38</v>
      </c>
      <c r="BP135" s="7" t="s">
        <v>40</v>
      </c>
      <c r="BQ135" s="7"/>
      <c r="BR135" s="7"/>
      <c r="BS135" s="7" t="s">
        <v>516</v>
      </c>
      <c r="BT135" s="7" t="s">
        <v>518</v>
      </c>
      <c r="BU135" s="14" t="s">
        <v>519</v>
      </c>
      <c r="BV135" s="9" t="s">
        <v>228</v>
      </c>
    </row>
    <row r="136" spans="1:74" hidden="1" x14ac:dyDescent="0.25">
      <c r="A136" s="7" t="s">
        <v>526</v>
      </c>
      <c r="B136" s="7" t="s">
        <v>502</v>
      </c>
      <c r="C136" s="7" t="s">
        <v>492</v>
      </c>
      <c r="D136" s="7">
        <f>INDEX(Strain_IDs!C:C,MATCH(Table1[[#This Row],[Strains]],Strain_IDs!D:D,0))</f>
        <v>24</v>
      </c>
      <c r="E136" s="7" t="s">
        <v>493</v>
      </c>
      <c r="F136" s="7" t="s">
        <v>494</v>
      </c>
      <c r="G136" s="7" t="s">
        <v>495</v>
      </c>
      <c r="H136" s="7" t="s">
        <v>496</v>
      </c>
      <c r="I136" s="7" t="s">
        <v>497</v>
      </c>
      <c r="J136" s="7"/>
      <c r="K136" s="7" t="s">
        <v>499</v>
      </c>
      <c r="L136" s="7" t="s">
        <v>494</v>
      </c>
      <c r="M136" s="7" t="s">
        <v>495</v>
      </c>
      <c r="N136" s="7" t="s">
        <v>498</v>
      </c>
      <c r="O136" s="7" t="s">
        <v>497</v>
      </c>
      <c r="P136" s="7"/>
      <c r="Q136" s="7" t="s">
        <v>500</v>
      </c>
      <c r="R136" s="7" t="s">
        <v>750</v>
      </c>
      <c r="S136" s="7" t="s">
        <v>750</v>
      </c>
      <c r="T136" s="7" t="s">
        <v>211</v>
      </c>
      <c r="U136" s="7"/>
      <c r="V136" s="7"/>
      <c r="W136" s="7" t="s">
        <v>534</v>
      </c>
      <c r="X136" s="7">
        <v>58</v>
      </c>
      <c r="Y136" s="7"/>
      <c r="Z136" s="7">
        <v>0.3</v>
      </c>
      <c r="AA136" s="7"/>
      <c r="AB136" s="7"/>
      <c r="AC136" s="7"/>
      <c r="AD136" s="7"/>
      <c r="AE136" s="7" t="s">
        <v>564</v>
      </c>
      <c r="AF136" s="7" t="s">
        <v>477</v>
      </c>
      <c r="AG136" s="7" t="s">
        <v>71</v>
      </c>
      <c r="AH136" s="7"/>
      <c r="AI136" s="7"/>
      <c r="AJ136" s="7">
        <f>SUM(Table1[[#This Row],[reported_1302]:[reported_1286_iso]])</f>
        <v>100.00000000000001</v>
      </c>
      <c r="AK136" s="11">
        <v>21.55</v>
      </c>
      <c r="AL136" s="11">
        <v>5.76</v>
      </c>
      <c r="AM136" s="11">
        <v>27.11</v>
      </c>
      <c r="AN136" s="11">
        <v>8.94</v>
      </c>
      <c r="AO136">
        <v>10.34</v>
      </c>
      <c r="AP136" s="11"/>
      <c r="AQ136">
        <v>24.28</v>
      </c>
      <c r="AR136">
        <v>1.67</v>
      </c>
      <c r="AS136">
        <v>0.31</v>
      </c>
      <c r="AT136">
        <v>0.04</v>
      </c>
      <c r="AU136"/>
      <c r="AV136" s="11"/>
      <c r="AW136" s="11"/>
      <c r="AX136" s="11"/>
      <c r="AY136" s="11"/>
      <c r="AZ136" s="11">
        <f>Table1[[#This Row],[reported_1302]]/SUM(Table1[[#This Row],[reported_1302]:[reported_1292_iso]])</f>
        <v>0.29240162822252375</v>
      </c>
      <c r="BA136" s="11">
        <f>Table1[[#This Row],[reported_1300]]/SUM(Table1[[#This Row],[reported_1302]:[reported_1292_iso]])</f>
        <v>7.8154681139755766E-2</v>
      </c>
      <c r="BB136" s="11">
        <f>Table1[[#This Row],[reported_1298]]/SUM(Table1[[#This Row],[reported_1302]:[reported_1292_iso]])</f>
        <v>0.36784260515603795</v>
      </c>
      <c r="BC136" s="11">
        <f>Table1[[#This Row],[reported_1296]]/SUM(Table1[[#This Row],[reported_1302]:[reported_1292_iso]])</f>
        <v>0.12130257801899592</v>
      </c>
      <c r="BD136" s="11">
        <f>Table1[[#This Row],[reported_1292]]/SUM(Table1[[#This Row],[reported_1302]:[reported_1292_iso]])</f>
        <v>0.14029850746268657</v>
      </c>
      <c r="BE136" s="11">
        <f>Table1[[#This Row],[reported_1292_iso]]/SUM(Table1[[#This Row],[reported_1302]:[reported_1292_iso]])</f>
        <v>0</v>
      </c>
      <c r="BF136" s="7" t="e">
        <v>#N/A</v>
      </c>
      <c r="BG136" s="7" t="s">
        <v>32</v>
      </c>
      <c r="BH136" s="7" t="s">
        <v>108</v>
      </c>
      <c r="BI136" s="7" t="s">
        <v>512</v>
      </c>
      <c r="BJ136" s="8" t="s">
        <v>36</v>
      </c>
      <c r="BK136" s="8" t="s">
        <v>36</v>
      </c>
      <c r="BL136" s="7" t="s">
        <v>38</v>
      </c>
      <c r="BM136" s="7" t="s">
        <v>38</v>
      </c>
      <c r="BN136" s="7" t="s">
        <v>113</v>
      </c>
      <c r="BO136" s="7" t="s">
        <v>38</v>
      </c>
      <c r="BP136" s="7" t="s">
        <v>40</v>
      </c>
      <c r="BQ136" s="7"/>
      <c r="BR136" s="7"/>
      <c r="BS136" s="7" t="s">
        <v>516</v>
      </c>
      <c r="BT136" s="7" t="s">
        <v>518</v>
      </c>
      <c r="BU136" s="14" t="s">
        <v>519</v>
      </c>
      <c r="BV136" s="9" t="s">
        <v>228</v>
      </c>
    </row>
    <row r="137" spans="1:74" hidden="1" x14ac:dyDescent="0.25">
      <c r="A137" s="7" t="s">
        <v>527</v>
      </c>
      <c r="B137" s="7" t="s">
        <v>502</v>
      </c>
      <c r="C137" s="7" t="s">
        <v>492</v>
      </c>
      <c r="D137" s="7">
        <f>INDEX(Strain_IDs!C:C,MATCH(Table1[[#This Row],[Strains]],Strain_IDs!D:D,0))</f>
        <v>24</v>
      </c>
      <c r="E137" s="7" t="s">
        <v>493</v>
      </c>
      <c r="F137" s="7" t="s">
        <v>494</v>
      </c>
      <c r="G137" s="7" t="s">
        <v>495</v>
      </c>
      <c r="H137" s="7" t="s">
        <v>496</v>
      </c>
      <c r="I137" s="7" t="s">
        <v>497</v>
      </c>
      <c r="J137" s="7"/>
      <c r="K137" s="7" t="s">
        <v>499</v>
      </c>
      <c r="L137" s="7" t="s">
        <v>494</v>
      </c>
      <c r="M137" s="7" t="s">
        <v>495</v>
      </c>
      <c r="N137" s="7" t="s">
        <v>498</v>
      </c>
      <c r="O137" s="7" t="s">
        <v>497</v>
      </c>
      <c r="P137" s="7"/>
      <c r="Q137" s="7" t="s">
        <v>500</v>
      </c>
      <c r="R137" s="7" t="s">
        <v>750</v>
      </c>
      <c r="S137" s="7" t="s">
        <v>750</v>
      </c>
      <c r="T137" s="7" t="s">
        <v>211</v>
      </c>
      <c r="U137" s="7"/>
      <c r="V137" s="7"/>
      <c r="W137" s="7" t="s">
        <v>535</v>
      </c>
      <c r="X137" s="7">
        <v>58</v>
      </c>
      <c r="Y137" s="7"/>
      <c r="Z137" s="7">
        <v>0.5</v>
      </c>
      <c r="AA137" s="7"/>
      <c r="AB137" s="7"/>
      <c r="AC137" s="7"/>
      <c r="AD137" s="7"/>
      <c r="AE137" s="7" t="s">
        <v>564</v>
      </c>
      <c r="AF137" s="7" t="s">
        <v>477</v>
      </c>
      <c r="AG137" s="7" t="s">
        <v>71</v>
      </c>
      <c r="AH137" s="7"/>
      <c r="AI137" s="7"/>
      <c r="AJ137" s="7">
        <f>SUM(Table1[[#This Row],[reported_1302]:[reported_1286_iso]])</f>
        <v>100.00000000000001</v>
      </c>
      <c r="AK137" s="11">
        <v>43.49</v>
      </c>
      <c r="AL137" s="11">
        <v>6.08</v>
      </c>
      <c r="AM137" s="11">
        <v>21.15</v>
      </c>
      <c r="AN137" s="11">
        <v>7.15</v>
      </c>
      <c r="AO137">
        <v>4.93</v>
      </c>
      <c r="AP137" s="11"/>
      <c r="AQ137">
        <v>16.57</v>
      </c>
      <c r="AR137">
        <v>0.54</v>
      </c>
      <c r="AS137">
        <v>0.08</v>
      </c>
      <c r="AT137">
        <v>0.01</v>
      </c>
      <c r="AU137"/>
      <c r="AV137" s="11"/>
      <c r="AW137" s="11"/>
      <c r="AX137" s="11"/>
      <c r="AY137" s="11"/>
      <c r="AZ137" s="11">
        <f>Table1[[#This Row],[reported_1302]]/SUM(Table1[[#This Row],[reported_1302]:[reported_1292_iso]])</f>
        <v>0.52524154589371974</v>
      </c>
      <c r="BA137" s="11">
        <f>Table1[[#This Row],[reported_1300]]/SUM(Table1[[#This Row],[reported_1302]:[reported_1292_iso]])</f>
        <v>7.3429951690821241E-2</v>
      </c>
      <c r="BB137" s="11">
        <f>Table1[[#This Row],[reported_1298]]/SUM(Table1[[#This Row],[reported_1302]:[reported_1292_iso]])</f>
        <v>0.25543478260869562</v>
      </c>
      <c r="BC137" s="11">
        <f>Table1[[#This Row],[reported_1296]]/SUM(Table1[[#This Row],[reported_1302]:[reported_1292_iso]])</f>
        <v>8.6352657004830913E-2</v>
      </c>
      <c r="BD137" s="11">
        <f>Table1[[#This Row],[reported_1292]]/SUM(Table1[[#This Row],[reported_1302]:[reported_1292_iso]])</f>
        <v>5.9541062801932353E-2</v>
      </c>
      <c r="BE137" s="11">
        <f>Table1[[#This Row],[reported_1292_iso]]/SUM(Table1[[#This Row],[reported_1302]:[reported_1292_iso]])</f>
        <v>0</v>
      </c>
      <c r="BF137" s="7" t="e">
        <v>#N/A</v>
      </c>
      <c r="BG137" s="7" t="s">
        <v>32</v>
      </c>
      <c r="BH137" s="7" t="s">
        <v>108</v>
      </c>
      <c r="BI137" s="7" t="s">
        <v>512</v>
      </c>
      <c r="BJ137" s="8" t="s">
        <v>36</v>
      </c>
      <c r="BK137" s="8" t="s">
        <v>36</v>
      </c>
      <c r="BL137" s="7" t="s">
        <v>38</v>
      </c>
      <c r="BM137" s="7" t="s">
        <v>38</v>
      </c>
      <c r="BN137" s="7" t="s">
        <v>113</v>
      </c>
      <c r="BO137" s="7" t="s">
        <v>38</v>
      </c>
      <c r="BP137" s="7" t="s">
        <v>40</v>
      </c>
      <c r="BQ137" s="7"/>
      <c r="BR137" s="7"/>
      <c r="BS137" s="7" t="s">
        <v>516</v>
      </c>
      <c r="BT137" s="7" t="s">
        <v>518</v>
      </c>
      <c r="BU137" s="14" t="s">
        <v>519</v>
      </c>
      <c r="BV137" s="9" t="s">
        <v>228</v>
      </c>
    </row>
    <row r="138" spans="1:74" hidden="1" x14ac:dyDescent="0.25">
      <c r="A138" s="7" t="s">
        <v>521</v>
      </c>
      <c r="B138" s="7" t="s">
        <v>502</v>
      </c>
      <c r="C138" s="7" t="s">
        <v>492</v>
      </c>
      <c r="D138" s="7">
        <f>INDEX(Strain_IDs!C:C,MATCH(Table1[[#This Row],[Strains]],Strain_IDs!D:D,0))</f>
        <v>24</v>
      </c>
      <c r="E138" s="7" t="s">
        <v>493</v>
      </c>
      <c r="F138" s="7" t="s">
        <v>494</v>
      </c>
      <c r="G138" s="7" t="s">
        <v>495</v>
      </c>
      <c r="H138" s="7" t="s">
        <v>496</v>
      </c>
      <c r="I138" s="7" t="s">
        <v>497</v>
      </c>
      <c r="J138" s="7"/>
      <c r="K138" s="7" t="s">
        <v>499</v>
      </c>
      <c r="L138" s="7" t="s">
        <v>494</v>
      </c>
      <c r="M138" s="7" t="s">
        <v>495</v>
      </c>
      <c r="N138" s="7" t="s">
        <v>498</v>
      </c>
      <c r="O138" s="7" t="s">
        <v>497</v>
      </c>
      <c r="P138" s="7"/>
      <c r="Q138" s="7" t="s">
        <v>500</v>
      </c>
      <c r="R138" s="7" t="s">
        <v>750</v>
      </c>
      <c r="S138" s="7" t="s">
        <v>750</v>
      </c>
      <c r="T138" s="7" t="s">
        <v>211</v>
      </c>
      <c r="U138" s="7"/>
      <c r="V138" s="7"/>
      <c r="W138" s="7" t="s">
        <v>536</v>
      </c>
      <c r="X138" s="7">
        <v>58</v>
      </c>
      <c r="Y138" s="7"/>
      <c r="Z138" s="7">
        <v>0.7</v>
      </c>
      <c r="AA138" s="7"/>
      <c r="AB138" s="7"/>
      <c r="AC138" s="7"/>
      <c r="AD138" s="7"/>
      <c r="AE138" s="7" t="s">
        <v>564</v>
      </c>
      <c r="AF138" s="7" t="s">
        <v>477</v>
      </c>
      <c r="AG138" s="7" t="s">
        <v>71</v>
      </c>
      <c r="AH138" s="7"/>
      <c r="AI138" s="7"/>
      <c r="AJ138" s="7">
        <f>SUM(Table1[[#This Row],[reported_1302]:[reported_1286_iso]])</f>
        <v>100</v>
      </c>
      <c r="AK138" s="11">
        <v>28.49</v>
      </c>
      <c r="AL138" s="11">
        <v>8.57</v>
      </c>
      <c r="AM138" s="11">
        <v>27.83</v>
      </c>
      <c r="AN138" s="11">
        <v>9.73</v>
      </c>
      <c r="AO138">
        <v>6</v>
      </c>
      <c r="AP138" s="11"/>
      <c r="AQ138">
        <v>18.64</v>
      </c>
      <c r="AR138">
        <v>0.63</v>
      </c>
      <c r="AS138">
        <v>0.1</v>
      </c>
      <c r="AT138">
        <v>0.01</v>
      </c>
      <c r="AU138"/>
      <c r="AV138" s="11"/>
      <c r="AW138" s="11"/>
      <c r="AX138" s="11"/>
      <c r="AY138" s="11"/>
      <c r="AZ138" s="11">
        <f>Table1[[#This Row],[reported_1302]]/SUM(Table1[[#This Row],[reported_1302]:[reported_1292_iso]])</f>
        <v>0.3533862565120317</v>
      </c>
      <c r="BA138" s="11">
        <f>Table1[[#This Row],[reported_1300]]/SUM(Table1[[#This Row],[reported_1302]:[reported_1292_iso]])</f>
        <v>0.1063011659637807</v>
      </c>
      <c r="BB138" s="11">
        <f>Table1[[#This Row],[reported_1298]]/SUM(Table1[[#This Row],[reported_1302]:[reported_1292_iso]])</f>
        <v>0.34519970230711977</v>
      </c>
      <c r="BC138" s="11">
        <f>Table1[[#This Row],[reported_1296]]/SUM(Table1[[#This Row],[reported_1302]:[reported_1292_iso]])</f>
        <v>0.1206896551724138</v>
      </c>
      <c r="BD138" s="11">
        <f>Table1[[#This Row],[reported_1292]]/SUM(Table1[[#This Row],[reported_1302]:[reported_1292_iso]])</f>
        <v>7.4423220044653932E-2</v>
      </c>
      <c r="BE138" s="11">
        <f>Table1[[#This Row],[reported_1292_iso]]/SUM(Table1[[#This Row],[reported_1302]:[reported_1292_iso]])</f>
        <v>0</v>
      </c>
      <c r="BF138" s="7" t="e">
        <v>#N/A</v>
      </c>
      <c r="BG138" s="7" t="s">
        <v>32</v>
      </c>
      <c r="BH138" s="7" t="s">
        <v>108</v>
      </c>
      <c r="BI138" s="7" t="s">
        <v>512</v>
      </c>
      <c r="BJ138" s="8" t="s">
        <v>36</v>
      </c>
      <c r="BK138" s="8" t="s">
        <v>36</v>
      </c>
      <c r="BL138" s="7" t="s">
        <v>38</v>
      </c>
      <c r="BM138" s="7" t="s">
        <v>38</v>
      </c>
      <c r="BN138" s="7" t="s">
        <v>113</v>
      </c>
      <c r="BO138" s="7" t="s">
        <v>38</v>
      </c>
      <c r="BP138" s="7" t="s">
        <v>40</v>
      </c>
      <c r="BQ138" s="7"/>
      <c r="BR138" s="7"/>
      <c r="BS138" s="7" t="s">
        <v>516</v>
      </c>
      <c r="BT138" s="7" t="s">
        <v>518</v>
      </c>
      <c r="BU138" s="14" t="s">
        <v>519</v>
      </c>
      <c r="BV138" s="9" t="s">
        <v>228</v>
      </c>
    </row>
    <row r="139" spans="1:74" hidden="1" x14ac:dyDescent="0.25">
      <c r="A139" s="7" t="s">
        <v>528</v>
      </c>
      <c r="B139" s="7" t="s">
        <v>502</v>
      </c>
      <c r="C139" s="7" t="s">
        <v>492</v>
      </c>
      <c r="D139" s="7">
        <f>INDEX(Strain_IDs!C:C,MATCH(Table1[[#This Row],[Strains]],Strain_IDs!D:D,0))</f>
        <v>24</v>
      </c>
      <c r="E139" s="7" t="s">
        <v>493</v>
      </c>
      <c r="F139" s="7" t="s">
        <v>494</v>
      </c>
      <c r="G139" s="7" t="s">
        <v>495</v>
      </c>
      <c r="H139" s="7" t="s">
        <v>496</v>
      </c>
      <c r="I139" s="7" t="s">
        <v>497</v>
      </c>
      <c r="J139" s="7"/>
      <c r="K139" s="7" t="s">
        <v>499</v>
      </c>
      <c r="L139" s="7" t="s">
        <v>494</v>
      </c>
      <c r="M139" s="7" t="s">
        <v>495</v>
      </c>
      <c r="N139" s="7" t="s">
        <v>498</v>
      </c>
      <c r="O139" s="7" t="s">
        <v>497</v>
      </c>
      <c r="P139" s="7"/>
      <c r="Q139" s="7" t="s">
        <v>500</v>
      </c>
      <c r="R139" s="7" t="s">
        <v>750</v>
      </c>
      <c r="S139" s="7" t="s">
        <v>750</v>
      </c>
      <c r="T139" s="7" t="s">
        <v>211</v>
      </c>
      <c r="U139" s="7"/>
      <c r="V139" s="7"/>
      <c r="W139" s="7" t="s">
        <v>537</v>
      </c>
      <c r="X139" s="7">
        <v>58</v>
      </c>
      <c r="Y139" s="7"/>
      <c r="Z139" s="7">
        <v>0.9</v>
      </c>
      <c r="AA139" s="7"/>
      <c r="AB139" s="7"/>
      <c r="AC139" s="7"/>
      <c r="AD139" s="7"/>
      <c r="AE139" s="7" t="s">
        <v>564</v>
      </c>
      <c r="AF139" s="7" t="s">
        <v>477</v>
      </c>
      <c r="AG139" s="7" t="s">
        <v>71</v>
      </c>
      <c r="AH139" s="7"/>
      <c r="AI139" s="7"/>
      <c r="AJ139" s="7">
        <f>SUM(Table1[[#This Row],[reported_1302]:[reported_1286_iso]])</f>
        <v>99.999999999999986</v>
      </c>
      <c r="AK139" s="11">
        <v>47.94</v>
      </c>
      <c r="AL139" s="11">
        <v>6.29</v>
      </c>
      <c r="AM139" s="11">
        <v>19.760000000000002</v>
      </c>
      <c r="AN139" s="11">
        <v>6.42</v>
      </c>
      <c r="AO139">
        <v>4.5999999999999996</v>
      </c>
      <c r="AP139" s="11"/>
      <c r="AQ139">
        <v>14.32</v>
      </c>
      <c r="AR139">
        <v>0.56000000000000005</v>
      </c>
      <c r="AS139">
        <v>0.1</v>
      </c>
      <c r="AT139">
        <v>0.01</v>
      </c>
      <c r="AU139"/>
      <c r="AV139" s="11"/>
      <c r="AW139" s="11"/>
      <c r="AX139" s="11"/>
      <c r="AY139" s="11"/>
      <c r="AZ139" s="11">
        <f>Table1[[#This Row],[reported_1302]]/SUM(Table1[[#This Row],[reported_1302]:[reported_1292_iso]])</f>
        <v>0.56393365486413372</v>
      </c>
      <c r="BA139" s="11">
        <f>Table1[[#This Row],[reported_1300]]/SUM(Table1[[#This Row],[reported_1302]:[reported_1292_iso]])</f>
        <v>7.3991295141748042E-2</v>
      </c>
      <c r="BB139" s="11">
        <f>Table1[[#This Row],[reported_1298]]/SUM(Table1[[#This Row],[reported_1302]:[reported_1292_iso]])</f>
        <v>0.23244324197153279</v>
      </c>
      <c r="BC139" s="11">
        <f>Table1[[#This Row],[reported_1296]]/SUM(Table1[[#This Row],[reported_1302]:[reported_1292_iso]])</f>
        <v>7.5520526996823906E-2</v>
      </c>
      <c r="BD139" s="11">
        <f>Table1[[#This Row],[reported_1292]]/SUM(Table1[[#This Row],[reported_1302]:[reported_1292_iso]])</f>
        <v>5.4111281025761675E-2</v>
      </c>
      <c r="BE139" s="11">
        <f>Table1[[#This Row],[reported_1292_iso]]/SUM(Table1[[#This Row],[reported_1302]:[reported_1292_iso]])</f>
        <v>0</v>
      </c>
      <c r="BF139" s="7" t="e">
        <v>#N/A</v>
      </c>
      <c r="BG139" s="7" t="s">
        <v>32</v>
      </c>
      <c r="BH139" s="7" t="s">
        <v>108</v>
      </c>
      <c r="BI139" s="7" t="s">
        <v>512</v>
      </c>
      <c r="BJ139" s="8" t="s">
        <v>36</v>
      </c>
      <c r="BK139" s="8" t="s">
        <v>36</v>
      </c>
      <c r="BL139" s="7" t="s">
        <v>38</v>
      </c>
      <c r="BM139" s="7" t="s">
        <v>38</v>
      </c>
      <c r="BN139" s="7" t="s">
        <v>113</v>
      </c>
      <c r="BO139" s="7" t="s">
        <v>38</v>
      </c>
      <c r="BP139" s="7" t="s">
        <v>40</v>
      </c>
      <c r="BQ139" s="7"/>
      <c r="BR139" s="7"/>
      <c r="BS139" s="7" t="s">
        <v>516</v>
      </c>
      <c r="BT139" s="7" t="s">
        <v>518</v>
      </c>
      <c r="BU139" s="14" t="s">
        <v>519</v>
      </c>
      <c r="BV139" s="9" t="s">
        <v>228</v>
      </c>
    </row>
    <row r="140" spans="1:74" hidden="1" x14ac:dyDescent="0.25">
      <c r="A140" s="7" t="s">
        <v>529</v>
      </c>
      <c r="B140" s="7" t="s">
        <v>502</v>
      </c>
      <c r="C140" s="7" t="s">
        <v>492</v>
      </c>
      <c r="D140" s="7">
        <f>INDEX(Strain_IDs!C:C,MATCH(Table1[[#This Row],[Strains]],Strain_IDs!D:D,0))</f>
        <v>24</v>
      </c>
      <c r="E140" s="7" t="s">
        <v>493</v>
      </c>
      <c r="F140" s="7" t="s">
        <v>494</v>
      </c>
      <c r="G140" s="7" t="s">
        <v>495</v>
      </c>
      <c r="H140" s="7" t="s">
        <v>496</v>
      </c>
      <c r="I140" s="7" t="s">
        <v>497</v>
      </c>
      <c r="J140" s="7"/>
      <c r="K140" s="7" t="s">
        <v>499</v>
      </c>
      <c r="L140" s="7" t="s">
        <v>494</v>
      </c>
      <c r="M140" s="7" t="s">
        <v>495</v>
      </c>
      <c r="N140" s="7" t="s">
        <v>498</v>
      </c>
      <c r="O140" s="7" t="s">
        <v>497</v>
      </c>
      <c r="P140" s="7"/>
      <c r="Q140" s="7" t="s">
        <v>500</v>
      </c>
      <c r="R140" s="7" t="s">
        <v>750</v>
      </c>
      <c r="S140" s="7" t="s">
        <v>750</v>
      </c>
      <c r="T140" s="7" t="s">
        <v>211</v>
      </c>
      <c r="U140" s="7"/>
      <c r="V140" s="7"/>
      <c r="W140" s="7" t="s">
        <v>538</v>
      </c>
      <c r="X140" s="7">
        <v>58</v>
      </c>
      <c r="Y140" s="7"/>
      <c r="Z140" s="7">
        <v>1.1000000000000001</v>
      </c>
      <c r="AA140" s="7"/>
      <c r="AB140" s="7"/>
      <c r="AC140" s="7"/>
      <c r="AD140" s="7"/>
      <c r="AE140" s="7" t="s">
        <v>564</v>
      </c>
      <c r="AF140" s="7" t="s">
        <v>477</v>
      </c>
      <c r="AG140" s="7" t="s">
        <v>71</v>
      </c>
      <c r="AH140" s="7"/>
      <c r="AI140" s="7"/>
      <c r="AJ140" s="7">
        <f>SUM(Table1[[#This Row],[reported_1302]:[reported_1286_iso]])</f>
        <v>100.00000000000003</v>
      </c>
      <c r="AK140" s="11">
        <v>65.83</v>
      </c>
      <c r="AL140" s="11">
        <v>10.78</v>
      </c>
      <c r="AM140" s="11">
        <v>15.15</v>
      </c>
      <c r="AN140" s="11">
        <v>2.76</v>
      </c>
      <c r="AO140">
        <v>1.45</v>
      </c>
      <c r="AP140" s="11"/>
      <c r="AQ140">
        <v>3.73</v>
      </c>
      <c r="AR140">
        <v>0.25</v>
      </c>
      <c r="AS140">
        <v>0.04</v>
      </c>
      <c r="AT140">
        <v>0.01</v>
      </c>
      <c r="AU140"/>
      <c r="AV140" s="11"/>
      <c r="AW140" s="11"/>
      <c r="AX140" s="11"/>
      <c r="AY140" s="11"/>
      <c r="AZ140" s="11">
        <f>Table1[[#This Row],[reported_1302]]/SUM(Table1[[#This Row],[reported_1302]:[reported_1292_iso]])</f>
        <v>0.68594352401792213</v>
      </c>
      <c r="BA140" s="11">
        <f>Table1[[#This Row],[reported_1300]]/SUM(Table1[[#This Row],[reported_1302]:[reported_1292_iso]])</f>
        <v>0.11232676878191099</v>
      </c>
      <c r="BB140" s="11">
        <f>Table1[[#This Row],[reported_1298]]/SUM(Table1[[#This Row],[reported_1302]:[reported_1292_iso]])</f>
        <v>0.15786183182244451</v>
      </c>
      <c r="BC140" s="11">
        <f>Table1[[#This Row],[reported_1296]]/SUM(Table1[[#This Row],[reported_1302]:[reported_1292_iso]])</f>
        <v>2.8758987183494837E-2</v>
      </c>
      <c r="BD140" s="11">
        <f>Table1[[#This Row],[reported_1292]]/SUM(Table1[[#This Row],[reported_1302]:[reported_1292_iso]])</f>
        <v>1.5108888194227361E-2</v>
      </c>
      <c r="BE140" s="11">
        <f>Table1[[#This Row],[reported_1292_iso]]/SUM(Table1[[#This Row],[reported_1302]:[reported_1292_iso]])</f>
        <v>0</v>
      </c>
      <c r="BF140" s="7" t="e">
        <v>#N/A</v>
      </c>
      <c r="BG140" s="7" t="s">
        <v>32</v>
      </c>
      <c r="BH140" s="7" t="s">
        <v>108</v>
      </c>
      <c r="BI140" s="7" t="s">
        <v>512</v>
      </c>
      <c r="BJ140" s="8" t="s">
        <v>36</v>
      </c>
      <c r="BK140" s="8" t="s">
        <v>36</v>
      </c>
      <c r="BL140" s="7" t="s">
        <v>38</v>
      </c>
      <c r="BM140" s="7" t="s">
        <v>38</v>
      </c>
      <c r="BN140" s="7" t="s">
        <v>113</v>
      </c>
      <c r="BO140" s="7" t="s">
        <v>38</v>
      </c>
      <c r="BP140" s="7" t="s">
        <v>40</v>
      </c>
      <c r="BQ140" s="7"/>
      <c r="BR140" s="7"/>
      <c r="BS140" s="7" t="s">
        <v>516</v>
      </c>
      <c r="BT140" s="7" t="s">
        <v>518</v>
      </c>
      <c r="BU140" s="14" t="s">
        <v>519</v>
      </c>
      <c r="BV140" s="9" t="s">
        <v>228</v>
      </c>
    </row>
    <row r="141" spans="1:74" hidden="1" x14ac:dyDescent="0.25">
      <c r="A141" s="7" t="s">
        <v>530</v>
      </c>
      <c r="B141" s="7" t="s">
        <v>502</v>
      </c>
      <c r="C141" s="7" t="s">
        <v>492</v>
      </c>
      <c r="D141" s="7">
        <f>INDEX(Strain_IDs!C:C,MATCH(Table1[[#This Row],[Strains]],Strain_IDs!D:D,0))</f>
        <v>24</v>
      </c>
      <c r="E141" s="7" t="s">
        <v>493</v>
      </c>
      <c r="F141" s="7" t="s">
        <v>494</v>
      </c>
      <c r="G141" s="7" t="s">
        <v>495</v>
      </c>
      <c r="H141" s="7" t="s">
        <v>496</v>
      </c>
      <c r="I141" s="7" t="s">
        <v>497</v>
      </c>
      <c r="J141" s="7"/>
      <c r="K141" s="7" t="s">
        <v>499</v>
      </c>
      <c r="L141" s="7" t="s">
        <v>494</v>
      </c>
      <c r="M141" s="7" t="s">
        <v>495</v>
      </c>
      <c r="N141" s="7" t="s">
        <v>498</v>
      </c>
      <c r="O141" s="7" t="s">
        <v>497</v>
      </c>
      <c r="P141" s="7"/>
      <c r="Q141" s="7" t="s">
        <v>500</v>
      </c>
      <c r="R141" s="7" t="s">
        <v>750</v>
      </c>
      <c r="S141" s="7" t="s">
        <v>750</v>
      </c>
      <c r="T141" s="7" t="s">
        <v>211</v>
      </c>
      <c r="U141" s="7"/>
      <c r="V141" s="7"/>
      <c r="W141" s="7" t="s">
        <v>539</v>
      </c>
      <c r="X141" s="7">
        <v>58</v>
      </c>
      <c r="Y141" s="7"/>
      <c r="Z141" s="7">
        <v>0.3</v>
      </c>
      <c r="AA141" s="7"/>
      <c r="AB141" s="7"/>
      <c r="AC141" s="7"/>
      <c r="AD141" s="7"/>
      <c r="AE141" s="7" t="s">
        <v>564</v>
      </c>
      <c r="AF141" s="7" t="s">
        <v>477</v>
      </c>
      <c r="AG141" s="7" t="s">
        <v>65</v>
      </c>
      <c r="AH141" s="7"/>
      <c r="AI141" s="7"/>
      <c r="AJ141" s="7">
        <f>SUM(Table1[[#This Row],[reported_1302]:[reported_1286_iso]])</f>
        <v>99.99</v>
      </c>
      <c r="AK141">
        <v>25.76</v>
      </c>
      <c r="AL141">
        <v>8.25</v>
      </c>
      <c r="AM141">
        <v>32.270000000000003</v>
      </c>
      <c r="AN141">
        <v>9.09</v>
      </c>
      <c r="AO141">
        <v>5.59</v>
      </c>
      <c r="AP141" s="11"/>
      <c r="AQ141">
        <v>17.88</v>
      </c>
      <c r="AR141">
        <v>0.96</v>
      </c>
      <c r="AS141">
        <v>0.17</v>
      </c>
      <c r="AT141">
        <v>0.02</v>
      </c>
      <c r="AU141"/>
      <c r="AV141" s="11"/>
      <c r="AW141" s="11"/>
      <c r="AX141" s="11"/>
      <c r="AY141" s="11"/>
      <c r="AZ141" s="11">
        <f>Table1[[#This Row],[reported_1302]]/SUM(Table1[[#This Row],[reported_1302]:[reported_1292_iso]])</f>
        <v>0.31818181818181818</v>
      </c>
      <c r="BA141" s="11">
        <f>Table1[[#This Row],[reported_1300]]/SUM(Table1[[#This Row],[reported_1302]:[reported_1292_iso]])</f>
        <v>0.10190217391304347</v>
      </c>
      <c r="BB141" s="11">
        <f>Table1[[#This Row],[reported_1298]]/SUM(Table1[[#This Row],[reported_1302]:[reported_1292_iso]])</f>
        <v>0.3985918972332016</v>
      </c>
      <c r="BC141" s="11">
        <f>Table1[[#This Row],[reported_1296]]/SUM(Table1[[#This Row],[reported_1302]:[reported_1292_iso]])</f>
        <v>0.11227766798418971</v>
      </c>
      <c r="BD141" s="11">
        <f>Table1[[#This Row],[reported_1292]]/SUM(Table1[[#This Row],[reported_1302]:[reported_1292_iso]])</f>
        <v>6.9046442687747026E-2</v>
      </c>
      <c r="BE141" s="11">
        <f>Table1[[#This Row],[reported_1292_iso]]/SUM(Table1[[#This Row],[reported_1302]:[reported_1292_iso]])</f>
        <v>0</v>
      </c>
      <c r="BF141" s="7" t="e">
        <v>#N/A</v>
      </c>
      <c r="BG141" s="7" t="s">
        <v>32</v>
      </c>
      <c r="BH141" s="7" t="s">
        <v>108</v>
      </c>
      <c r="BI141" s="7" t="s">
        <v>512</v>
      </c>
      <c r="BJ141" s="8" t="s">
        <v>36</v>
      </c>
      <c r="BK141" s="8" t="s">
        <v>36</v>
      </c>
      <c r="BL141" s="7" t="s">
        <v>38</v>
      </c>
      <c r="BM141" s="7" t="s">
        <v>38</v>
      </c>
      <c r="BN141" s="7" t="s">
        <v>113</v>
      </c>
      <c r="BO141" s="7" t="s">
        <v>38</v>
      </c>
      <c r="BP141" s="7" t="s">
        <v>40</v>
      </c>
      <c r="BQ141" s="7"/>
      <c r="BR141" s="7"/>
      <c r="BS141" s="7" t="s">
        <v>516</v>
      </c>
      <c r="BT141" s="7" t="s">
        <v>518</v>
      </c>
      <c r="BU141" s="14" t="s">
        <v>519</v>
      </c>
      <c r="BV141" s="9" t="s">
        <v>228</v>
      </c>
    </row>
    <row r="142" spans="1:74" hidden="1" x14ac:dyDescent="0.25">
      <c r="A142" s="7" t="s">
        <v>531</v>
      </c>
      <c r="B142" s="7" t="s">
        <v>502</v>
      </c>
      <c r="C142" s="7" t="s">
        <v>492</v>
      </c>
      <c r="D142" s="7">
        <f>INDEX(Strain_IDs!C:C,MATCH(Table1[[#This Row],[Strains]],Strain_IDs!D:D,0))</f>
        <v>24</v>
      </c>
      <c r="E142" s="7" t="s">
        <v>493</v>
      </c>
      <c r="F142" s="7" t="s">
        <v>494</v>
      </c>
      <c r="G142" s="7" t="s">
        <v>495</v>
      </c>
      <c r="H142" s="7" t="s">
        <v>496</v>
      </c>
      <c r="I142" s="7" t="s">
        <v>497</v>
      </c>
      <c r="J142" s="7"/>
      <c r="K142" s="7" t="s">
        <v>499</v>
      </c>
      <c r="L142" s="7" t="s">
        <v>494</v>
      </c>
      <c r="M142" s="7" t="s">
        <v>495</v>
      </c>
      <c r="N142" s="7" t="s">
        <v>498</v>
      </c>
      <c r="O142" s="7" t="s">
        <v>497</v>
      </c>
      <c r="P142" s="7"/>
      <c r="Q142" s="7" t="s">
        <v>500</v>
      </c>
      <c r="R142" s="7" t="s">
        <v>750</v>
      </c>
      <c r="S142" s="7" t="s">
        <v>750</v>
      </c>
      <c r="T142" s="7" t="s">
        <v>211</v>
      </c>
      <c r="U142" s="7"/>
      <c r="V142" s="7"/>
      <c r="W142" s="7" t="s">
        <v>540</v>
      </c>
      <c r="X142" s="7">
        <v>58</v>
      </c>
      <c r="Y142" s="7"/>
      <c r="Z142" s="7">
        <v>0.5</v>
      </c>
      <c r="AA142" s="7"/>
      <c r="AB142" s="7"/>
      <c r="AC142" s="7"/>
      <c r="AD142" s="7"/>
      <c r="AE142" s="7" t="s">
        <v>564</v>
      </c>
      <c r="AF142" s="7" t="s">
        <v>477</v>
      </c>
      <c r="AG142" s="7" t="s">
        <v>65</v>
      </c>
      <c r="AH142" s="7"/>
      <c r="AI142" s="7"/>
      <c r="AJ142" s="7">
        <f>SUM(Table1[[#This Row],[reported_1302]:[reported_1286_iso]])</f>
        <v>100</v>
      </c>
      <c r="AK142">
        <v>12.23</v>
      </c>
      <c r="AL142">
        <v>7.85</v>
      </c>
      <c r="AM142">
        <v>36.33</v>
      </c>
      <c r="AN142">
        <v>14.97</v>
      </c>
      <c r="AO142">
        <v>5.13</v>
      </c>
      <c r="AP142" s="11"/>
      <c r="AQ142">
        <v>22.98</v>
      </c>
      <c r="AR142">
        <v>0.45</v>
      </c>
      <c r="AS142">
        <v>0.05</v>
      </c>
      <c r="AT142">
        <v>0.01</v>
      </c>
      <c r="AU142"/>
      <c r="AV142" s="11"/>
      <c r="AW142" s="11"/>
      <c r="AX142" s="11"/>
      <c r="AY142" s="11"/>
      <c r="AZ142" s="11">
        <f>Table1[[#This Row],[reported_1302]]/SUM(Table1[[#This Row],[reported_1302]:[reported_1292_iso]])</f>
        <v>0.15984838583191743</v>
      </c>
      <c r="BA142" s="11">
        <f>Table1[[#This Row],[reported_1300]]/SUM(Table1[[#This Row],[reported_1302]:[reported_1292_iso]])</f>
        <v>0.10260096719383088</v>
      </c>
      <c r="BB142" s="11">
        <f>Table1[[#This Row],[reported_1298]]/SUM(Table1[[#This Row],[reported_1302]:[reported_1292_iso]])</f>
        <v>0.47483989021043005</v>
      </c>
      <c r="BC142" s="11">
        <f>Table1[[#This Row],[reported_1296]]/SUM(Table1[[#This Row],[reported_1302]:[reported_1292_iso]])</f>
        <v>0.19566069794798069</v>
      </c>
      <c r="BD142" s="11">
        <f>Table1[[#This Row],[reported_1292]]/SUM(Table1[[#This Row],[reported_1302]:[reported_1292_iso]])</f>
        <v>6.7050058815841071E-2</v>
      </c>
      <c r="BE142" s="11">
        <f>Table1[[#This Row],[reported_1292_iso]]/SUM(Table1[[#This Row],[reported_1302]:[reported_1292_iso]])</f>
        <v>0</v>
      </c>
      <c r="BF142" s="7" t="e">
        <v>#N/A</v>
      </c>
      <c r="BG142" s="7" t="s">
        <v>32</v>
      </c>
      <c r="BH142" s="7" t="s">
        <v>108</v>
      </c>
      <c r="BI142" s="7" t="s">
        <v>512</v>
      </c>
      <c r="BJ142" s="8" t="s">
        <v>36</v>
      </c>
      <c r="BK142" s="8" t="s">
        <v>36</v>
      </c>
      <c r="BL142" s="7" t="s">
        <v>38</v>
      </c>
      <c r="BM142" s="7" t="s">
        <v>38</v>
      </c>
      <c r="BN142" s="7" t="s">
        <v>113</v>
      </c>
      <c r="BO142" s="7" t="s">
        <v>38</v>
      </c>
      <c r="BP142" s="7" t="s">
        <v>40</v>
      </c>
      <c r="BQ142" s="7"/>
      <c r="BR142" s="7"/>
      <c r="BS142" s="7" t="s">
        <v>516</v>
      </c>
      <c r="BT142" s="7" t="s">
        <v>518</v>
      </c>
      <c r="BU142" s="14" t="s">
        <v>519</v>
      </c>
      <c r="BV142" s="9" t="s">
        <v>228</v>
      </c>
    </row>
    <row r="143" spans="1:74" hidden="1" x14ac:dyDescent="0.25">
      <c r="A143" s="7" t="s">
        <v>524</v>
      </c>
      <c r="B143" s="7" t="s">
        <v>502</v>
      </c>
      <c r="C143" s="7" t="s">
        <v>492</v>
      </c>
      <c r="D143" s="7">
        <f>INDEX(Strain_IDs!C:C,MATCH(Table1[[#This Row],[Strains]],Strain_IDs!D:D,0))</f>
        <v>24</v>
      </c>
      <c r="E143" s="7" t="s">
        <v>493</v>
      </c>
      <c r="F143" s="7" t="s">
        <v>494</v>
      </c>
      <c r="G143" s="7" t="s">
        <v>495</v>
      </c>
      <c r="H143" s="7" t="s">
        <v>496</v>
      </c>
      <c r="I143" s="7" t="s">
        <v>497</v>
      </c>
      <c r="J143" s="7"/>
      <c r="K143" s="7" t="s">
        <v>499</v>
      </c>
      <c r="L143" s="7" t="s">
        <v>494</v>
      </c>
      <c r="M143" s="7" t="s">
        <v>495</v>
      </c>
      <c r="N143" s="7" t="s">
        <v>498</v>
      </c>
      <c r="O143" s="7" t="s">
        <v>497</v>
      </c>
      <c r="P143" s="7"/>
      <c r="Q143" s="7" t="s">
        <v>500</v>
      </c>
      <c r="R143" s="7" t="s">
        <v>750</v>
      </c>
      <c r="S143" s="7" t="s">
        <v>750</v>
      </c>
      <c r="T143" s="7" t="s">
        <v>211</v>
      </c>
      <c r="U143" s="7"/>
      <c r="V143" s="7"/>
      <c r="W143" s="7" t="s">
        <v>541</v>
      </c>
      <c r="X143" s="7">
        <v>58</v>
      </c>
      <c r="Y143" s="7"/>
      <c r="Z143" s="7">
        <v>0.7</v>
      </c>
      <c r="AA143" s="7"/>
      <c r="AB143" s="7"/>
      <c r="AC143" s="7"/>
      <c r="AD143" s="7"/>
      <c r="AE143" s="7" t="s">
        <v>564</v>
      </c>
      <c r="AF143" s="7" t="s">
        <v>477</v>
      </c>
      <c r="AG143" s="7" t="s">
        <v>65</v>
      </c>
      <c r="AH143" s="7"/>
      <c r="AI143" s="7"/>
      <c r="AJ143" s="7">
        <f>SUM(Table1[[#This Row],[reported_1302]:[reported_1286_iso]])</f>
        <v>100.01</v>
      </c>
      <c r="AK143">
        <v>21.41</v>
      </c>
      <c r="AL143">
        <v>11.45</v>
      </c>
      <c r="AM143">
        <v>37.83</v>
      </c>
      <c r="AN143">
        <v>11.78</v>
      </c>
      <c r="AO143">
        <v>3.34</v>
      </c>
      <c r="AP143" s="11"/>
      <c r="AQ143">
        <v>13.83</v>
      </c>
      <c r="AR143">
        <v>0.32</v>
      </c>
      <c r="AS143">
        <v>0.04</v>
      </c>
      <c r="AT143">
        <v>0.01</v>
      </c>
      <c r="AU143"/>
      <c r="AV143" s="11"/>
      <c r="AW143" s="11"/>
      <c r="AX143" s="11"/>
      <c r="AY143" s="11"/>
      <c r="AZ143" s="11">
        <f>Table1[[#This Row],[reported_1302]]/SUM(Table1[[#This Row],[reported_1302]:[reported_1292_iso]])</f>
        <v>0.24950471972963523</v>
      </c>
      <c r="BA143" s="11">
        <f>Table1[[#This Row],[reported_1300]]/SUM(Table1[[#This Row],[reported_1302]:[reported_1292_iso]])</f>
        <v>0.13343433166297633</v>
      </c>
      <c r="BB143" s="11">
        <f>Table1[[#This Row],[reported_1298]]/SUM(Table1[[#This Row],[reported_1302]:[reported_1292_iso]])</f>
        <v>0.44085770889173753</v>
      </c>
      <c r="BC143" s="11">
        <f>Table1[[#This Row],[reported_1296]]/SUM(Table1[[#This Row],[reported_1302]:[reported_1292_iso]])</f>
        <v>0.13728003729169094</v>
      </c>
      <c r="BD143" s="11">
        <f>Table1[[#This Row],[reported_1292]]/SUM(Table1[[#This Row],[reported_1302]:[reported_1292_iso]])</f>
        <v>3.8923202423959906E-2</v>
      </c>
      <c r="BE143" s="11">
        <f>Table1[[#This Row],[reported_1292_iso]]/SUM(Table1[[#This Row],[reported_1302]:[reported_1292_iso]])</f>
        <v>0</v>
      </c>
      <c r="BF143" s="7" t="e">
        <v>#N/A</v>
      </c>
      <c r="BG143" s="7" t="s">
        <v>32</v>
      </c>
      <c r="BH143" s="7" t="s">
        <v>108</v>
      </c>
      <c r="BI143" s="7" t="s">
        <v>512</v>
      </c>
      <c r="BJ143" s="8" t="s">
        <v>36</v>
      </c>
      <c r="BK143" s="8" t="s">
        <v>36</v>
      </c>
      <c r="BL143" s="7" t="s">
        <v>38</v>
      </c>
      <c r="BM143" s="7" t="s">
        <v>38</v>
      </c>
      <c r="BN143" s="7" t="s">
        <v>113</v>
      </c>
      <c r="BO143" s="7" t="s">
        <v>38</v>
      </c>
      <c r="BP143" s="7" t="s">
        <v>40</v>
      </c>
      <c r="BQ143" s="7"/>
      <c r="BR143" s="7"/>
      <c r="BS143" s="7" t="s">
        <v>516</v>
      </c>
      <c r="BT143" s="7" t="s">
        <v>518</v>
      </c>
      <c r="BU143" s="14" t="s">
        <v>519</v>
      </c>
      <c r="BV143" s="9" t="s">
        <v>228</v>
      </c>
    </row>
    <row r="144" spans="1:74" hidden="1" x14ac:dyDescent="0.25">
      <c r="A144" s="7" t="s">
        <v>532</v>
      </c>
      <c r="B144" s="7" t="s">
        <v>502</v>
      </c>
      <c r="C144" s="7" t="s">
        <v>492</v>
      </c>
      <c r="D144" s="7">
        <f>INDEX(Strain_IDs!C:C,MATCH(Table1[[#This Row],[Strains]],Strain_IDs!D:D,0))</f>
        <v>24</v>
      </c>
      <c r="E144" s="7" t="s">
        <v>493</v>
      </c>
      <c r="F144" s="7" t="s">
        <v>494</v>
      </c>
      <c r="G144" s="7" t="s">
        <v>495</v>
      </c>
      <c r="H144" s="7" t="s">
        <v>496</v>
      </c>
      <c r="I144" s="7" t="s">
        <v>497</v>
      </c>
      <c r="J144" s="7"/>
      <c r="K144" s="7" t="s">
        <v>499</v>
      </c>
      <c r="L144" s="7" t="s">
        <v>494</v>
      </c>
      <c r="M144" s="7" t="s">
        <v>495</v>
      </c>
      <c r="N144" s="7" t="s">
        <v>498</v>
      </c>
      <c r="O144" s="7" t="s">
        <v>497</v>
      </c>
      <c r="P144" s="7"/>
      <c r="Q144" s="7" t="s">
        <v>500</v>
      </c>
      <c r="R144" s="7" t="s">
        <v>750</v>
      </c>
      <c r="S144" s="7" t="s">
        <v>750</v>
      </c>
      <c r="T144" s="7" t="s">
        <v>211</v>
      </c>
      <c r="U144" s="7"/>
      <c r="V144" s="7"/>
      <c r="W144" s="7" t="s">
        <v>542</v>
      </c>
      <c r="X144" s="7">
        <v>58</v>
      </c>
      <c r="Y144" s="7"/>
      <c r="Z144" s="7">
        <v>0.9</v>
      </c>
      <c r="AA144" s="7"/>
      <c r="AB144" s="7"/>
      <c r="AC144" s="7"/>
      <c r="AD144" s="7"/>
      <c r="AE144" s="7" t="s">
        <v>564</v>
      </c>
      <c r="AF144" s="7" t="s">
        <v>477</v>
      </c>
      <c r="AG144" s="7" t="s">
        <v>65</v>
      </c>
      <c r="AH144" s="7"/>
      <c r="AI144" s="7"/>
      <c r="AJ144" s="7">
        <f>SUM(Table1[[#This Row],[reported_1302]:[reported_1286_iso]])</f>
        <v>100</v>
      </c>
      <c r="AK144">
        <v>34.39</v>
      </c>
      <c r="AL144">
        <v>10.93</v>
      </c>
      <c r="AM144">
        <v>36.24</v>
      </c>
      <c r="AN144">
        <v>7.22</v>
      </c>
      <c r="AO144">
        <v>1.91</v>
      </c>
      <c r="AP144" s="11"/>
      <c r="AQ144">
        <v>9.1199999999999992</v>
      </c>
      <c r="AR144">
        <v>0.16</v>
      </c>
      <c r="AS144">
        <v>0.02</v>
      </c>
      <c r="AT144">
        <v>0.01</v>
      </c>
      <c r="AU144"/>
      <c r="AV144" s="11"/>
      <c r="AW144" s="11"/>
      <c r="AX144" s="11"/>
      <c r="AY144" s="11"/>
      <c r="AZ144" s="11">
        <f>Table1[[#This Row],[reported_1302]]/SUM(Table1[[#This Row],[reported_1302]:[reported_1292_iso]])</f>
        <v>0.3792038813540633</v>
      </c>
      <c r="BA144" s="11">
        <f>Table1[[#This Row],[reported_1300]]/SUM(Table1[[#This Row],[reported_1302]:[reported_1292_iso]])</f>
        <v>0.12052045429485059</v>
      </c>
      <c r="BB144" s="11">
        <f>Table1[[#This Row],[reported_1298]]/SUM(Table1[[#This Row],[reported_1302]:[reported_1292_iso]])</f>
        <v>0.39960304333443603</v>
      </c>
      <c r="BC144" s="11">
        <f>Table1[[#This Row],[reported_1296]]/SUM(Table1[[#This Row],[reported_1302]:[reported_1292_iso]])</f>
        <v>7.9611864593670742E-2</v>
      </c>
      <c r="BD144" s="11">
        <f>Table1[[#This Row],[reported_1292]]/SUM(Table1[[#This Row],[reported_1302]:[reported_1292_iso]])</f>
        <v>2.1060756422979381E-2</v>
      </c>
      <c r="BE144" s="11">
        <f>Table1[[#This Row],[reported_1292_iso]]/SUM(Table1[[#This Row],[reported_1302]:[reported_1292_iso]])</f>
        <v>0</v>
      </c>
      <c r="BF144" s="7" t="e">
        <v>#N/A</v>
      </c>
      <c r="BG144" s="7" t="s">
        <v>32</v>
      </c>
      <c r="BH144" s="7" t="s">
        <v>108</v>
      </c>
      <c r="BI144" s="7" t="s">
        <v>512</v>
      </c>
      <c r="BJ144" s="8" t="s">
        <v>36</v>
      </c>
      <c r="BK144" s="8" t="s">
        <v>36</v>
      </c>
      <c r="BL144" s="7" t="s">
        <v>38</v>
      </c>
      <c r="BM144" s="7" t="s">
        <v>38</v>
      </c>
      <c r="BN144" s="7" t="s">
        <v>113</v>
      </c>
      <c r="BO144" s="7" t="s">
        <v>38</v>
      </c>
      <c r="BP144" s="7" t="s">
        <v>40</v>
      </c>
      <c r="BQ144" s="7"/>
      <c r="BR144" s="7"/>
      <c r="BS144" s="7" t="s">
        <v>516</v>
      </c>
      <c r="BT144" s="7" t="s">
        <v>518</v>
      </c>
      <c r="BU144" s="14" t="s">
        <v>519</v>
      </c>
      <c r="BV144" s="9" t="s">
        <v>228</v>
      </c>
    </row>
    <row r="145" spans="1:74" hidden="1" x14ac:dyDescent="0.25">
      <c r="A145" s="7" t="s">
        <v>533</v>
      </c>
      <c r="B145" s="7" t="s">
        <v>502</v>
      </c>
      <c r="C145" s="7" t="s">
        <v>492</v>
      </c>
      <c r="D145" s="7">
        <f>INDEX(Strain_IDs!C:C,MATCH(Table1[[#This Row],[Strains]],Strain_IDs!D:D,0))</f>
        <v>24</v>
      </c>
      <c r="E145" s="7" t="s">
        <v>493</v>
      </c>
      <c r="F145" s="7" t="s">
        <v>494</v>
      </c>
      <c r="G145" s="7" t="s">
        <v>495</v>
      </c>
      <c r="H145" s="7" t="s">
        <v>496</v>
      </c>
      <c r="I145" s="7" t="s">
        <v>497</v>
      </c>
      <c r="J145" s="7"/>
      <c r="K145" s="7" t="s">
        <v>499</v>
      </c>
      <c r="L145" s="7" t="s">
        <v>494</v>
      </c>
      <c r="M145" s="7" t="s">
        <v>495</v>
      </c>
      <c r="N145" s="7" t="s">
        <v>498</v>
      </c>
      <c r="O145" s="7" t="s">
        <v>497</v>
      </c>
      <c r="P145" s="7"/>
      <c r="Q145" s="7" t="s">
        <v>500</v>
      </c>
      <c r="R145" s="7" t="s">
        <v>750</v>
      </c>
      <c r="S145" s="7" t="s">
        <v>750</v>
      </c>
      <c r="T145" s="7" t="s">
        <v>211</v>
      </c>
      <c r="U145" s="7"/>
      <c r="V145" s="7"/>
      <c r="W145" s="7" t="s">
        <v>543</v>
      </c>
      <c r="X145" s="7">
        <v>58</v>
      </c>
      <c r="Y145" s="7"/>
      <c r="Z145" s="7">
        <v>1.1000000000000001</v>
      </c>
      <c r="AA145" s="7"/>
      <c r="AB145" s="7"/>
      <c r="AC145" s="7"/>
      <c r="AD145" s="7"/>
      <c r="AE145" s="7" t="s">
        <v>564</v>
      </c>
      <c r="AF145" s="7" t="s">
        <v>477</v>
      </c>
      <c r="AG145" s="7" t="s">
        <v>65</v>
      </c>
      <c r="AH145" s="7"/>
      <c r="AI145" s="7"/>
      <c r="AJ145" s="7">
        <f>SUM(Table1[[#This Row],[reported_1302]:[reported_1286_iso]])</f>
        <v>100.00000000000001</v>
      </c>
      <c r="AK145">
        <v>22.72</v>
      </c>
      <c r="AL145">
        <v>13.31</v>
      </c>
      <c r="AM145">
        <v>35.99</v>
      </c>
      <c r="AN145">
        <v>11.09</v>
      </c>
      <c r="AO145">
        <v>4.3099999999999996</v>
      </c>
      <c r="AP145" s="11"/>
      <c r="AQ145">
        <v>12.02</v>
      </c>
      <c r="AR145">
        <v>0.49</v>
      </c>
      <c r="AS145">
        <v>0.06</v>
      </c>
      <c r="AT145">
        <v>0.01</v>
      </c>
      <c r="AU145"/>
      <c r="AV145" s="11"/>
      <c r="AW145" s="11"/>
      <c r="AX145" s="11"/>
      <c r="AY145" s="11"/>
      <c r="AZ145" s="11">
        <f>Table1[[#This Row],[reported_1302]]/SUM(Table1[[#This Row],[reported_1302]:[reported_1292_iso]])</f>
        <v>0.25989476092427355</v>
      </c>
      <c r="BA145" s="11">
        <f>Table1[[#This Row],[reported_1300]]/SUM(Table1[[#This Row],[reported_1302]:[reported_1292_iso]])</f>
        <v>0.15225348890414089</v>
      </c>
      <c r="BB145" s="11">
        <f>Table1[[#This Row],[reported_1298]]/SUM(Table1[[#This Row],[reported_1302]:[reported_1292_iso]])</f>
        <v>0.41169068862960417</v>
      </c>
      <c r="BC145" s="11">
        <f>Table1[[#This Row],[reported_1296]]/SUM(Table1[[#This Row],[reported_1302]:[reported_1292_iso]])</f>
        <v>0.12685884237016698</v>
      </c>
      <c r="BD145" s="11">
        <f>Table1[[#This Row],[reported_1292]]/SUM(Table1[[#This Row],[reported_1302]:[reported_1292_iso]])</f>
        <v>4.9302219171814217E-2</v>
      </c>
      <c r="BE145" s="11">
        <f>Table1[[#This Row],[reported_1292_iso]]/SUM(Table1[[#This Row],[reported_1302]:[reported_1292_iso]])</f>
        <v>0</v>
      </c>
      <c r="BF145" s="7" t="e">
        <v>#N/A</v>
      </c>
      <c r="BG145" s="7" t="s">
        <v>32</v>
      </c>
      <c r="BH145" s="7" t="s">
        <v>108</v>
      </c>
      <c r="BI145" s="7" t="s">
        <v>512</v>
      </c>
      <c r="BJ145" s="8" t="s">
        <v>36</v>
      </c>
      <c r="BK145" s="8" t="s">
        <v>36</v>
      </c>
      <c r="BL145" s="7" t="s">
        <v>38</v>
      </c>
      <c r="BM145" s="7" t="s">
        <v>38</v>
      </c>
      <c r="BN145" s="7" t="s">
        <v>113</v>
      </c>
      <c r="BO145" s="7" t="s">
        <v>38</v>
      </c>
      <c r="BP145" s="7" t="s">
        <v>40</v>
      </c>
      <c r="BQ145" s="7"/>
      <c r="BR145" s="7"/>
      <c r="BS145" s="7" t="s">
        <v>516</v>
      </c>
      <c r="BT145" s="7" t="s">
        <v>518</v>
      </c>
      <c r="BU145" s="14" t="s">
        <v>519</v>
      </c>
      <c r="BV145" s="9" t="s">
        <v>228</v>
      </c>
    </row>
    <row r="146" spans="1:74" hidden="1" x14ac:dyDescent="0.25">
      <c r="A146" s="7" t="s">
        <v>548</v>
      </c>
      <c r="B146" s="7" t="s">
        <v>502</v>
      </c>
      <c r="C146" s="7" t="s">
        <v>492</v>
      </c>
      <c r="D146" s="7">
        <f>INDEX(Strain_IDs!C:C,MATCH(Table1[[#This Row],[Strains]],Strain_IDs!D:D,0))</f>
        <v>24</v>
      </c>
      <c r="E146" s="7" t="s">
        <v>493</v>
      </c>
      <c r="F146" s="7" t="s">
        <v>494</v>
      </c>
      <c r="G146" s="7" t="s">
        <v>495</v>
      </c>
      <c r="H146" s="7" t="s">
        <v>496</v>
      </c>
      <c r="I146" s="7" t="s">
        <v>497</v>
      </c>
      <c r="J146" s="7"/>
      <c r="K146" s="7" t="s">
        <v>499</v>
      </c>
      <c r="L146" s="7" t="s">
        <v>494</v>
      </c>
      <c r="M146" s="7" t="s">
        <v>495</v>
      </c>
      <c r="N146" s="7" t="s">
        <v>498</v>
      </c>
      <c r="O146" s="7" t="s">
        <v>497</v>
      </c>
      <c r="P146" s="7"/>
      <c r="Q146" s="7" t="s">
        <v>500</v>
      </c>
      <c r="R146" s="7" t="s">
        <v>750</v>
      </c>
      <c r="S146" s="7" t="s">
        <v>750</v>
      </c>
      <c r="T146" s="7" t="s">
        <v>211</v>
      </c>
      <c r="U146" s="7"/>
      <c r="V146" s="7"/>
      <c r="W146" s="7" t="s">
        <v>552</v>
      </c>
      <c r="X146" s="7">
        <v>58</v>
      </c>
      <c r="Y146" s="7"/>
      <c r="Z146" s="7">
        <v>0.7</v>
      </c>
      <c r="AA146" s="7"/>
      <c r="AB146" s="7"/>
      <c r="AC146" s="7"/>
      <c r="AD146" s="7"/>
      <c r="AE146" s="7" t="s">
        <v>562</v>
      </c>
      <c r="AF146" s="7" t="s">
        <v>473</v>
      </c>
      <c r="AG146" s="7" t="s">
        <v>71</v>
      </c>
      <c r="AH146" s="7"/>
      <c r="AI146" s="7"/>
      <c r="AJ146" s="7">
        <f>SUM(Table1[[#This Row],[reported_1302]:[reported_1286_iso]])</f>
        <v>100.02000000000001</v>
      </c>
      <c r="AK146" s="11">
        <v>8.18</v>
      </c>
      <c r="AL146" s="11">
        <v>4.6900000000000004</v>
      </c>
      <c r="AM146" s="11">
        <v>24.48</v>
      </c>
      <c r="AN146" s="11">
        <v>12.68</v>
      </c>
      <c r="AO146" s="11">
        <v>9.5500000000000007</v>
      </c>
      <c r="AP146" s="11"/>
      <c r="AQ146" s="11">
        <v>39.39</v>
      </c>
      <c r="AR146" s="11">
        <v>0.93</v>
      </c>
      <c r="AS146" s="11">
        <v>0.11</v>
      </c>
      <c r="AT146" s="11">
        <v>0.01</v>
      </c>
      <c r="AU146" s="11"/>
      <c r="AV146" s="11"/>
      <c r="AW146" s="11"/>
      <c r="AX146" s="11"/>
      <c r="AY146" s="11"/>
      <c r="AZ146" s="11">
        <f>Table1[[#This Row],[reported_1302]]/SUM(Table1[[#This Row],[reported_1302]:[reported_1292_iso]])</f>
        <v>0.13729439409197716</v>
      </c>
      <c r="BA146" s="11">
        <f>Table1[[#This Row],[reported_1300]]/SUM(Table1[[#This Row],[reported_1302]:[reported_1292_iso]])</f>
        <v>7.8717690500167845E-2</v>
      </c>
      <c r="BB146" s="11">
        <f>Table1[[#This Row],[reported_1298]]/SUM(Table1[[#This Row],[reported_1302]:[reported_1292_iso]])</f>
        <v>0.41087613293051362</v>
      </c>
      <c r="BC146" s="11">
        <f>Table1[[#This Row],[reported_1296]]/SUM(Table1[[#This Row],[reported_1302]:[reported_1292_iso]])</f>
        <v>0.21282309499832158</v>
      </c>
      <c r="BD146" s="11">
        <f>Table1[[#This Row],[reported_1292]]/SUM(Table1[[#This Row],[reported_1302]:[reported_1292_iso]])</f>
        <v>0.16028868747901981</v>
      </c>
      <c r="BE146" s="11">
        <f>Table1[[#This Row],[reported_1292_iso]]/SUM(Table1[[#This Row],[reported_1302]:[reported_1292_iso]])</f>
        <v>0</v>
      </c>
      <c r="BF146" s="7" t="e">
        <v>#N/A</v>
      </c>
      <c r="BG146" s="7" t="s">
        <v>32</v>
      </c>
      <c r="BH146" s="7" t="s">
        <v>108</v>
      </c>
      <c r="BI146" s="7" t="s">
        <v>512</v>
      </c>
      <c r="BJ146" s="8" t="s">
        <v>36</v>
      </c>
      <c r="BK146" s="8" t="s">
        <v>36</v>
      </c>
      <c r="BL146" s="7" t="s">
        <v>38</v>
      </c>
      <c r="BM146" s="7" t="s">
        <v>38</v>
      </c>
      <c r="BN146" s="7" t="s">
        <v>113</v>
      </c>
      <c r="BO146" s="7" t="s">
        <v>38</v>
      </c>
      <c r="BP146" s="7" t="s">
        <v>40</v>
      </c>
      <c r="BQ146" s="7"/>
      <c r="BR146" s="7"/>
      <c r="BS146" s="7" t="s">
        <v>516</v>
      </c>
      <c r="BT146" s="7" t="s">
        <v>518</v>
      </c>
      <c r="BU146" s="14" t="s">
        <v>519</v>
      </c>
      <c r="BV146" s="9" t="s">
        <v>228</v>
      </c>
    </row>
    <row r="147" spans="1:74" hidden="1" x14ac:dyDescent="0.25">
      <c r="A147" s="7" t="s">
        <v>549</v>
      </c>
      <c r="B147" s="7" t="s">
        <v>502</v>
      </c>
      <c r="C147" s="7" t="s">
        <v>492</v>
      </c>
      <c r="D147" s="7">
        <f>INDEX(Strain_IDs!C:C,MATCH(Table1[[#This Row],[Strains]],Strain_IDs!D:D,0))</f>
        <v>24</v>
      </c>
      <c r="E147" s="7" t="s">
        <v>493</v>
      </c>
      <c r="F147" s="7" t="s">
        <v>494</v>
      </c>
      <c r="G147" s="7" t="s">
        <v>495</v>
      </c>
      <c r="H147" s="7" t="s">
        <v>496</v>
      </c>
      <c r="I147" s="7" t="s">
        <v>497</v>
      </c>
      <c r="J147" s="7"/>
      <c r="K147" s="7" t="s">
        <v>499</v>
      </c>
      <c r="L147" s="7" t="s">
        <v>494</v>
      </c>
      <c r="M147" s="7" t="s">
        <v>495</v>
      </c>
      <c r="N147" s="7" t="s">
        <v>498</v>
      </c>
      <c r="O147" s="7" t="s">
        <v>497</v>
      </c>
      <c r="P147" s="7"/>
      <c r="Q147" s="7" t="s">
        <v>500</v>
      </c>
      <c r="R147" s="7" t="s">
        <v>750</v>
      </c>
      <c r="S147" s="7" t="s">
        <v>750</v>
      </c>
      <c r="T147" s="7" t="s">
        <v>211</v>
      </c>
      <c r="U147" s="7"/>
      <c r="V147" s="7"/>
      <c r="W147" s="7" t="s">
        <v>553</v>
      </c>
      <c r="X147" s="7">
        <v>58</v>
      </c>
      <c r="Y147" s="7"/>
      <c r="Z147" s="7">
        <v>0.7</v>
      </c>
      <c r="AA147" s="7"/>
      <c r="AB147" s="7"/>
      <c r="AC147" s="7"/>
      <c r="AD147" s="7"/>
      <c r="AE147" s="7" t="s">
        <v>563</v>
      </c>
      <c r="AF147" s="7" t="s">
        <v>473</v>
      </c>
      <c r="AG147" s="7" t="s">
        <v>71</v>
      </c>
      <c r="AH147" s="7"/>
      <c r="AI147" s="7"/>
      <c r="AJ147" s="7">
        <f>SUM(Table1[[#This Row],[reported_1302]:[reported_1286_iso]])</f>
        <v>100.00000000000001</v>
      </c>
      <c r="AK147" s="11">
        <v>42.25</v>
      </c>
      <c r="AL147" s="11">
        <v>7.34</v>
      </c>
      <c r="AM147" s="11">
        <v>25.09</v>
      </c>
      <c r="AN147" s="11">
        <v>8.01</v>
      </c>
      <c r="AO147" s="11">
        <v>3.25</v>
      </c>
      <c r="AP147" s="11"/>
      <c r="AQ147" s="11">
        <v>13.75</v>
      </c>
      <c r="AR147" s="11">
        <v>0.27</v>
      </c>
      <c r="AS147" s="11">
        <v>0.03</v>
      </c>
      <c r="AT147" s="11">
        <v>0.01</v>
      </c>
      <c r="AU147" s="11"/>
      <c r="AV147" s="11"/>
      <c r="AW147" s="11"/>
      <c r="AX147" s="11"/>
      <c r="AY147" s="11"/>
      <c r="AZ147" s="11">
        <f>Table1[[#This Row],[reported_1302]]/SUM(Table1[[#This Row],[reported_1302]:[reported_1292_iso]])</f>
        <v>0.49162206190365365</v>
      </c>
      <c r="BA147" s="11">
        <f>Table1[[#This Row],[reported_1300]]/SUM(Table1[[#This Row],[reported_1302]:[reported_1292_iso]])</f>
        <v>8.5408424482196862E-2</v>
      </c>
      <c r="BB147" s="11">
        <f>Table1[[#This Row],[reported_1298]]/SUM(Table1[[#This Row],[reported_1302]:[reported_1292_iso]])</f>
        <v>0.29194787060740046</v>
      </c>
      <c r="BC147" s="11">
        <f>Table1[[#This Row],[reported_1296]]/SUM(Table1[[#This Row],[reported_1302]:[reported_1292_iso]])</f>
        <v>9.3204561321852439E-2</v>
      </c>
      <c r="BD147" s="11">
        <f>Table1[[#This Row],[reported_1292]]/SUM(Table1[[#This Row],[reported_1302]:[reported_1292_iso]])</f>
        <v>3.7817081684896434E-2</v>
      </c>
      <c r="BE147" s="11">
        <f>Table1[[#This Row],[reported_1292_iso]]/SUM(Table1[[#This Row],[reported_1302]:[reported_1292_iso]])</f>
        <v>0</v>
      </c>
      <c r="BF147" s="7" t="e">
        <v>#N/A</v>
      </c>
      <c r="BG147" s="7" t="s">
        <v>32</v>
      </c>
      <c r="BH147" s="7" t="s">
        <v>108</v>
      </c>
      <c r="BI147" s="7" t="s">
        <v>512</v>
      </c>
      <c r="BJ147" s="8" t="s">
        <v>36</v>
      </c>
      <c r="BK147" s="8" t="s">
        <v>36</v>
      </c>
      <c r="BL147" s="7" t="s">
        <v>38</v>
      </c>
      <c r="BM147" s="7" t="s">
        <v>38</v>
      </c>
      <c r="BN147" s="7" t="s">
        <v>113</v>
      </c>
      <c r="BO147" s="7" t="s">
        <v>38</v>
      </c>
      <c r="BP147" s="7" t="s">
        <v>40</v>
      </c>
      <c r="BQ147" s="7"/>
      <c r="BR147" s="7"/>
      <c r="BS147" s="7" t="s">
        <v>516</v>
      </c>
      <c r="BT147" s="7" t="s">
        <v>518</v>
      </c>
      <c r="BU147" s="14" t="s">
        <v>519</v>
      </c>
      <c r="BV147" s="9" t="s">
        <v>228</v>
      </c>
    </row>
    <row r="148" spans="1:74" hidden="1" x14ac:dyDescent="0.25">
      <c r="A148" s="7" t="s">
        <v>521</v>
      </c>
      <c r="B148" s="7" t="s">
        <v>502</v>
      </c>
      <c r="C148" s="7" t="s">
        <v>492</v>
      </c>
      <c r="D148" s="7">
        <f>INDEX(Strain_IDs!C:C,MATCH(Table1[[#This Row],[Strains]],Strain_IDs!D:D,0))</f>
        <v>24</v>
      </c>
      <c r="E148" s="7" t="s">
        <v>493</v>
      </c>
      <c r="F148" s="7" t="s">
        <v>494</v>
      </c>
      <c r="G148" s="7" t="s">
        <v>495</v>
      </c>
      <c r="H148" s="7" t="s">
        <v>496</v>
      </c>
      <c r="I148" s="7" t="s">
        <v>497</v>
      </c>
      <c r="J148" s="7"/>
      <c r="K148" s="7" t="s">
        <v>499</v>
      </c>
      <c r="L148" s="7" t="s">
        <v>494</v>
      </c>
      <c r="M148" s="7" t="s">
        <v>495</v>
      </c>
      <c r="N148" s="7" t="s">
        <v>498</v>
      </c>
      <c r="O148" s="7" t="s">
        <v>497</v>
      </c>
      <c r="P148" s="7"/>
      <c r="Q148" s="7" t="s">
        <v>500</v>
      </c>
      <c r="R148" s="7" t="s">
        <v>750</v>
      </c>
      <c r="S148" s="7" t="s">
        <v>750</v>
      </c>
      <c r="T148" s="7" t="s">
        <v>211</v>
      </c>
      <c r="U148" s="7"/>
      <c r="V148" s="7"/>
      <c r="W148" s="7" t="s">
        <v>554</v>
      </c>
      <c r="X148" s="7">
        <v>58</v>
      </c>
      <c r="Y148" s="7"/>
      <c r="Z148" s="7">
        <v>0.7</v>
      </c>
      <c r="AA148" s="7"/>
      <c r="AB148" s="7"/>
      <c r="AC148" s="7"/>
      <c r="AD148" s="7"/>
      <c r="AE148" s="7" t="s">
        <v>564</v>
      </c>
      <c r="AF148" s="7" t="s">
        <v>473</v>
      </c>
      <c r="AG148" s="7" t="s">
        <v>71</v>
      </c>
      <c r="AH148" s="7"/>
      <c r="AI148" s="7"/>
      <c r="AJ148" s="7">
        <f>SUM(Table1[[#This Row],[reported_1302]:[reported_1286_iso]])</f>
        <v>100</v>
      </c>
      <c r="AK148" s="11">
        <v>28.49</v>
      </c>
      <c r="AL148" s="11">
        <v>8.57</v>
      </c>
      <c r="AM148" s="11">
        <v>27.83</v>
      </c>
      <c r="AN148" s="11">
        <v>9.73</v>
      </c>
      <c r="AO148" s="11">
        <v>6</v>
      </c>
      <c r="AP148" s="11"/>
      <c r="AQ148" s="11">
        <v>18.64</v>
      </c>
      <c r="AR148" s="11">
        <v>0.63</v>
      </c>
      <c r="AS148" s="11">
        <v>0.1</v>
      </c>
      <c r="AT148" s="11">
        <v>0.01</v>
      </c>
      <c r="AU148" s="11"/>
      <c r="AV148" s="11"/>
      <c r="AW148" s="11"/>
      <c r="AX148" s="11"/>
      <c r="AY148" s="11"/>
      <c r="AZ148" s="11">
        <f>Table1[[#This Row],[reported_1302]]/SUM(Table1[[#This Row],[reported_1302]:[reported_1292_iso]])</f>
        <v>0.3533862565120317</v>
      </c>
      <c r="BA148" s="11">
        <f>Table1[[#This Row],[reported_1300]]/SUM(Table1[[#This Row],[reported_1302]:[reported_1292_iso]])</f>
        <v>0.1063011659637807</v>
      </c>
      <c r="BB148" s="11">
        <f>Table1[[#This Row],[reported_1298]]/SUM(Table1[[#This Row],[reported_1302]:[reported_1292_iso]])</f>
        <v>0.34519970230711977</v>
      </c>
      <c r="BC148" s="11">
        <f>Table1[[#This Row],[reported_1296]]/SUM(Table1[[#This Row],[reported_1302]:[reported_1292_iso]])</f>
        <v>0.1206896551724138</v>
      </c>
      <c r="BD148" s="11">
        <f>Table1[[#This Row],[reported_1292]]/SUM(Table1[[#This Row],[reported_1302]:[reported_1292_iso]])</f>
        <v>7.4423220044653932E-2</v>
      </c>
      <c r="BE148" s="11">
        <f>Table1[[#This Row],[reported_1292_iso]]/SUM(Table1[[#This Row],[reported_1302]:[reported_1292_iso]])</f>
        <v>0</v>
      </c>
      <c r="BF148" s="7" t="e">
        <v>#N/A</v>
      </c>
      <c r="BG148" s="7" t="s">
        <v>32</v>
      </c>
      <c r="BH148" s="7" t="s">
        <v>108</v>
      </c>
      <c r="BI148" s="7" t="s">
        <v>512</v>
      </c>
      <c r="BJ148" s="8" t="s">
        <v>36</v>
      </c>
      <c r="BK148" s="8" t="s">
        <v>36</v>
      </c>
      <c r="BL148" s="7" t="s">
        <v>38</v>
      </c>
      <c r="BM148" s="7" t="s">
        <v>38</v>
      </c>
      <c r="BN148" s="7" t="s">
        <v>113</v>
      </c>
      <c r="BO148" s="7" t="s">
        <v>38</v>
      </c>
      <c r="BP148" s="7" t="s">
        <v>40</v>
      </c>
      <c r="BQ148" s="7"/>
      <c r="BR148" s="7"/>
      <c r="BS148" s="7" t="s">
        <v>516</v>
      </c>
      <c r="BT148" s="7" t="s">
        <v>518</v>
      </c>
      <c r="BU148" s="14" t="s">
        <v>519</v>
      </c>
      <c r="BV148" s="9" t="s">
        <v>228</v>
      </c>
    </row>
    <row r="149" spans="1:74" hidden="1" x14ac:dyDescent="0.25">
      <c r="A149" s="7" t="s">
        <v>550</v>
      </c>
      <c r="B149" s="7" t="s">
        <v>502</v>
      </c>
      <c r="C149" s="7" t="s">
        <v>492</v>
      </c>
      <c r="D149" s="7">
        <f>INDEX(Strain_IDs!C:C,MATCH(Table1[[#This Row],[Strains]],Strain_IDs!D:D,0))</f>
        <v>24</v>
      </c>
      <c r="E149" s="7" t="s">
        <v>493</v>
      </c>
      <c r="F149" s="7" t="s">
        <v>494</v>
      </c>
      <c r="G149" s="7" t="s">
        <v>495</v>
      </c>
      <c r="H149" s="7" t="s">
        <v>496</v>
      </c>
      <c r="I149" s="7" t="s">
        <v>497</v>
      </c>
      <c r="J149" s="7"/>
      <c r="K149" s="7" t="s">
        <v>499</v>
      </c>
      <c r="L149" s="7" t="s">
        <v>494</v>
      </c>
      <c r="M149" s="7" t="s">
        <v>495</v>
      </c>
      <c r="N149" s="7" t="s">
        <v>498</v>
      </c>
      <c r="O149" s="7" t="s">
        <v>497</v>
      </c>
      <c r="P149" s="7"/>
      <c r="Q149" s="7" t="s">
        <v>500</v>
      </c>
      <c r="R149" s="7" t="s">
        <v>750</v>
      </c>
      <c r="S149" s="7" t="s">
        <v>750</v>
      </c>
      <c r="T149" s="7" t="s">
        <v>211</v>
      </c>
      <c r="U149" s="7"/>
      <c r="V149" s="7"/>
      <c r="W149" s="7" t="s">
        <v>555</v>
      </c>
      <c r="X149" s="7">
        <v>58</v>
      </c>
      <c r="Y149" s="7"/>
      <c r="Z149" s="7">
        <v>0.7</v>
      </c>
      <c r="AA149" s="7"/>
      <c r="AB149" s="7"/>
      <c r="AC149" s="7"/>
      <c r="AD149" s="7"/>
      <c r="AE149" s="7" t="s">
        <v>565</v>
      </c>
      <c r="AF149" s="7" t="s">
        <v>473</v>
      </c>
      <c r="AG149" s="7" t="s">
        <v>71</v>
      </c>
      <c r="AH149" s="7"/>
      <c r="AI149" s="7"/>
      <c r="AJ149" s="7">
        <f>SUM(Table1[[#This Row],[reported_1302]:[reported_1286_iso]])</f>
        <v>100.01000000000002</v>
      </c>
      <c r="AK149" s="11">
        <v>32.54</v>
      </c>
      <c r="AL149" s="11">
        <v>10.63</v>
      </c>
      <c r="AM149" s="11">
        <v>33.090000000000003</v>
      </c>
      <c r="AN149" s="11">
        <v>8.8000000000000007</v>
      </c>
      <c r="AO149" s="11">
        <v>3.01</v>
      </c>
      <c r="AP149" s="11"/>
      <c r="AQ149" s="11">
        <v>11.64</v>
      </c>
      <c r="AR149" s="11">
        <v>0.26</v>
      </c>
      <c r="AS149" s="11">
        <v>0.03</v>
      </c>
      <c r="AT149" s="11">
        <v>0.01</v>
      </c>
      <c r="AU149" s="11"/>
      <c r="AV149" s="11"/>
      <c r="AW149" s="11"/>
      <c r="AX149" s="11"/>
      <c r="AY149" s="11"/>
      <c r="AZ149" s="11">
        <f>Table1[[#This Row],[reported_1302]]/SUM(Table1[[#This Row],[reported_1302]:[reported_1292_iso]])</f>
        <v>0.36947882366299528</v>
      </c>
      <c r="BA149" s="11">
        <f>Table1[[#This Row],[reported_1300]]/SUM(Table1[[#This Row],[reported_1302]:[reported_1292_iso]])</f>
        <v>0.12069944362438968</v>
      </c>
      <c r="BB149" s="11">
        <f>Table1[[#This Row],[reported_1298]]/SUM(Table1[[#This Row],[reported_1302]:[reported_1292_iso]])</f>
        <v>0.37572385602361758</v>
      </c>
      <c r="BC149" s="11">
        <f>Table1[[#This Row],[reported_1296]]/SUM(Table1[[#This Row],[reported_1302]:[reported_1292_iso]])</f>
        <v>9.9920517769955711E-2</v>
      </c>
      <c r="BD149" s="11">
        <f>Table1[[#This Row],[reported_1292]]/SUM(Table1[[#This Row],[reported_1302]:[reported_1292_iso]])</f>
        <v>3.4177358919041667E-2</v>
      </c>
      <c r="BE149" s="11">
        <f>Table1[[#This Row],[reported_1292_iso]]/SUM(Table1[[#This Row],[reported_1302]:[reported_1292_iso]])</f>
        <v>0</v>
      </c>
      <c r="BF149" s="7" t="e">
        <v>#N/A</v>
      </c>
      <c r="BG149" s="7" t="s">
        <v>32</v>
      </c>
      <c r="BH149" s="7" t="s">
        <v>108</v>
      </c>
      <c r="BI149" s="7" t="s">
        <v>512</v>
      </c>
      <c r="BJ149" s="8" t="s">
        <v>36</v>
      </c>
      <c r="BK149" s="8" t="s">
        <v>36</v>
      </c>
      <c r="BL149" s="7" t="s">
        <v>38</v>
      </c>
      <c r="BM149" s="7" t="s">
        <v>38</v>
      </c>
      <c r="BN149" s="7" t="s">
        <v>113</v>
      </c>
      <c r="BO149" s="7" t="s">
        <v>38</v>
      </c>
      <c r="BP149" s="7" t="s">
        <v>40</v>
      </c>
      <c r="BQ149" s="7"/>
      <c r="BR149" s="7"/>
      <c r="BS149" s="7" t="s">
        <v>516</v>
      </c>
      <c r="BT149" s="7" t="s">
        <v>518</v>
      </c>
      <c r="BU149" s="14" t="s">
        <v>519</v>
      </c>
      <c r="BV149" s="9" t="s">
        <v>228</v>
      </c>
    </row>
    <row r="150" spans="1:74" hidden="1" x14ac:dyDescent="0.25">
      <c r="A150" s="7" t="s">
        <v>551</v>
      </c>
      <c r="B150" s="7" t="s">
        <v>502</v>
      </c>
      <c r="C150" s="7" t="s">
        <v>492</v>
      </c>
      <c r="D150" s="7">
        <f>INDEX(Strain_IDs!C:C,MATCH(Table1[[#This Row],[Strains]],Strain_IDs!D:D,0))</f>
        <v>24</v>
      </c>
      <c r="E150" s="7" t="s">
        <v>493</v>
      </c>
      <c r="F150" s="7" t="s">
        <v>494</v>
      </c>
      <c r="G150" s="7" t="s">
        <v>495</v>
      </c>
      <c r="H150" s="7" t="s">
        <v>496</v>
      </c>
      <c r="I150" s="7" t="s">
        <v>497</v>
      </c>
      <c r="J150" s="7"/>
      <c r="K150" s="7" t="s">
        <v>499</v>
      </c>
      <c r="L150" s="7" t="s">
        <v>494</v>
      </c>
      <c r="M150" s="7" t="s">
        <v>495</v>
      </c>
      <c r="N150" s="7" t="s">
        <v>498</v>
      </c>
      <c r="O150" s="7" t="s">
        <v>497</v>
      </c>
      <c r="P150" s="7"/>
      <c r="Q150" s="7" t="s">
        <v>500</v>
      </c>
      <c r="R150" s="7" t="s">
        <v>750</v>
      </c>
      <c r="S150" s="7" t="s">
        <v>750</v>
      </c>
      <c r="T150" s="7" t="s">
        <v>211</v>
      </c>
      <c r="U150" s="7"/>
      <c r="V150" s="7"/>
      <c r="W150" s="7" t="s">
        <v>556</v>
      </c>
      <c r="X150" s="7">
        <v>58</v>
      </c>
      <c r="Y150" s="7"/>
      <c r="Z150" s="7">
        <v>0.7</v>
      </c>
      <c r="AA150" s="7"/>
      <c r="AB150" s="7"/>
      <c r="AC150" s="7"/>
      <c r="AD150" s="7"/>
      <c r="AE150" s="7" t="s">
        <v>566</v>
      </c>
      <c r="AF150" s="7" t="s">
        <v>473</v>
      </c>
      <c r="AG150" s="7" t="s">
        <v>71</v>
      </c>
      <c r="AH150" s="7"/>
      <c r="AI150" s="7"/>
      <c r="AJ150" s="7">
        <f>SUM(Table1[[#This Row],[reported_1302]:[reported_1286_iso]])</f>
        <v>100.00999999999999</v>
      </c>
      <c r="AK150" s="11">
        <v>9.25</v>
      </c>
      <c r="AL150" s="11">
        <v>8.76</v>
      </c>
      <c r="AM150" s="11">
        <v>34.659999999999997</v>
      </c>
      <c r="AN150" s="11">
        <v>15.75</v>
      </c>
      <c r="AO150" s="11">
        <v>7.2</v>
      </c>
      <c r="AP150" s="11"/>
      <c r="AQ150" s="11">
        <v>23.84</v>
      </c>
      <c r="AR150" s="11">
        <v>0.49</v>
      </c>
      <c r="AS150" s="11">
        <v>0.05</v>
      </c>
      <c r="AT150" s="11">
        <v>0.01</v>
      </c>
      <c r="AU150" s="11"/>
      <c r="AV150" s="11"/>
      <c r="AW150" s="11"/>
      <c r="AX150" s="11"/>
      <c r="AY150" s="11"/>
      <c r="AZ150" s="11">
        <f>Table1[[#This Row],[reported_1302]]/SUM(Table1[[#This Row],[reported_1302]:[reported_1292_iso]])</f>
        <v>0.12232213700079346</v>
      </c>
      <c r="BA150" s="11">
        <f>Table1[[#This Row],[reported_1300]]/SUM(Table1[[#This Row],[reported_1302]:[reported_1292_iso]])</f>
        <v>0.11584236974345412</v>
      </c>
      <c r="BB150" s="11">
        <f>Table1[[#This Row],[reported_1298]]/SUM(Table1[[#This Row],[reported_1302]:[reported_1292_iso]])</f>
        <v>0.45834435334567575</v>
      </c>
      <c r="BC150" s="11">
        <f>Table1[[#This Row],[reported_1296]]/SUM(Table1[[#This Row],[reported_1302]:[reported_1292_iso]])</f>
        <v>0.20827823327162129</v>
      </c>
      <c r="BD150" s="11">
        <f>Table1[[#This Row],[reported_1292]]/SUM(Table1[[#This Row],[reported_1302]:[reported_1292_iso]])</f>
        <v>9.5212906638455455E-2</v>
      </c>
      <c r="BE150" s="11">
        <f>Table1[[#This Row],[reported_1292_iso]]/SUM(Table1[[#This Row],[reported_1302]:[reported_1292_iso]])</f>
        <v>0</v>
      </c>
      <c r="BF150" s="7" t="e">
        <v>#N/A</v>
      </c>
      <c r="BG150" s="7" t="s">
        <v>32</v>
      </c>
      <c r="BH150" s="7" t="s">
        <v>108</v>
      </c>
      <c r="BI150" s="7" t="s">
        <v>512</v>
      </c>
      <c r="BJ150" s="8" t="s">
        <v>36</v>
      </c>
      <c r="BK150" s="8" t="s">
        <v>36</v>
      </c>
      <c r="BL150" s="7" t="s">
        <v>38</v>
      </c>
      <c r="BM150" s="7" t="s">
        <v>38</v>
      </c>
      <c r="BN150" s="7" t="s">
        <v>113</v>
      </c>
      <c r="BO150" s="7" t="s">
        <v>38</v>
      </c>
      <c r="BP150" s="7" t="s">
        <v>40</v>
      </c>
      <c r="BQ150" s="7"/>
      <c r="BR150" s="7"/>
      <c r="BS150" s="7" t="s">
        <v>516</v>
      </c>
      <c r="BT150" s="7" t="s">
        <v>518</v>
      </c>
      <c r="BU150" s="14" t="s">
        <v>519</v>
      </c>
      <c r="BV150" s="9" t="s">
        <v>228</v>
      </c>
    </row>
    <row r="151" spans="1:74" hidden="1" x14ac:dyDescent="0.25">
      <c r="A151" s="7" t="s">
        <v>544</v>
      </c>
      <c r="B151" s="7" t="s">
        <v>502</v>
      </c>
      <c r="C151" s="7" t="s">
        <v>492</v>
      </c>
      <c r="D151" s="7">
        <f>INDEX(Strain_IDs!C:C,MATCH(Table1[[#This Row],[Strains]],Strain_IDs!D:D,0))</f>
        <v>24</v>
      </c>
      <c r="E151" s="7" t="s">
        <v>493</v>
      </c>
      <c r="F151" s="7" t="s">
        <v>494</v>
      </c>
      <c r="G151" s="7" t="s">
        <v>495</v>
      </c>
      <c r="H151" s="7" t="s">
        <v>496</v>
      </c>
      <c r="I151" s="7" t="s">
        <v>497</v>
      </c>
      <c r="J151" s="7"/>
      <c r="K151" s="7" t="s">
        <v>499</v>
      </c>
      <c r="L151" s="7" t="s">
        <v>494</v>
      </c>
      <c r="M151" s="7" t="s">
        <v>495</v>
      </c>
      <c r="N151" s="7" t="s">
        <v>498</v>
      </c>
      <c r="O151" s="7" t="s">
        <v>497</v>
      </c>
      <c r="P151" s="7"/>
      <c r="Q151" s="7" t="s">
        <v>500</v>
      </c>
      <c r="R151" s="7" t="s">
        <v>750</v>
      </c>
      <c r="S151" s="7" t="s">
        <v>750</v>
      </c>
      <c r="T151" s="7" t="s">
        <v>211</v>
      </c>
      <c r="U151" s="7"/>
      <c r="V151" s="7"/>
      <c r="W151" s="7" t="s">
        <v>557</v>
      </c>
      <c r="X151" s="7">
        <v>58</v>
      </c>
      <c r="Y151" s="7"/>
      <c r="Z151" s="7">
        <v>0.7</v>
      </c>
      <c r="AA151" s="7"/>
      <c r="AB151" s="7"/>
      <c r="AC151" s="7"/>
      <c r="AD151" s="7"/>
      <c r="AE151" s="7" t="s">
        <v>562</v>
      </c>
      <c r="AF151" s="7" t="s">
        <v>473</v>
      </c>
      <c r="AG151" s="7" t="s">
        <v>65</v>
      </c>
      <c r="AH151" s="7"/>
      <c r="AI151" s="7"/>
      <c r="AJ151" s="7">
        <f>SUM(Table1[[#This Row],[reported_1302]:[reported_1286_iso]])</f>
        <v>99.990000000000009</v>
      </c>
      <c r="AK151" s="11">
        <v>7.64</v>
      </c>
      <c r="AL151" s="11">
        <v>5.9</v>
      </c>
      <c r="AM151" s="11">
        <v>30.32</v>
      </c>
      <c r="AN151" s="11">
        <v>12.84</v>
      </c>
      <c r="AO151" s="11">
        <v>7.75</v>
      </c>
      <c r="AP151" s="11"/>
      <c r="AQ151" s="11">
        <v>34.729999999999997</v>
      </c>
      <c r="AR151" s="11">
        <v>0.74</v>
      </c>
      <c r="AS151" s="11">
        <v>0.06</v>
      </c>
      <c r="AT151" s="11">
        <v>0.01</v>
      </c>
      <c r="AU151" s="11"/>
      <c r="AV151" s="11"/>
      <c r="AW151" s="11"/>
      <c r="AX151" s="11"/>
      <c r="AY151" s="11"/>
      <c r="AZ151" s="11">
        <f>Table1[[#This Row],[reported_1302]]/SUM(Table1[[#This Row],[reported_1302]:[reported_1292_iso]])</f>
        <v>0.11854150504266872</v>
      </c>
      <c r="BA151" s="11">
        <f>Table1[[#This Row],[reported_1300]]/SUM(Table1[[#This Row],[reported_1302]:[reported_1292_iso]])</f>
        <v>9.154383242823895E-2</v>
      </c>
      <c r="BB151" s="11">
        <f>Table1[[#This Row],[reported_1298]]/SUM(Table1[[#This Row],[reported_1302]:[reported_1292_iso]])</f>
        <v>0.4704422032583398</v>
      </c>
      <c r="BC151" s="11">
        <f>Table1[[#This Row],[reported_1296]]/SUM(Table1[[#This Row],[reported_1302]:[reported_1292_iso]])</f>
        <v>0.19922420480993017</v>
      </c>
      <c r="BD151" s="11">
        <f>Table1[[#This Row],[reported_1292]]/SUM(Table1[[#This Row],[reported_1302]:[reported_1292_iso]])</f>
        <v>0.12024825446082234</v>
      </c>
      <c r="BE151" s="11">
        <f>Table1[[#This Row],[reported_1292_iso]]/SUM(Table1[[#This Row],[reported_1302]:[reported_1292_iso]])</f>
        <v>0</v>
      </c>
      <c r="BF151" s="7" t="e">
        <v>#N/A</v>
      </c>
      <c r="BG151" s="7" t="s">
        <v>32</v>
      </c>
      <c r="BH151" s="7" t="s">
        <v>108</v>
      </c>
      <c r="BI151" s="7" t="s">
        <v>512</v>
      </c>
      <c r="BJ151" s="8" t="s">
        <v>36</v>
      </c>
      <c r="BK151" s="8" t="s">
        <v>36</v>
      </c>
      <c r="BL151" s="7" t="s">
        <v>38</v>
      </c>
      <c r="BM151" s="7" t="s">
        <v>38</v>
      </c>
      <c r="BN151" s="7" t="s">
        <v>113</v>
      </c>
      <c r="BO151" s="7" t="s">
        <v>38</v>
      </c>
      <c r="BP151" s="7" t="s">
        <v>40</v>
      </c>
      <c r="BQ151" s="7"/>
      <c r="BR151" s="7"/>
      <c r="BS151" s="7" t="s">
        <v>516</v>
      </c>
      <c r="BT151" s="7" t="s">
        <v>518</v>
      </c>
      <c r="BU151" s="14" t="s">
        <v>519</v>
      </c>
      <c r="BV151" s="9" t="s">
        <v>228</v>
      </c>
    </row>
    <row r="152" spans="1:74" hidden="1" x14ac:dyDescent="0.25">
      <c r="A152" s="7" t="s">
        <v>545</v>
      </c>
      <c r="B152" s="7" t="s">
        <v>502</v>
      </c>
      <c r="C152" s="7" t="s">
        <v>492</v>
      </c>
      <c r="D152" s="7">
        <f>INDEX(Strain_IDs!C:C,MATCH(Table1[[#This Row],[Strains]],Strain_IDs!D:D,0))</f>
        <v>24</v>
      </c>
      <c r="E152" s="7" t="s">
        <v>493</v>
      </c>
      <c r="F152" s="7" t="s">
        <v>494</v>
      </c>
      <c r="G152" s="7" t="s">
        <v>495</v>
      </c>
      <c r="H152" s="7" t="s">
        <v>496</v>
      </c>
      <c r="I152" s="7" t="s">
        <v>497</v>
      </c>
      <c r="J152" s="7"/>
      <c r="K152" s="7" t="s">
        <v>499</v>
      </c>
      <c r="L152" s="7" t="s">
        <v>494</v>
      </c>
      <c r="M152" s="7" t="s">
        <v>495</v>
      </c>
      <c r="N152" s="7" t="s">
        <v>498</v>
      </c>
      <c r="O152" s="7" t="s">
        <v>497</v>
      </c>
      <c r="P152" s="7"/>
      <c r="Q152" s="7" t="s">
        <v>500</v>
      </c>
      <c r="R152" s="7" t="s">
        <v>750</v>
      </c>
      <c r="S152" s="7" t="s">
        <v>750</v>
      </c>
      <c r="T152" s="7" t="s">
        <v>211</v>
      </c>
      <c r="U152" s="7"/>
      <c r="V152" s="7"/>
      <c r="W152" s="7" t="s">
        <v>558</v>
      </c>
      <c r="X152" s="7">
        <v>58</v>
      </c>
      <c r="Y152" s="7"/>
      <c r="Z152" s="7">
        <v>0.7</v>
      </c>
      <c r="AA152" s="7"/>
      <c r="AB152" s="7"/>
      <c r="AC152" s="7"/>
      <c r="AD152" s="7"/>
      <c r="AE152" s="7" t="s">
        <v>563</v>
      </c>
      <c r="AF152" s="7" t="s">
        <v>473</v>
      </c>
      <c r="AG152" s="7" t="s">
        <v>65</v>
      </c>
      <c r="AH152" s="7"/>
      <c r="AI152" s="7"/>
      <c r="AJ152" s="7">
        <f>SUM(Table1[[#This Row],[reported_1302]:[reported_1286_iso]])</f>
        <v>100</v>
      </c>
      <c r="AK152" s="11">
        <v>30.93</v>
      </c>
      <c r="AL152" s="11">
        <v>10.72</v>
      </c>
      <c r="AM152" s="11">
        <v>36.11</v>
      </c>
      <c r="AN152" s="11">
        <v>8.9600000000000009</v>
      </c>
      <c r="AO152" s="11">
        <v>1.97</v>
      </c>
      <c r="AP152" s="11"/>
      <c r="AQ152" s="11">
        <v>11.16</v>
      </c>
      <c r="AR152" s="11">
        <v>0.13</v>
      </c>
      <c r="AS152" s="11">
        <v>0.01</v>
      </c>
      <c r="AT152" s="11">
        <v>0.01</v>
      </c>
      <c r="AU152" s="11"/>
      <c r="AV152" s="11"/>
      <c r="AW152" s="11"/>
      <c r="AX152" s="11"/>
      <c r="AY152" s="11"/>
      <c r="AZ152" s="11">
        <f>Table1[[#This Row],[reported_1302]]/SUM(Table1[[#This Row],[reported_1302]:[reported_1292_iso]])</f>
        <v>0.34874281204194385</v>
      </c>
      <c r="BA152" s="11">
        <f>Table1[[#This Row],[reported_1300]]/SUM(Table1[[#This Row],[reported_1302]:[reported_1292_iso]])</f>
        <v>0.12087044762656445</v>
      </c>
      <c r="BB152" s="11">
        <f>Table1[[#This Row],[reported_1298]]/SUM(Table1[[#This Row],[reported_1302]:[reported_1292_iso]])</f>
        <v>0.40714849475701881</v>
      </c>
      <c r="BC152" s="11">
        <f>Table1[[#This Row],[reported_1296]]/SUM(Table1[[#This Row],[reported_1302]:[reported_1292_iso]])</f>
        <v>0.10102604577742701</v>
      </c>
      <c r="BD152" s="11">
        <f>Table1[[#This Row],[reported_1292]]/SUM(Table1[[#This Row],[reported_1302]:[reported_1292_iso]])</f>
        <v>2.221219979704589E-2</v>
      </c>
      <c r="BE152" s="11">
        <f>Table1[[#This Row],[reported_1292_iso]]/SUM(Table1[[#This Row],[reported_1302]:[reported_1292_iso]])</f>
        <v>0</v>
      </c>
      <c r="BF152" s="7" t="e">
        <v>#N/A</v>
      </c>
      <c r="BG152" s="7" t="s">
        <v>32</v>
      </c>
      <c r="BH152" s="7" t="s">
        <v>108</v>
      </c>
      <c r="BI152" s="7" t="s">
        <v>512</v>
      </c>
      <c r="BJ152" s="8" t="s">
        <v>36</v>
      </c>
      <c r="BK152" s="8" t="s">
        <v>36</v>
      </c>
      <c r="BL152" s="7" t="s">
        <v>38</v>
      </c>
      <c r="BM152" s="7" t="s">
        <v>38</v>
      </c>
      <c r="BN152" s="7" t="s">
        <v>113</v>
      </c>
      <c r="BO152" s="7" t="s">
        <v>38</v>
      </c>
      <c r="BP152" s="7" t="s">
        <v>40</v>
      </c>
      <c r="BQ152" s="7"/>
      <c r="BR152" s="7"/>
      <c r="BS152" s="7" t="s">
        <v>516</v>
      </c>
      <c r="BT152" s="7" t="s">
        <v>518</v>
      </c>
      <c r="BU152" s="14" t="s">
        <v>519</v>
      </c>
      <c r="BV152" s="9" t="s">
        <v>228</v>
      </c>
    </row>
    <row r="153" spans="1:74" hidden="1" x14ac:dyDescent="0.25">
      <c r="A153" s="7" t="s">
        <v>524</v>
      </c>
      <c r="B153" s="7" t="s">
        <v>502</v>
      </c>
      <c r="C153" s="7" t="s">
        <v>492</v>
      </c>
      <c r="D153" s="7">
        <f>INDEX(Strain_IDs!C:C,MATCH(Table1[[#This Row],[Strains]],Strain_IDs!D:D,0))</f>
        <v>24</v>
      </c>
      <c r="E153" s="7" t="s">
        <v>493</v>
      </c>
      <c r="F153" s="7" t="s">
        <v>494</v>
      </c>
      <c r="G153" s="7" t="s">
        <v>495</v>
      </c>
      <c r="H153" s="7" t="s">
        <v>496</v>
      </c>
      <c r="I153" s="7" t="s">
        <v>497</v>
      </c>
      <c r="J153" s="7"/>
      <c r="K153" s="7" t="s">
        <v>499</v>
      </c>
      <c r="L153" s="7" t="s">
        <v>494</v>
      </c>
      <c r="M153" s="7" t="s">
        <v>495</v>
      </c>
      <c r="N153" s="7" t="s">
        <v>498</v>
      </c>
      <c r="O153" s="7" t="s">
        <v>497</v>
      </c>
      <c r="P153" s="7"/>
      <c r="Q153" s="7" t="s">
        <v>500</v>
      </c>
      <c r="R153" s="7" t="s">
        <v>750</v>
      </c>
      <c r="S153" s="7" t="s">
        <v>750</v>
      </c>
      <c r="T153" s="7" t="s">
        <v>211</v>
      </c>
      <c r="U153" s="7"/>
      <c r="V153" s="7"/>
      <c r="W153" s="7" t="s">
        <v>559</v>
      </c>
      <c r="X153" s="7">
        <v>58</v>
      </c>
      <c r="Y153" s="7"/>
      <c r="Z153" s="7">
        <v>0.7</v>
      </c>
      <c r="AA153" s="7"/>
      <c r="AB153" s="7"/>
      <c r="AC153" s="7"/>
      <c r="AD153" s="7"/>
      <c r="AE153" s="7" t="s">
        <v>564</v>
      </c>
      <c r="AF153" s="7" t="s">
        <v>473</v>
      </c>
      <c r="AG153" s="7" t="s">
        <v>65</v>
      </c>
      <c r="AH153" s="7"/>
      <c r="AI153" s="7"/>
      <c r="AJ153" s="7">
        <f>SUM(Table1[[#This Row],[reported_1302]:[reported_1286_iso]])</f>
        <v>100.01</v>
      </c>
      <c r="AK153" s="11">
        <v>21.41</v>
      </c>
      <c r="AL153" s="11">
        <v>11.45</v>
      </c>
      <c r="AM153" s="11">
        <v>37.83</v>
      </c>
      <c r="AN153" s="11">
        <v>11.78</v>
      </c>
      <c r="AO153" s="11">
        <v>3.34</v>
      </c>
      <c r="AP153" s="11"/>
      <c r="AQ153" s="11">
        <v>13.83</v>
      </c>
      <c r="AR153" s="11">
        <v>0.32</v>
      </c>
      <c r="AS153" s="11">
        <v>0.04</v>
      </c>
      <c r="AT153" s="11">
        <v>0.01</v>
      </c>
      <c r="AU153" s="11"/>
      <c r="AV153" s="11"/>
      <c r="AW153" s="11"/>
      <c r="AX153" s="11"/>
      <c r="AY153" s="11"/>
      <c r="AZ153" s="11">
        <f>Table1[[#This Row],[reported_1302]]/SUM(Table1[[#This Row],[reported_1302]:[reported_1292_iso]])</f>
        <v>0.24950471972963523</v>
      </c>
      <c r="BA153" s="11">
        <f>Table1[[#This Row],[reported_1300]]/SUM(Table1[[#This Row],[reported_1302]:[reported_1292_iso]])</f>
        <v>0.13343433166297633</v>
      </c>
      <c r="BB153" s="11">
        <f>Table1[[#This Row],[reported_1298]]/SUM(Table1[[#This Row],[reported_1302]:[reported_1292_iso]])</f>
        <v>0.44085770889173753</v>
      </c>
      <c r="BC153" s="11">
        <f>Table1[[#This Row],[reported_1296]]/SUM(Table1[[#This Row],[reported_1302]:[reported_1292_iso]])</f>
        <v>0.13728003729169094</v>
      </c>
      <c r="BD153" s="11">
        <f>Table1[[#This Row],[reported_1292]]/SUM(Table1[[#This Row],[reported_1302]:[reported_1292_iso]])</f>
        <v>3.8923202423959906E-2</v>
      </c>
      <c r="BE153" s="11">
        <f>Table1[[#This Row],[reported_1292_iso]]/SUM(Table1[[#This Row],[reported_1302]:[reported_1292_iso]])</f>
        <v>0</v>
      </c>
      <c r="BF153" s="7" t="e">
        <v>#N/A</v>
      </c>
      <c r="BG153" s="7" t="s">
        <v>32</v>
      </c>
      <c r="BH153" s="7" t="s">
        <v>108</v>
      </c>
      <c r="BI153" s="7" t="s">
        <v>512</v>
      </c>
      <c r="BJ153" s="8" t="s">
        <v>36</v>
      </c>
      <c r="BK153" s="8" t="s">
        <v>36</v>
      </c>
      <c r="BL153" s="7" t="s">
        <v>38</v>
      </c>
      <c r="BM153" s="7" t="s">
        <v>38</v>
      </c>
      <c r="BN153" s="7" t="s">
        <v>113</v>
      </c>
      <c r="BO153" s="7" t="s">
        <v>38</v>
      </c>
      <c r="BP153" s="7" t="s">
        <v>40</v>
      </c>
      <c r="BQ153" s="7"/>
      <c r="BR153" s="7"/>
      <c r="BS153" s="7" t="s">
        <v>516</v>
      </c>
      <c r="BT153" s="7" t="s">
        <v>518</v>
      </c>
      <c r="BU153" s="14" t="s">
        <v>519</v>
      </c>
      <c r="BV153" s="9" t="s">
        <v>228</v>
      </c>
    </row>
    <row r="154" spans="1:74" hidden="1" x14ac:dyDescent="0.25">
      <c r="A154" s="7" t="s">
        <v>546</v>
      </c>
      <c r="B154" s="7" t="s">
        <v>502</v>
      </c>
      <c r="C154" s="7" t="s">
        <v>492</v>
      </c>
      <c r="D154" s="7">
        <f>INDEX(Strain_IDs!C:C,MATCH(Table1[[#This Row],[Strains]],Strain_IDs!D:D,0))</f>
        <v>24</v>
      </c>
      <c r="E154" s="7" t="s">
        <v>493</v>
      </c>
      <c r="F154" s="7" t="s">
        <v>494</v>
      </c>
      <c r="G154" s="7" t="s">
        <v>495</v>
      </c>
      <c r="H154" s="7" t="s">
        <v>496</v>
      </c>
      <c r="I154" s="7" t="s">
        <v>497</v>
      </c>
      <c r="J154" s="7"/>
      <c r="K154" s="7" t="s">
        <v>499</v>
      </c>
      <c r="L154" s="7" t="s">
        <v>494</v>
      </c>
      <c r="M154" s="7" t="s">
        <v>495</v>
      </c>
      <c r="N154" s="7" t="s">
        <v>498</v>
      </c>
      <c r="O154" s="7" t="s">
        <v>497</v>
      </c>
      <c r="P154" s="7"/>
      <c r="Q154" s="7" t="s">
        <v>500</v>
      </c>
      <c r="R154" s="7" t="s">
        <v>750</v>
      </c>
      <c r="S154" s="7" t="s">
        <v>750</v>
      </c>
      <c r="T154" s="7" t="s">
        <v>211</v>
      </c>
      <c r="U154" s="7"/>
      <c r="V154" s="7"/>
      <c r="W154" s="7" t="s">
        <v>560</v>
      </c>
      <c r="X154" s="7">
        <v>58</v>
      </c>
      <c r="Y154" s="7"/>
      <c r="Z154" s="7">
        <v>0.7</v>
      </c>
      <c r="AA154" s="7"/>
      <c r="AB154" s="7"/>
      <c r="AC154" s="7"/>
      <c r="AD154" s="7"/>
      <c r="AE154" s="7" t="s">
        <v>565</v>
      </c>
      <c r="AF154" s="7" t="s">
        <v>473</v>
      </c>
      <c r="AG154" s="7" t="s">
        <v>65</v>
      </c>
      <c r="AH154" s="7"/>
      <c r="AI154" s="7"/>
      <c r="AJ154" s="7">
        <f>SUM(Table1[[#This Row],[reported_1302]:[reported_1286_iso]])</f>
        <v>100.00999999999999</v>
      </c>
      <c r="AK154" s="11">
        <v>19.77</v>
      </c>
      <c r="AL154" s="11">
        <v>14.14</v>
      </c>
      <c r="AM154" s="11">
        <v>42.23</v>
      </c>
      <c r="AN154" s="11">
        <v>10.81</v>
      </c>
      <c r="AO154" s="11">
        <v>1.98</v>
      </c>
      <c r="AP154" s="11"/>
      <c r="AQ154" s="11">
        <v>10.88</v>
      </c>
      <c r="AR154" s="11">
        <v>0.17</v>
      </c>
      <c r="AS154" s="11">
        <v>0.02</v>
      </c>
      <c r="AT154" s="11">
        <v>0.01</v>
      </c>
      <c r="AU154" s="11"/>
      <c r="AV154" s="11"/>
      <c r="AW154" s="11"/>
      <c r="AX154" s="11"/>
      <c r="AY154" s="11"/>
      <c r="AZ154" s="11">
        <f>Table1[[#This Row],[reported_1302]]/SUM(Table1[[#This Row],[reported_1302]:[reported_1292_iso]])</f>
        <v>0.22230968177218038</v>
      </c>
      <c r="BA154" s="11">
        <f>Table1[[#This Row],[reported_1300]]/SUM(Table1[[#This Row],[reported_1302]:[reported_1292_iso]])</f>
        <v>0.15900146182390645</v>
      </c>
      <c r="BB154" s="11">
        <f>Table1[[#This Row],[reported_1298]]/SUM(Table1[[#This Row],[reported_1302]:[reported_1292_iso]])</f>
        <v>0.47486787360845611</v>
      </c>
      <c r="BC154" s="11">
        <f>Table1[[#This Row],[reported_1296]]/SUM(Table1[[#This Row],[reported_1302]:[reported_1292_iso]])</f>
        <v>0.12155628022039808</v>
      </c>
      <c r="BD154" s="11">
        <f>Table1[[#This Row],[reported_1292]]/SUM(Table1[[#This Row],[reported_1302]:[reported_1292_iso]])</f>
        <v>2.2264702575059036E-2</v>
      </c>
      <c r="BE154" s="11">
        <f>Table1[[#This Row],[reported_1292_iso]]/SUM(Table1[[#This Row],[reported_1302]:[reported_1292_iso]])</f>
        <v>0</v>
      </c>
      <c r="BF154" s="7" t="e">
        <v>#N/A</v>
      </c>
      <c r="BG154" s="7" t="s">
        <v>32</v>
      </c>
      <c r="BH154" s="7" t="s">
        <v>108</v>
      </c>
      <c r="BI154" s="7" t="s">
        <v>512</v>
      </c>
      <c r="BJ154" s="8" t="s">
        <v>36</v>
      </c>
      <c r="BK154" s="8" t="s">
        <v>36</v>
      </c>
      <c r="BL154" s="7" t="s">
        <v>38</v>
      </c>
      <c r="BM154" s="7" t="s">
        <v>38</v>
      </c>
      <c r="BN154" s="7" t="s">
        <v>113</v>
      </c>
      <c r="BO154" s="7" t="s">
        <v>38</v>
      </c>
      <c r="BP154" s="7" t="s">
        <v>40</v>
      </c>
      <c r="BQ154" s="7"/>
      <c r="BR154" s="7"/>
      <c r="BS154" s="7" t="s">
        <v>516</v>
      </c>
      <c r="BT154" s="7" t="s">
        <v>518</v>
      </c>
      <c r="BU154" s="14" t="s">
        <v>519</v>
      </c>
      <c r="BV154" s="9" t="s">
        <v>228</v>
      </c>
    </row>
    <row r="155" spans="1:74" hidden="1" x14ac:dyDescent="0.25">
      <c r="A155" s="7" t="s">
        <v>547</v>
      </c>
      <c r="B155" s="7" t="s">
        <v>502</v>
      </c>
      <c r="C155" s="7" t="s">
        <v>492</v>
      </c>
      <c r="D155" s="7">
        <f>INDEX(Strain_IDs!C:C,MATCH(Table1[[#This Row],[Strains]],Strain_IDs!D:D,0))</f>
        <v>24</v>
      </c>
      <c r="E155" s="7" t="s">
        <v>493</v>
      </c>
      <c r="F155" s="7" t="s">
        <v>494</v>
      </c>
      <c r="G155" s="7" t="s">
        <v>495</v>
      </c>
      <c r="H155" s="7" t="s">
        <v>496</v>
      </c>
      <c r="I155" s="7" t="s">
        <v>497</v>
      </c>
      <c r="J155" s="7"/>
      <c r="K155" s="7" t="s">
        <v>499</v>
      </c>
      <c r="L155" s="7" t="s">
        <v>494</v>
      </c>
      <c r="M155" s="7" t="s">
        <v>495</v>
      </c>
      <c r="N155" s="7" t="s">
        <v>498</v>
      </c>
      <c r="O155" s="7" t="s">
        <v>497</v>
      </c>
      <c r="P155" s="7"/>
      <c r="Q155" s="7" t="s">
        <v>500</v>
      </c>
      <c r="R155" s="7" t="s">
        <v>750</v>
      </c>
      <c r="S155" s="7" t="s">
        <v>750</v>
      </c>
      <c r="T155" s="7" t="s">
        <v>211</v>
      </c>
      <c r="U155" s="7"/>
      <c r="V155" s="7"/>
      <c r="W155" s="7" t="s">
        <v>561</v>
      </c>
      <c r="X155" s="7">
        <v>58</v>
      </c>
      <c r="Y155" s="7"/>
      <c r="Z155" s="7">
        <v>0.7</v>
      </c>
      <c r="AA155" s="7"/>
      <c r="AB155" s="7"/>
      <c r="AC155" s="7"/>
      <c r="AD155" s="7"/>
      <c r="AE155" s="7" t="s">
        <v>566</v>
      </c>
      <c r="AF155" s="7" t="s">
        <v>473</v>
      </c>
      <c r="AG155" s="7" t="s">
        <v>65</v>
      </c>
      <c r="AH155" s="7"/>
      <c r="AI155" s="7"/>
      <c r="AJ155" s="7">
        <f>SUM(Table1[[#This Row],[reported_1302]:[reported_1286_iso]])</f>
        <v>100.02000000000001</v>
      </c>
      <c r="AK155" s="11">
        <v>7.39</v>
      </c>
      <c r="AL155" s="11">
        <v>9.73</v>
      </c>
      <c r="AM155" s="11">
        <v>38.42</v>
      </c>
      <c r="AN155" s="11">
        <v>16.079999999999998</v>
      </c>
      <c r="AO155" s="11">
        <v>5.58</v>
      </c>
      <c r="AP155" s="11"/>
      <c r="AQ155" s="11">
        <v>22.57</v>
      </c>
      <c r="AR155" s="11">
        <v>0.22</v>
      </c>
      <c r="AS155" s="11">
        <v>0.02</v>
      </c>
      <c r="AT155" s="11">
        <v>0.01</v>
      </c>
      <c r="AU155" s="11"/>
      <c r="AV155" s="11"/>
      <c r="AW155" s="11"/>
      <c r="AX155" s="11"/>
      <c r="AY155" s="11"/>
      <c r="AZ155" s="11">
        <f>Table1[[#This Row],[reported_1302]]/SUM(Table1[[#This Row],[reported_1302]:[reported_1292_iso]])</f>
        <v>9.5725388601036257E-2</v>
      </c>
      <c r="BA155" s="11">
        <f>Table1[[#This Row],[reported_1300]]/SUM(Table1[[#This Row],[reported_1302]:[reported_1292_iso]])</f>
        <v>0.12603626943005181</v>
      </c>
      <c r="BB155" s="11">
        <f>Table1[[#This Row],[reported_1298]]/SUM(Table1[[#This Row],[reported_1302]:[reported_1292_iso]])</f>
        <v>0.49766839378238342</v>
      </c>
      <c r="BC155" s="11">
        <f>Table1[[#This Row],[reported_1296]]/SUM(Table1[[#This Row],[reported_1302]:[reported_1292_iso]])</f>
        <v>0.20829015544041449</v>
      </c>
      <c r="BD155" s="11">
        <f>Table1[[#This Row],[reported_1292]]/SUM(Table1[[#This Row],[reported_1302]:[reported_1292_iso]])</f>
        <v>7.2279792746113986E-2</v>
      </c>
      <c r="BE155" s="11">
        <f>Table1[[#This Row],[reported_1292_iso]]/SUM(Table1[[#This Row],[reported_1302]:[reported_1292_iso]])</f>
        <v>0</v>
      </c>
      <c r="BF155" s="7" t="e">
        <v>#N/A</v>
      </c>
      <c r="BG155" s="7" t="s">
        <v>32</v>
      </c>
      <c r="BH155" s="7" t="s">
        <v>108</v>
      </c>
      <c r="BI155" s="7" t="s">
        <v>512</v>
      </c>
      <c r="BJ155" s="8" t="s">
        <v>36</v>
      </c>
      <c r="BK155" s="8" t="s">
        <v>36</v>
      </c>
      <c r="BL155" s="7" t="s">
        <v>38</v>
      </c>
      <c r="BM155" s="7" t="s">
        <v>38</v>
      </c>
      <c r="BN155" s="7" t="s">
        <v>113</v>
      </c>
      <c r="BO155" s="7" t="s">
        <v>38</v>
      </c>
      <c r="BP155" s="7" t="s">
        <v>40</v>
      </c>
      <c r="BQ155" s="7"/>
      <c r="BR155" s="7"/>
      <c r="BS155" s="7" t="s">
        <v>516</v>
      </c>
      <c r="BT155" s="7" t="s">
        <v>518</v>
      </c>
      <c r="BU155" s="14" t="s">
        <v>519</v>
      </c>
      <c r="BV155" s="9" t="s">
        <v>228</v>
      </c>
    </row>
    <row r="156" spans="1:74" hidden="1" x14ac:dyDescent="0.25">
      <c r="A156" s="7" t="s">
        <v>608</v>
      </c>
      <c r="B156" s="7" t="s">
        <v>253</v>
      </c>
      <c r="C156" s="7" t="s">
        <v>255</v>
      </c>
      <c r="D156" s="7">
        <f>INDEX(Strain_IDs!C:C,MATCH(Table1[[#This Row],[Strains]],Strain_IDs!D:D,0))</f>
        <v>8</v>
      </c>
      <c r="E156" s="7" t="s">
        <v>237</v>
      </c>
      <c r="F156" s="7" t="s">
        <v>236</v>
      </c>
      <c r="G156" s="7" t="s">
        <v>235</v>
      </c>
      <c r="H156" s="7" t="s">
        <v>234</v>
      </c>
      <c r="I156" s="7" t="s">
        <v>232</v>
      </c>
      <c r="J156" s="7" t="s">
        <v>609</v>
      </c>
      <c r="K156" s="7" t="s">
        <v>240</v>
      </c>
      <c r="L156" s="7" t="s">
        <v>236</v>
      </c>
      <c r="M156" s="7" t="s">
        <v>243</v>
      </c>
      <c r="N156" s="7" t="s">
        <v>234</v>
      </c>
      <c r="O156" s="8" t="s">
        <v>232</v>
      </c>
      <c r="P156" s="7" t="s">
        <v>609</v>
      </c>
      <c r="Q156" s="7" t="s">
        <v>250</v>
      </c>
      <c r="R156" s="7" t="s">
        <v>737</v>
      </c>
      <c r="S156" s="7" t="s">
        <v>739</v>
      </c>
      <c r="T156" s="7" t="s">
        <v>211</v>
      </c>
      <c r="U156" s="7" t="s">
        <v>610</v>
      </c>
      <c r="V156" s="7" t="s">
        <v>611</v>
      </c>
      <c r="W156" s="7" t="s">
        <v>791</v>
      </c>
      <c r="X156" s="7">
        <v>25</v>
      </c>
      <c r="Y156" s="7"/>
      <c r="Z156" s="7"/>
      <c r="AA156" s="7"/>
      <c r="AB156" s="7"/>
      <c r="AC156" s="7"/>
      <c r="AD156" s="7"/>
      <c r="AE156" s="7" t="s">
        <v>623</v>
      </c>
      <c r="AF156" s="7" t="s">
        <v>472</v>
      </c>
      <c r="AG156" s="7" t="s">
        <v>71</v>
      </c>
      <c r="AH156" s="7" t="s">
        <v>613</v>
      </c>
      <c r="AI156" s="7"/>
      <c r="AJ156" s="7">
        <f>SUM(Table1[[#This Row],[reported_1302]:[reported_1286_iso]])</f>
        <v>98.6</v>
      </c>
      <c r="AK156" s="11">
        <v>44.6</v>
      </c>
      <c r="AL156" s="11">
        <v>20.100000000000001</v>
      </c>
      <c r="AM156" s="11">
        <v>7.8</v>
      </c>
      <c r="AN156" s="11">
        <v>2.4</v>
      </c>
      <c r="AO156" s="11">
        <v>21.3</v>
      </c>
      <c r="AP156" s="11">
        <v>0.1</v>
      </c>
      <c r="AQ156" s="11">
        <v>2.2999999999999998</v>
      </c>
      <c r="AR156" s="11"/>
      <c r="AS156" s="11"/>
      <c r="AT156" s="11"/>
      <c r="AU156" s="11"/>
      <c r="AV156" s="11"/>
      <c r="AW156" s="11"/>
      <c r="AX156" s="11"/>
      <c r="AY156" s="11"/>
      <c r="AZ156" s="11">
        <f>Table1[[#This Row],[reported_1302]]/SUM(Table1[[#This Row],[reported_1302]:[reported_1292_iso]])</f>
        <v>0.46313603322949121</v>
      </c>
      <c r="BA156" s="11">
        <f>Table1[[#This Row],[reported_1300]]/SUM(Table1[[#This Row],[reported_1302]:[reported_1292_iso]])</f>
        <v>0.20872274143302183</v>
      </c>
      <c r="BB156" s="11">
        <f>Table1[[#This Row],[reported_1298]]/SUM(Table1[[#This Row],[reported_1302]:[reported_1292_iso]])</f>
        <v>8.0996884735202487E-2</v>
      </c>
      <c r="BC156" s="11">
        <f>Table1[[#This Row],[reported_1296]]/SUM(Table1[[#This Row],[reported_1302]:[reported_1292_iso]])</f>
        <v>2.4922118380062305E-2</v>
      </c>
      <c r="BD156" s="11">
        <f>Table1[[#This Row],[reported_1292]]/SUM(Table1[[#This Row],[reported_1302]:[reported_1292_iso]])</f>
        <v>0.22118380062305298</v>
      </c>
      <c r="BE156" s="11">
        <f>Table1[[#This Row],[reported_1292_iso]]/SUM(Table1[[#This Row],[reported_1302]:[reported_1292_iso]])</f>
        <v>1.0384215991692629E-3</v>
      </c>
      <c r="BF156" s="7" t="e">
        <v>#N/A</v>
      </c>
      <c r="BG156" s="7" t="s">
        <v>32</v>
      </c>
      <c r="BH156" s="7" t="s">
        <v>34</v>
      </c>
      <c r="BI156" s="7" t="s">
        <v>614</v>
      </c>
      <c r="BJ156" s="8" t="s">
        <v>36</v>
      </c>
      <c r="BK156" s="7" t="s">
        <v>632</v>
      </c>
      <c r="BL156" s="7" t="s">
        <v>38</v>
      </c>
      <c r="BM156" s="7" t="s">
        <v>38</v>
      </c>
      <c r="BN156" s="7" t="s">
        <v>113</v>
      </c>
      <c r="BO156" s="7" t="s">
        <v>38</v>
      </c>
      <c r="BP156" s="7" t="s">
        <v>38</v>
      </c>
      <c r="BQ156" s="7" t="s">
        <v>46</v>
      </c>
      <c r="BR156" s="7" t="s">
        <v>46</v>
      </c>
      <c r="BS156" s="7" t="s">
        <v>615</v>
      </c>
      <c r="BT156" s="7" t="s">
        <v>616</v>
      </c>
      <c r="BU156" s="9" t="s">
        <v>617</v>
      </c>
      <c r="BV156" s="9" t="s">
        <v>228</v>
      </c>
    </row>
    <row r="157" spans="1:74" hidden="1" x14ac:dyDescent="0.25">
      <c r="A157" s="7" t="s">
        <v>618</v>
      </c>
      <c r="B157" s="7" t="s">
        <v>253</v>
      </c>
      <c r="C157" s="7" t="s">
        <v>255</v>
      </c>
      <c r="D157" s="7">
        <f>INDEX(Strain_IDs!C:C,MATCH(Table1[[#This Row],[Strains]],Strain_IDs!D:D,0))</f>
        <v>8</v>
      </c>
      <c r="E157" s="7" t="s">
        <v>237</v>
      </c>
      <c r="F157" s="7" t="s">
        <v>236</v>
      </c>
      <c r="G157" s="7" t="s">
        <v>235</v>
      </c>
      <c r="H157" s="7" t="s">
        <v>234</v>
      </c>
      <c r="I157" s="7" t="s">
        <v>232</v>
      </c>
      <c r="J157" s="7" t="s">
        <v>609</v>
      </c>
      <c r="K157" s="7" t="s">
        <v>240</v>
      </c>
      <c r="L157" s="7" t="s">
        <v>236</v>
      </c>
      <c r="M157" s="7" t="s">
        <v>243</v>
      </c>
      <c r="N157" s="7" t="s">
        <v>234</v>
      </c>
      <c r="O157" s="8" t="s">
        <v>232</v>
      </c>
      <c r="P157" s="7" t="s">
        <v>609</v>
      </c>
      <c r="Q157" s="7" t="s">
        <v>250</v>
      </c>
      <c r="R157" s="7" t="s">
        <v>737</v>
      </c>
      <c r="S157" s="7" t="s">
        <v>739</v>
      </c>
      <c r="T157" s="7" t="s">
        <v>211</v>
      </c>
      <c r="U157" s="7" t="s">
        <v>610</v>
      </c>
      <c r="V157" s="7" t="s">
        <v>611</v>
      </c>
      <c r="W157" s="7" t="s">
        <v>792</v>
      </c>
      <c r="X157" s="7">
        <v>30</v>
      </c>
      <c r="Y157" s="7"/>
      <c r="Z157" s="7"/>
      <c r="AA157" s="7"/>
      <c r="AB157" s="7"/>
      <c r="AC157" s="7"/>
      <c r="AD157" s="7"/>
      <c r="AE157" s="7" t="s">
        <v>623</v>
      </c>
      <c r="AF157" s="7" t="s">
        <v>472</v>
      </c>
      <c r="AG157" s="7" t="s">
        <v>71</v>
      </c>
      <c r="AH157" s="7" t="s">
        <v>613</v>
      </c>
      <c r="AI157" s="7"/>
      <c r="AJ157" s="7">
        <f>SUM(Table1[[#This Row],[reported_1302]:[reported_1286_iso]])</f>
        <v>98.8</v>
      </c>
      <c r="AK157" s="11">
        <v>34.299999999999997</v>
      </c>
      <c r="AL157" s="11">
        <v>19.2</v>
      </c>
      <c r="AM157" s="11">
        <v>10.4</v>
      </c>
      <c r="AN157" s="11">
        <v>2.9</v>
      </c>
      <c r="AO157" s="11">
        <v>26.1</v>
      </c>
      <c r="AP157" s="11">
        <v>0.1</v>
      </c>
      <c r="AQ157" s="11">
        <v>5.8</v>
      </c>
      <c r="AR157" s="11"/>
      <c r="AS157" s="11"/>
      <c r="AT157" s="11"/>
      <c r="AU157" s="11"/>
      <c r="AV157" s="11"/>
      <c r="AW157" s="11"/>
      <c r="AX157" s="11"/>
      <c r="AY157" s="11"/>
      <c r="AZ157" s="11">
        <f>Table1[[#This Row],[reported_1302]]/SUM(Table1[[#This Row],[reported_1302]:[reported_1292_iso]])</f>
        <v>0.36881720430107523</v>
      </c>
      <c r="BA157" s="11">
        <f>Table1[[#This Row],[reported_1300]]/SUM(Table1[[#This Row],[reported_1302]:[reported_1292_iso]])</f>
        <v>0.20645161290322581</v>
      </c>
      <c r="BB157" s="11">
        <f>Table1[[#This Row],[reported_1298]]/SUM(Table1[[#This Row],[reported_1302]:[reported_1292_iso]])</f>
        <v>0.11182795698924732</v>
      </c>
      <c r="BC157" s="11">
        <f>Table1[[#This Row],[reported_1296]]/SUM(Table1[[#This Row],[reported_1302]:[reported_1292_iso]])</f>
        <v>3.118279569892473E-2</v>
      </c>
      <c r="BD157" s="11">
        <f>Table1[[#This Row],[reported_1292]]/SUM(Table1[[#This Row],[reported_1302]:[reported_1292_iso]])</f>
        <v>0.28064516129032258</v>
      </c>
      <c r="BE157" s="11">
        <f>Table1[[#This Row],[reported_1292_iso]]/SUM(Table1[[#This Row],[reported_1302]:[reported_1292_iso]])</f>
        <v>1.0752688172043011E-3</v>
      </c>
      <c r="BF157" s="7" t="e">
        <v>#N/A</v>
      </c>
      <c r="BG157" s="7" t="s">
        <v>32</v>
      </c>
      <c r="BH157" s="7" t="s">
        <v>34</v>
      </c>
      <c r="BI157" s="7" t="s">
        <v>614</v>
      </c>
      <c r="BJ157" s="8" t="s">
        <v>36</v>
      </c>
      <c r="BK157" s="7" t="s">
        <v>632</v>
      </c>
      <c r="BL157" s="7" t="s">
        <v>38</v>
      </c>
      <c r="BM157" s="7" t="s">
        <v>38</v>
      </c>
      <c r="BN157" s="7" t="s">
        <v>113</v>
      </c>
      <c r="BO157" s="7" t="s">
        <v>38</v>
      </c>
      <c r="BP157" s="7" t="s">
        <v>38</v>
      </c>
      <c r="BQ157" s="7" t="s">
        <v>46</v>
      </c>
      <c r="BR157" s="7" t="s">
        <v>46</v>
      </c>
      <c r="BS157" s="7" t="s">
        <v>615</v>
      </c>
      <c r="BT157" s="7" t="s">
        <v>616</v>
      </c>
      <c r="BU157" s="9" t="s">
        <v>617</v>
      </c>
      <c r="BV157" s="9" t="s">
        <v>228</v>
      </c>
    </row>
    <row r="158" spans="1:74" hidden="1" x14ac:dyDescent="0.25">
      <c r="A158" s="7" t="s">
        <v>619</v>
      </c>
      <c r="B158" s="7" t="s">
        <v>253</v>
      </c>
      <c r="C158" s="7" t="s">
        <v>255</v>
      </c>
      <c r="D158" s="7">
        <f>INDEX(Strain_IDs!C:C,MATCH(Table1[[#This Row],[Strains]],Strain_IDs!D:D,0))</f>
        <v>8</v>
      </c>
      <c r="E158" s="7" t="s">
        <v>237</v>
      </c>
      <c r="F158" s="7" t="s">
        <v>236</v>
      </c>
      <c r="G158" s="7" t="s">
        <v>235</v>
      </c>
      <c r="H158" s="7" t="s">
        <v>234</v>
      </c>
      <c r="I158" s="7" t="s">
        <v>232</v>
      </c>
      <c r="J158" s="7" t="s">
        <v>609</v>
      </c>
      <c r="K158" s="7" t="s">
        <v>240</v>
      </c>
      <c r="L158" s="7" t="s">
        <v>236</v>
      </c>
      <c r="M158" s="7" t="s">
        <v>243</v>
      </c>
      <c r="N158" s="7" t="s">
        <v>234</v>
      </c>
      <c r="O158" s="8" t="s">
        <v>232</v>
      </c>
      <c r="P158" s="7" t="s">
        <v>609</v>
      </c>
      <c r="Q158" s="7" t="s">
        <v>250</v>
      </c>
      <c r="R158" s="7" t="s">
        <v>737</v>
      </c>
      <c r="S158" s="7" t="s">
        <v>739</v>
      </c>
      <c r="T158" s="7" t="s">
        <v>211</v>
      </c>
      <c r="U158" s="7" t="s">
        <v>610</v>
      </c>
      <c r="V158" s="7" t="s">
        <v>611</v>
      </c>
      <c r="W158" s="7" t="s">
        <v>793</v>
      </c>
      <c r="X158" s="7">
        <v>35</v>
      </c>
      <c r="Y158" s="7"/>
      <c r="Z158" s="7"/>
      <c r="AA158" s="7"/>
      <c r="AB158" s="7"/>
      <c r="AC158" s="7"/>
      <c r="AD158" s="7"/>
      <c r="AE158" s="7" t="s">
        <v>623</v>
      </c>
      <c r="AF158" s="7" t="s">
        <v>472</v>
      </c>
      <c r="AG158" s="7" t="s">
        <v>71</v>
      </c>
      <c r="AH158" s="7" t="s">
        <v>613</v>
      </c>
      <c r="AI158" s="7"/>
      <c r="AJ158" s="7">
        <f>SUM(Table1[[#This Row],[reported_1302]:[reported_1286_iso]])</f>
        <v>96.399999999999991</v>
      </c>
      <c r="AK158" s="11">
        <v>22.2</v>
      </c>
      <c r="AL158" s="11">
        <v>13</v>
      </c>
      <c r="AM158" s="11">
        <v>10.1</v>
      </c>
      <c r="AN158" s="11">
        <v>3.3</v>
      </c>
      <c r="AO158" s="11">
        <v>35.4</v>
      </c>
      <c r="AP158" s="11">
        <v>0.3</v>
      </c>
      <c r="AQ158" s="11">
        <v>12.1</v>
      </c>
      <c r="AR158" s="11"/>
      <c r="AS158" s="11"/>
      <c r="AT158" s="11"/>
      <c r="AU158" s="11"/>
      <c r="AV158" s="11"/>
      <c r="AW158" s="11"/>
      <c r="AX158" s="11"/>
      <c r="AY158" s="11"/>
      <c r="AZ158" s="11">
        <f>Table1[[#This Row],[reported_1302]]/SUM(Table1[[#This Row],[reported_1302]:[reported_1292_iso]])</f>
        <v>0.26334519572953735</v>
      </c>
      <c r="BA158" s="11">
        <f>Table1[[#This Row],[reported_1300]]/SUM(Table1[[#This Row],[reported_1302]:[reported_1292_iso]])</f>
        <v>0.15421115065243179</v>
      </c>
      <c r="BB158" s="11">
        <f>Table1[[#This Row],[reported_1298]]/SUM(Table1[[#This Row],[reported_1302]:[reported_1292_iso]])</f>
        <v>0.11981020166073547</v>
      </c>
      <c r="BC158" s="11">
        <f>Table1[[#This Row],[reported_1296]]/SUM(Table1[[#This Row],[reported_1302]:[reported_1292_iso]])</f>
        <v>3.9145907473309607E-2</v>
      </c>
      <c r="BD158" s="11">
        <f>Table1[[#This Row],[reported_1292]]/SUM(Table1[[#This Row],[reported_1302]:[reported_1292_iso]])</f>
        <v>0.41992882562277578</v>
      </c>
      <c r="BE158" s="11">
        <f>Table1[[#This Row],[reported_1292_iso]]/SUM(Table1[[#This Row],[reported_1302]:[reported_1292_iso]])</f>
        <v>3.5587188612099642E-3</v>
      </c>
      <c r="BF158" s="7" t="e">
        <v>#N/A</v>
      </c>
      <c r="BG158" s="7" t="s">
        <v>32</v>
      </c>
      <c r="BH158" s="7" t="s">
        <v>34</v>
      </c>
      <c r="BI158" s="7" t="s">
        <v>614</v>
      </c>
      <c r="BJ158" s="8" t="s">
        <v>36</v>
      </c>
      <c r="BK158" s="7" t="s">
        <v>632</v>
      </c>
      <c r="BL158" s="7" t="s">
        <v>38</v>
      </c>
      <c r="BM158" s="7" t="s">
        <v>38</v>
      </c>
      <c r="BN158" s="7" t="s">
        <v>113</v>
      </c>
      <c r="BO158" s="7" t="s">
        <v>38</v>
      </c>
      <c r="BP158" s="7" t="s">
        <v>38</v>
      </c>
      <c r="BQ158" s="7" t="s">
        <v>46</v>
      </c>
      <c r="BR158" s="7" t="s">
        <v>46</v>
      </c>
      <c r="BS158" s="7" t="s">
        <v>615</v>
      </c>
      <c r="BT158" s="7" t="s">
        <v>616</v>
      </c>
      <c r="BU158" s="9" t="s">
        <v>617</v>
      </c>
      <c r="BV158" s="9" t="s">
        <v>228</v>
      </c>
    </row>
    <row r="159" spans="1:74" hidden="1" x14ac:dyDescent="0.25">
      <c r="A159" s="7" t="s">
        <v>620</v>
      </c>
      <c r="B159" s="7" t="s">
        <v>253</v>
      </c>
      <c r="C159" s="7" t="s">
        <v>255</v>
      </c>
      <c r="D159" s="7">
        <f>INDEX(Strain_IDs!C:C,MATCH(Table1[[#This Row],[Strains]],Strain_IDs!D:D,0))</f>
        <v>8</v>
      </c>
      <c r="E159" s="7" t="s">
        <v>237</v>
      </c>
      <c r="F159" s="7" t="s">
        <v>236</v>
      </c>
      <c r="G159" s="7" t="s">
        <v>235</v>
      </c>
      <c r="H159" s="7" t="s">
        <v>234</v>
      </c>
      <c r="I159" s="7" t="s">
        <v>232</v>
      </c>
      <c r="J159" s="7" t="s">
        <v>609</v>
      </c>
      <c r="K159" s="7" t="s">
        <v>240</v>
      </c>
      <c r="L159" s="7" t="s">
        <v>236</v>
      </c>
      <c r="M159" s="7" t="s">
        <v>243</v>
      </c>
      <c r="N159" s="7" t="s">
        <v>234</v>
      </c>
      <c r="O159" s="7" t="s">
        <v>232</v>
      </c>
      <c r="P159" s="7" t="s">
        <v>609</v>
      </c>
      <c r="Q159" s="7" t="s">
        <v>250</v>
      </c>
      <c r="R159" s="7" t="s">
        <v>737</v>
      </c>
      <c r="S159" s="7" t="s">
        <v>739</v>
      </c>
      <c r="T159" s="7" t="s">
        <v>211</v>
      </c>
      <c r="U159" s="7" t="s">
        <v>610</v>
      </c>
      <c r="V159" s="7" t="s">
        <v>611</v>
      </c>
      <c r="W159" s="7" t="s">
        <v>794</v>
      </c>
      <c r="X159" s="7">
        <v>25</v>
      </c>
      <c r="Y159" s="7"/>
      <c r="Z159" s="7"/>
      <c r="AA159" s="7"/>
      <c r="AB159" s="7"/>
      <c r="AC159" s="7"/>
      <c r="AD159" s="7"/>
      <c r="AE159" s="7" t="s">
        <v>624</v>
      </c>
      <c r="AF159" s="7" t="s">
        <v>472</v>
      </c>
      <c r="AG159" s="7" t="s">
        <v>71</v>
      </c>
      <c r="AH159" s="7" t="s">
        <v>613</v>
      </c>
      <c r="AI159" s="7"/>
      <c r="AJ159" s="7">
        <f>SUM(Table1[[#This Row],[reported_1302]:[reported_1286_iso]])</f>
        <v>98.1</v>
      </c>
      <c r="AK159" s="11">
        <v>38.799999999999997</v>
      </c>
      <c r="AL159" s="11">
        <v>23.1</v>
      </c>
      <c r="AM159" s="11">
        <v>11.2</v>
      </c>
      <c r="AN159" s="11">
        <v>3.2</v>
      </c>
      <c r="AO159" s="11">
        <v>18.8</v>
      </c>
      <c r="AP159" s="11">
        <v>0.2</v>
      </c>
      <c r="AQ159" s="11">
        <v>2.8</v>
      </c>
      <c r="AR159" s="11"/>
      <c r="AS159" s="11"/>
      <c r="AT159" s="11"/>
      <c r="AU159" s="11"/>
      <c r="AV159" s="11"/>
      <c r="AW159" s="11"/>
      <c r="AX159" s="11"/>
      <c r="AY159" s="11"/>
      <c r="AZ159" s="11">
        <f>Table1[[#This Row],[reported_1302]]/SUM(Table1[[#This Row],[reported_1302]:[reported_1292_iso]])</f>
        <v>0.40713536201469042</v>
      </c>
      <c r="BA159" s="11">
        <f>Table1[[#This Row],[reported_1300]]/SUM(Table1[[#This Row],[reported_1302]:[reported_1292_iso]])</f>
        <v>0.242392444910808</v>
      </c>
      <c r="BB159" s="11">
        <f>Table1[[#This Row],[reported_1298]]/SUM(Table1[[#This Row],[reported_1302]:[reported_1292_iso]])</f>
        <v>0.11752360965372508</v>
      </c>
      <c r="BC159" s="11">
        <f>Table1[[#This Row],[reported_1296]]/SUM(Table1[[#This Row],[reported_1302]:[reported_1292_iso]])</f>
        <v>3.3578174186778595E-2</v>
      </c>
      <c r="BD159" s="11">
        <f>Table1[[#This Row],[reported_1292]]/SUM(Table1[[#This Row],[reported_1302]:[reported_1292_iso]])</f>
        <v>0.19727177334732426</v>
      </c>
      <c r="BE159" s="11">
        <f>Table1[[#This Row],[reported_1292_iso]]/SUM(Table1[[#This Row],[reported_1302]:[reported_1292_iso]])</f>
        <v>2.0986358866736622E-3</v>
      </c>
      <c r="BF159" s="7" t="e">
        <v>#N/A</v>
      </c>
      <c r="BG159" s="7" t="s">
        <v>32</v>
      </c>
      <c r="BH159" s="7" t="s">
        <v>34</v>
      </c>
      <c r="BI159" s="7" t="s">
        <v>614</v>
      </c>
      <c r="BJ159" s="8" t="s">
        <v>36</v>
      </c>
      <c r="BK159" s="7" t="s">
        <v>632</v>
      </c>
      <c r="BL159" s="7" t="s">
        <v>38</v>
      </c>
      <c r="BM159" s="7" t="s">
        <v>38</v>
      </c>
      <c r="BN159" s="7" t="s">
        <v>113</v>
      </c>
      <c r="BO159" s="7" t="s">
        <v>38</v>
      </c>
      <c r="BP159" s="7" t="s">
        <v>38</v>
      </c>
      <c r="BQ159" s="7" t="s">
        <v>46</v>
      </c>
      <c r="BR159" s="7" t="s">
        <v>46</v>
      </c>
      <c r="BS159" s="7" t="s">
        <v>615</v>
      </c>
      <c r="BT159" s="7" t="s">
        <v>616</v>
      </c>
      <c r="BU159" s="9" t="s">
        <v>617</v>
      </c>
      <c r="BV159" s="9" t="s">
        <v>228</v>
      </c>
    </row>
    <row r="160" spans="1:74" hidden="1" x14ac:dyDescent="0.25">
      <c r="A160" s="7" t="s">
        <v>621</v>
      </c>
      <c r="B160" s="7" t="s">
        <v>253</v>
      </c>
      <c r="C160" s="7" t="s">
        <v>255</v>
      </c>
      <c r="D160" s="7">
        <f>INDEX(Strain_IDs!C:C,MATCH(Table1[[#This Row],[Strains]],Strain_IDs!D:D,0))</f>
        <v>8</v>
      </c>
      <c r="E160" s="7" t="s">
        <v>237</v>
      </c>
      <c r="F160" s="7" t="s">
        <v>236</v>
      </c>
      <c r="G160" s="7" t="s">
        <v>235</v>
      </c>
      <c r="H160" s="7" t="s">
        <v>234</v>
      </c>
      <c r="I160" s="7" t="s">
        <v>232</v>
      </c>
      <c r="J160" s="7" t="s">
        <v>609</v>
      </c>
      <c r="K160" s="7" t="s">
        <v>240</v>
      </c>
      <c r="L160" s="7" t="s">
        <v>236</v>
      </c>
      <c r="M160" s="7" t="s">
        <v>243</v>
      </c>
      <c r="N160" s="7" t="s">
        <v>234</v>
      </c>
      <c r="O160" s="7" t="s">
        <v>232</v>
      </c>
      <c r="P160" s="7" t="s">
        <v>609</v>
      </c>
      <c r="Q160" s="7" t="s">
        <v>250</v>
      </c>
      <c r="R160" s="7" t="s">
        <v>737</v>
      </c>
      <c r="S160" s="7" t="s">
        <v>739</v>
      </c>
      <c r="T160" s="7" t="s">
        <v>211</v>
      </c>
      <c r="U160" s="7" t="s">
        <v>610</v>
      </c>
      <c r="V160" s="7" t="s">
        <v>611</v>
      </c>
      <c r="W160" s="7" t="s">
        <v>795</v>
      </c>
      <c r="X160" s="7">
        <v>30</v>
      </c>
      <c r="Y160" s="7"/>
      <c r="Z160" s="7"/>
      <c r="AA160" s="7"/>
      <c r="AB160" s="7"/>
      <c r="AC160" s="7"/>
      <c r="AD160" s="7"/>
      <c r="AE160" s="7" t="s">
        <v>624</v>
      </c>
      <c r="AF160" s="7" t="s">
        <v>472</v>
      </c>
      <c r="AG160" s="7" t="s">
        <v>71</v>
      </c>
      <c r="AH160" s="7" t="s">
        <v>613</v>
      </c>
      <c r="AI160" s="7"/>
      <c r="AJ160" s="7">
        <f>SUM(Table1[[#This Row],[reported_1302]:[reported_1286_iso]])</f>
        <v>98.800000000000011</v>
      </c>
      <c r="AK160" s="11">
        <v>31.3</v>
      </c>
      <c r="AL160" s="11">
        <v>20.100000000000001</v>
      </c>
      <c r="AM160" s="11">
        <v>13.2</v>
      </c>
      <c r="AN160" s="11">
        <v>3.2</v>
      </c>
      <c r="AO160" s="11">
        <v>23.2</v>
      </c>
      <c r="AP160" s="11">
        <v>0.1</v>
      </c>
      <c r="AQ160" s="11">
        <v>7.7</v>
      </c>
      <c r="AR160" s="11"/>
      <c r="AS160" s="11"/>
      <c r="AT160" s="11"/>
      <c r="AU160" s="11"/>
      <c r="AV160" s="11"/>
      <c r="AW160" s="11"/>
      <c r="AX160" s="11"/>
      <c r="AY160" s="11"/>
      <c r="AZ160" s="11">
        <f>Table1[[#This Row],[reported_1302]]/SUM(Table1[[#This Row],[reported_1302]:[reported_1292_iso]])</f>
        <v>0.34357848518111961</v>
      </c>
      <c r="BA160" s="11">
        <f>Table1[[#This Row],[reported_1300]]/SUM(Table1[[#This Row],[reported_1302]:[reported_1292_iso]])</f>
        <v>0.22063666300768386</v>
      </c>
      <c r="BB160" s="11">
        <f>Table1[[#This Row],[reported_1298]]/SUM(Table1[[#This Row],[reported_1302]:[reported_1292_iso]])</f>
        <v>0.14489571899012071</v>
      </c>
      <c r="BC160" s="11">
        <f>Table1[[#This Row],[reported_1296]]/SUM(Table1[[#This Row],[reported_1302]:[reported_1292_iso]])</f>
        <v>3.512623490669594E-2</v>
      </c>
      <c r="BD160" s="11">
        <f>Table1[[#This Row],[reported_1292]]/SUM(Table1[[#This Row],[reported_1302]:[reported_1292_iso]])</f>
        <v>0.25466520307354551</v>
      </c>
      <c r="BE160" s="11">
        <f>Table1[[#This Row],[reported_1292_iso]]/SUM(Table1[[#This Row],[reported_1302]:[reported_1292_iso]])</f>
        <v>1.0976948408342481E-3</v>
      </c>
      <c r="BF160" s="7" t="e">
        <v>#N/A</v>
      </c>
      <c r="BG160" s="7" t="s">
        <v>32</v>
      </c>
      <c r="BH160" s="7" t="s">
        <v>34</v>
      </c>
      <c r="BI160" s="7" t="s">
        <v>614</v>
      </c>
      <c r="BJ160" s="8" t="s">
        <v>36</v>
      </c>
      <c r="BK160" s="7" t="s">
        <v>632</v>
      </c>
      <c r="BL160" s="7" t="s">
        <v>38</v>
      </c>
      <c r="BM160" s="7" t="s">
        <v>38</v>
      </c>
      <c r="BN160" s="7" t="s">
        <v>113</v>
      </c>
      <c r="BO160" s="7" t="s">
        <v>38</v>
      </c>
      <c r="BP160" s="7" t="s">
        <v>38</v>
      </c>
      <c r="BQ160" s="7" t="s">
        <v>46</v>
      </c>
      <c r="BR160" s="7" t="s">
        <v>46</v>
      </c>
      <c r="BS160" s="7" t="s">
        <v>615</v>
      </c>
      <c r="BT160" s="7" t="s">
        <v>616</v>
      </c>
      <c r="BU160" s="9" t="s">
        <v>617</v>
      </c>
      <c r="BV160" s="9" t="s">
        <v>228</v>
      </c>
    </row>
    <row r="161" spans="1:74" hidden="1" x14ac:dyDescent="0.25">
      <c r="A161" s="7" t="s">
        <v>622</v>
      </c>
      <c r="B161" s="7" t="s">
        <v>253</v>
      </c>
      <c r="C161" s="7" t="s">
        <v>255</v>
      </c>
      <c r="D161" s="7">
        <f>INDEX(Strain_IDs!C:C,MATCH(Table1[[#This Row],[Strains]],Strain_IDs!D:D,0))</f>
        <v>8</v>
      </c>
      <c r="E161" s="7" t="s">
        <v>237</v>
      </c>
      <c r="F161" s="7" t="s">
        <v>236</v>
      </c>
      <c r="G161" s="7" t="s">
        <v>235</v>
      </c>
      <c r="H161" s="7" t="s">
        <v>234</v>
      </c>
      <c r="I161" s="7" t="s">
        <v>232</v>
      </c>
      <c r="J161" s="7" t="s">
        <v>609</v>
      </c>
      <c r="K161" s="7" t="s">
        <v>240</v>
      </c>
      <c r="L161" s="7" t="s">
        <v>236</v>
      </c>
      <c r="M161" s="7" t="s">
        <v>243</v>
      </c>
      <c r="N161" s="7" t="s">
        <v>234</v>
      </c>
      <c r="O161" s="7" t="s">
        <v>232</v>
      </c>
      <c r="P161" s="7" t="s">
        <v>609</v>
      </c>
      <c r="Q161" s="7" t="s">
        <v>250</v>
      </c>
      <c r="R161" s="7" t="s">
        <v>737</v>
      </c>
      <c r="S161" s="7" t="s">
        <v>739</v>
      </c>
      <c r="T161" s="7" t="s">
        <v>211</v>
      </c>
      <c r="U161" s="7" t="s">
        <v>610</v>
      </c>
      <c r="V161" s="7" t="s">
        <v>611</v>
      </c>
      <c r="W161" s="7" t="s">
        <v>796</v>
      </c>
      <c r="X161" s="7">
        <v>35</v>
      </c>
      <c r="Y161" s="7"/>
      <c r="Z161" s="7"/>
      <c r="AA161" s="7"/>
      <c r="AB161" s="7"/>
      <c r="AC161" s="7"/>
      <c r="AD161" s="7"/>
      <c r="AE161" s="7" t="s">
        <v>624</v>
      </c>
      <c r="AF161" s="7" t="s">
        <v>472</v>
      </c>
      <c r="AG161" s="7" t="s">
        <v>71</v>
      </c>
      <c r="AH161" s="7" t="s">
        <v>613</v>
      </c>
      <c r="AI161" s="7"/>
      <c r="AJ161" s="7">
        <f>SUM(Table1[[#This Row],[reported_1302]:[reported_1286_iso]])</f>
        <v>87.3</v>
      </c>
      <c r="AK161" s="11">
        <v>14.3</v>
      </c>
      <c r="AL161" s="11">
        <v>10.8</v>
      </c>
      <c r="AM161" s="11">
        <v>12.3</v>
      </c>
      <c r="AN161" s="11">
        <v>4.3</v>
      </c>
      <c r="AO161" s="11">
        <v>28.7</v>
      </c>
      <c r="AP161" s="11">
        <v>0.6</v>
      </c>
      <c r="AQ161" s="11">
        <v>16.3</v>
      </c>
      <c r="AR161" s="11"/>
      <c r="AS161" s="11"/>
      <c r="AT161" s="11"/>
      <c r="AU161" s="11"/>
      <c r="AV161" s="11"/>
      <c r="AW161" s="11"/>
      <c r="AX161" s="11"/>
      <c r="AY161" s="11"/>
      <c r="AZ161" s="11">
        <f>Table1[[#This Row],[reported_1302]]/SUM(Table1[[#This Row],[reported_1302]:[reported_1292_iso]])</f>
        <v>0.20140845070422536</v>
      </c>
      <c r="BA161" s="11">
        <f>Table1[[#This Row],[reported_1300]]/SUM(Table1[[#This Row],[reported_1302]:[reported_1292_iso]])</f>
        <v>0.15211267605633805</v>
      </c>
      <c r="BB161" s="11">
        <f>Table1[[#This Row],[reported_1298]]/SUM(Table1[[#This Row],[reported_1302]:[reported_1292_iso]])</f>
        <v>0.17323943661971833</v>
      </c>
      <c r="BC161" s="11">
        <f>Table1[[#This Row],[reported_1296]]/SUM(Table1[[#This Row],[reported_1302]:[reported_1292_iso]])</f>
        <v>6.0563380281690136E-2</v>
      </c>
      <c r="BD161" s="11">
        <f>Table1[[#This Row],[reported_1292]]/SUM(Table1[[#This Row],[reported_1302]:[reported_1292_iso]])</f>
        <v>0.40422535211267607</v>
      </c>
      <c r="BE161" s="11">
        <f>Table1[[#This Row],[reported_1292_iso]]/SUM(Table1[[#This Row],[reported_1302]:[reported_1292_iso]])</f>
        <v>8.4507042253521118E-3</v>
      </c>
      <c r="BF161" s="7" t="e">
        <v>#N/A</v>
      </c>
      <c r="BG161" s="7" t="s">
        <v>32</v>
      </c>
      <c r="BH161" s="7" t="s">
        <v>34</v>
      </c>
      <c r="BI161" s="7" t="s">
        <v>614</v>
      </c>
      <c r="BJ161" s="8" t="s">
        <v>36</v>
      </c>
      <c r="BK161" s="7" t="s">
        <v>632</v>
      </c>
      <c r="BL161" s="7" t="s">
        <v>38</v>
      </c>
      <c r="BM161" s="7" t="s">
        <v>38</v>
      </c>
      <c r="BN161" s="7" t="s">
        <v>113</v>
      </c>
      <c r="BO161" s="7" t="s">
        <v>38</v>
      </c>
      <c r="BP161" s="7" t="s">
        <v>38</v>
      </c>
      <c r="BQ161" s="7" t="s">
        <v>46</v>
      </c>
      <c r="BR161" s="7" t="s">
        <v>46</v>
      </c>
      <c r="BS161" s="7" t="s">
        <v>615</v>
      </c>
      <c r="BT161" s="7" t="s">
        <v>616</v>
      </c>
      <c r="BU161" s="9" t="s">
        <v>617</v>
      </c>
      <c r="BV161" s="9" t="s">
        <v>228</v>
      </c>
    </row>
    <row r="162" spans="1:74" hidden="1" x14ac:dyDescent="0.25">
      <c r="A162" s="7" t="s">
        <v>629</v>
      </c>
      <c r="B162" s="7" t="s">
        <v>247</v>
      </c>
      <c r="C162" s="7" t="s">
        <v>248</v>
      </c>
      <c r="D162" s="7">
        <f>INDEX(Strain_IDs!C:C,MATCH(Table1[[#This Row],[Strains]],Strain_IDs!D:D,0))</f>
        <v>5</v>
      </c>
      <c r="E162" s="7" t="s">
        <v>237</v>
      </c>
      <c r="F162" s="7" t="s">
        <v>236</v>
      </c>
      <c r="G162" s="7" t="s">
        <v>235</v>
      </c>
      <c r="H162" s="7" t="s">
        <v>234</v>
      </c>
      <c r="I162" s="7" t="s">
        <v>232</v>
      </c>
      <c r="J162" s="7" t="s">
        <v>631</v>
      </c>
      <c r="K162" s="7" t="s">
        <v>240</v>
      </c>
      <c r="L162" s="7" t="s">
        <v>236</v>
      </c>
      <c r="M162" s="7" t="s">
        <v>243</v>
      </c>
      <c r="N162" s="7" t="s">
        <v>234</v>
      </c>
      <c r="O162" s="8" t="s">
        <v>232</v>
      </c>
      <c r="P162" s="7" t="s">
        <v>631</v>
      </c>
      <c r="Q162" s="7" t="s">
        <v>250</v>
      </c>
      <c r="R162" s="7" t="s">
        <v>737</v>
      </c>
      <c r="S162" s="7" t="s">
        <v>739</v>
      </c>
      <c r="T162" s="7" t="s">
        <v>211</v>
      </c>
      <c r="U162" s="7" t="s">
        <v>610</v>
      </c>
      <c r="V162" s="7" t="s">
        <v>611</v>
      </c>
      <c r="W162" s="7" t="s">
        <v>797</v>
      </c>
      <c r="X162" s="7">
        <v>20</v>
      </c>
      <c r="Y162" s="7"/>
      <c r="Z162" s="7"/>
      <c r="AA162" s="7"/>
      <c r="AB162" s="7"/>
      <c r="AC162" s="7"/>
      <c r="AD162" s="7"/>
      <c r="AE162" s="7" t="s">
        <v>623</v>
      </c>
      <c r="AF162" s="7" t="s">
        <v>472</v>
      </c>
      <c r="AG162" s="7" t="s">
        <v>71</v>
      </c>
      <c r="AH162" s="7" t="s">
        <v>613</v>
      </c>
      <c r="AI162" s="7"/>
      <c r="AJ162" s="7">
        <f>SUM(Table1[[#This Row],[reported_1302]:[reported_1286_iso]])</f>
        <v>70.5</v>
      </c>
      <c r="AK162" s="11">
        <v>31.8</v>
      </c>
      <c r="AL162" s="11">
        <v>14.2</v>
      </c>
      <c r="AM162" s="11">
        <v>13.2</v>
      </c>
      <c r="AN162" s="11">
        <v>2.9</v>
      </c>
      <c r="AO162" s="11">
        <v>6.7</v>
      </c>
      <c r="AP162" s="11">
        <v>0.3</v>
      </c>
      <c r="AQ162" s="11">
        <v>1.4</v>
      </c>
      <c r="AR162" s="11"/>
      <c r="AS162" s="11"/>
      <c r="AT162" s="11"/>
      <c r="AU162" s="11"/>
      <c r="AV162" s="11"/>
      <c r="AW162" s="11"/>
      <c r="AX162" s="11"/>
      <c r="AY162" s="11"/>
      <c r="AZ162" s="11">
        <f>Table1[[#This Row],[reported_1302]]/SUM(Table1[[#This Row],[reported_1302]:[reported_1292_iso]])</f>
        <v>0.46020260492040527</v>
      </c>
      <c r="BA162" s="11">
        <f>Table1[[#This Row],[reported_1300]]/SUM(Table1[[#This Row],[reported_1302]:[reported_1292_iso]])</f>
        <v>0.20549927641099855</v>
      </c>
      <c r="BB162" s="11">
        <f>Table1[[#This Row],[reported_1298]]/SUM(Table1[[#This Row],[reported_1302]:[reported_1292_iso]])</f>
        <v>0.19102749638205499</v>
      </c>
      <c r="BC162" s="11">
        <f>Table1[[#This Row],[reported_1296]]/SUM(Table1[[#This Row],[reported_1302]:[reported_1292_iso]])</f>
        <v>4.1968162083936326E-2</v>
      </c>
      <c r="BD162" s="11">
        <f>Table1[[#This Row],[reported_1292]]/SUM(Table1[[#This Row],[reported_1302]:[reported_1292_iso]])</f>
        <v>9.6960926193921868E-2</v>
      </c>
      <c r="BE162" s="11">
        <f>Table1[[#This Row],[reported_1292_iso]]/SUM(Table1[[#This Row],[reported_1302]:[reported_1292_iso]])</f>
        <v>4.3415340086830683E-3</v>
      </c>
      <c r="BF162" s="7" t="e">
        <v>#N/A</v>
      </c>
      <c r="BG162" s="7" t="s">
        <v>32</v>
      </c>
      <c r="BH162" s="7" t="s">
        <v>34</v>
      </c>
      <c r="BI162" s="7" t="s">
        <v>614</v>
      </c>
      <c r="BJ162" s="8" t="s">
        <v>36</v>
      </c>
      <c r="BK162" s="7" t="s">
        <v>632</v>
      </c>
      <c r="BL162" s="7" t="s">
        <v>38</v>
      </c>
      <c r="BM162" s="7" t="s">
        <v>38</v>
      </c>
      <c r="BN162" s="7" t="s">
        <v>113</v>
      </c>
      <c r="BO162" s="7" t="s">
        <v>38</v>
      </c>
      <c r="BP162" s="7" t="s">
        <v>38</v>
      </c>
      <c r="BQ162" s="7" t="s">
        <v>46</v>
      </c>
      <c r="BR162" s="7" t="s">
        <v>46</v>
      </c>
      <c r="BS162" s="7" t="s">
        <v>615</v>
      </c>
      <c r="BT162" s="7" t="s">
        <v>616</v>
      </c>
      <c r="BU162" s="9" t="s">
        <v>617</v>
      </c>
      <c r="BV162" s="9" t="s">
        <v>228</v>
      </c>
    </row>
    <row r="163" spans="1:74" hidden="1" x14ac:dyDescent="0.25">
      <c r="A163" s="7" t="s">
        <v>625</v>
      </c>
      <c r="B163" s="7" t="s">
        <v>247</v>
      </c>
      <c r="C163" s="7" t="s">
        <v>248</v>
      </c>
      <c r="D163" s="7">
        <f>INDEX(Strain_IDs!C:C,MATCH(Table1[[#This Row],[Strains]],Strain_IDs!D:D,0))</f>
        <v>5</v>
      </c>
      <c r="E163" s="7" t="s">
        <v>237</v>
      </c>
      <c r="F163" s="7" t="s">
        <v>236</v>
      </c>
      <c r="G163" s="7" t="s">
        <v>235</v>
      </c>
      <c r="H163" s="7" t="s">
        <v>234</v>
      </c>
      <c r="I163" s="7" t="s">
        <v>232</v>
      </c>
      <c r="J163" s="7" t="s">
        <v>631</v>
      </c>
      <c r="K163" s="7" t="s">
        <v>240</v>
      </c>
      <c r="L163" s="7" t="s">
        <v>236</v>
      </c>
      <c r="M163" s="7" t="s">
        <v>243</v>
      </c>
      <c r="N163" s="7" t="s">
        <v>234</v>
      </c>
      <c r="O163" s="8" t="s">
        <v>232</v>
      </c>
      <c r="P163" s="7" t="s">
        <v>631</v>
      </c>
      <c r="Q163" s="7" t="s">
        <v>250</v>
      </c>
      <c r="R163" s="7" t="s">
        <v>737</v>
      </c>
      <c r="S163" s="7" t="s">
        <v>739</v>
      </c>
      <c r="T163" s="7" t="s">
        <v>211</v>
      </c>
      <c r="U163" s="7" t="s">
        <v>610</v>
      </c>
      <c r="V163" s="7" t="s">
        <v>611</v>
      </c>
      <c r="W163" s="7" t="s">
        <v>798</v>
      </c>
      <c r="X163" s="7">
        <v>25</v>
      </c>
      <c r="Y163" s="7"/>
      <c r="Z163" s="7"/>
      <c r="AA163" s="7"/>
      <c r="AB163" s="7"/>
      <c r="AC163" s="7"/>
      <c r="AD163" s="7"/>
      <c r="AE163" s="7" t="s">
        <v>623</v>
      </c>
      <c r="AF163" s="7" t="s">
        <v>472</v>
      </c>
      <c r="AG163" s="7" t="s">
        <v>71</v>
      </c>
      <c r="AH163" s="7" t="s">
        <v>613</v>
      </c>
      <c r="AI163" s="7"/>
      <c r="AJ163" s="7">
        <f>SUM(Table1[[#This Row],[reported_1302]:[reported_1286_iso]])</f>
        <v>55.899999999999991</v>
      </c>
      <c r="AK163" s="11">
        <v>24.9</v>
      </c>
      <c r="AL163" s="11">
        <v>8.6999999999999993</v>
      </c>
      <c r="AM163" s="11">
        <v>9.1</v>
      </c>
      <c r="AN163" s="11">
        <v>2.9</v>
      </c>
      <c r="AO163" s="11">
        <v>7.8</v>
      </c>
      <c r="AP163" s="11">
        <v>0.2</v>
      </c>
      <c r="AQ163" s="11">
        <v>2.2999999999999998</v>
      </c>
      <c r="AR163" s="11"/>
      <c r="AS163" s="11"/>
      <c r="AT163" s="11"/>
      <c r="AU163" s="11"/>
      <c r="AV163" s="11"/>
      <c r="AW163" s="11"/>
      <c r="AX163" s="11"/>
      <c r="AY163" s="11"/>
      <c r="AZ163" s="11">
        <f>Table1[[#This Row],[reported_1302]]/SUM(Table1[[#This Row],[reported_1302]:[reported_1292_iso]])</f>
        <v>0.46455223880597019</v>
      </c>
      <c r="BA163" s="11">
        <f>Table1[[#This Row],[reported_1300]]/SUM(Table1[[#This Row],[reported_1302]:[reported_1292_iso]])</f>
        <v>0.16231343283582089</v>
      </c>
      <c r="BB163" s="11">
        <f>Table1[[#This Row],[reported_1298]]/SUM(Table1[[#This Row],[reported_1302]:[reported_1292_iso]])</f>
        <v>0.16977611940298509</v>
      </c>
      <c r="BC163" s="11">
        <f>Table1[[#This Row],[reported_1296]]/SUM(Table1[[#This Row],[reported_1302]:[reported_1292_iso]])</f>
        <v>5.4104477611940302E-2</v>
      </c>
      <c r="BD163" s="11">
        <f>Table1[[#This Row],[reported_1292]]/SUM(Table1[[#This Row],[reported_1302]:[reported_1292_iso]])</f>
        <v>0.1455223880597015</v>
      </c>
      <c r="BE163" s="11">
        <f>Table1[[#This Row],[reported_1292_iso]]/SUM(Table1[[#This Row],[reported_1302]:[reported_1292_iso]])</f>
        <v>3.7313432835820903E-3</v>
      </c>
      <c r="BF163" s="7" t="e">
        <v>#N/A</v>
      </c>
      <c r="BG163" s="7" t="s">
        <v>32</v>
      </c>
      <c r="BH163" s="7" t="s">
        <v>34</v>
      </c>
      <c r="BI163" s="7" t="s">
        <v>614</v>
      </c>
      <c r="BJ163" s="8" t="s">
        <v>36</v>
      </c>
      <c r="BK163" s="7" t="s">
        <v>632</v>
      </c>
      <c r="BL163" s="7" t="s">
        <v>38</v>
      </c>
      <c r="BM163" s="7" t="s">
        <v>38</v>
      </c>
      <c r="BN163" s="7" t="s">
        <v>113</v>
      </c>
      <c r="BO163" s="7" t="s">
        <v>38</v>
      </c>
      <c r="BP163" s="7" t="s">
        <v>38</v>
      </c>
      <c r="BQ163" s="7" t="s">
        <v>46</v>
      </c>
      <c r="BR163" s="7" t="s">
        <v>46</v>
      </c>
      <c r="BS163" s="7" t="s">
        <v>615</v>
      </c>
      <c r="BT163" s="7" t="s">
        <v>616</v>
      </c>
      <c r="BU163" s="9" t="s">
        <v>617</v>
      </c>
      <c r="BV163" s="9" t="s">
        <v>228</v>
      </c>
    </row>
    <row r="164" spans="1:74" hidden="1" x14ac:dyDescent="0.25">
      <c r="A164" s="7" t="s">
        <v>626</v>
      </c>
      <c r="B164" s="7" t="s">
        <v>247</v>
      </c>
      <c r="C164" s="7" t="s">
        <v>248</v>
      </c>
      <c r="D164" s="7">
        <f>INDEX(Strain_IDs!C:C,MATCH(Table1[[#This Row],[Strains]],Strain_IDs!D:D,0))</f>
        <v>5</v>
      </c>
      <c r="E164" s="7" t="s">
        <v>237</v>
      </c>
      <c r="F164" s="7" t="s">
        <v>236</v>
      </c>
      <c r="G164" s="7" t="s">
        <v>235</v>
      </c>
      <c r="H164" s="7" t="s">
        <v>234</v>
      </c>
      <c r="I164" s="7" t="s">
        <v>232</v>
      </c>
      <c r="J164" s="7" t="s">
        <v>631</v>
      </c>
      <c r="K164" s="7" t="s">
        <v>240</v>
      </c>
      <c r="L164" s="7" t="s">
        <v>236</v>
      </c>
      <c r="M164" s="7" t="s">
        <v>243</v>
      </c>
      <c r="N164" s="7" t="s">
        <v>234</v>
      </c>
      <c r="O164" s="8" t="s">
        <v>232</v>
      </c>
      <c r="P164" s="7" t="s">
        <v>631</v>
      </c>
      <c r="Q164" s="7" t="s">
        <v>250</v>
      </c>
      <c r="R164" s="7" t="s">
        <v>737</v>
      </c>
      <c r="S164" s="7" t="s">
        <v>739</v>
      </c>
      <c r="T164" s="7" t="s">
        <v>211</v>
      </c>
      <c r="U164" s="7" t="s">
        <v>610</v>
      </c>
      <c r="V164" s="7" t="s">
        <v>611</v>
      </c>
      <c r="W164" s="7" t="s">
        <v>799</v>
      </c>
      <c r="X164" s="7">
        <v>30</v>
      </c>
      <c r="Y164" s="7"/>
      <c r="Z164" s="7"/>
      <c r="AA164" s="7"/>
      <c r="AB164" s="7"/>
      <c r="AC164" s="7"/>
      <c r="AD164" s="7"/>
      <c r="AE164" s="7" t="s">
        <v>623</v>
      </c>
      <c r="AF164" s="7" t="s">
        <v>472</v>
      </c>
      <c r="AG164" s="7" t="s">
        <v>71</v>
      </c>
      <c r="AH164" s="7" t="s">
        <v>613</v>
      </c>
      <c r="AI164" s="7"/>
      <c r="AJ164" s="7">
        <f>SUM(Table1[[#This Row],[reported_1302]:[reported_1286_iso]])</f>
        <v>44.999999999999993</v>
      </c>
      <c r="AK164" s="11">
        <v>11</v>
      </c>
      <c r="AL164" s="11">
        <v>5.9</v>
      </c>
      <c r="AM164" s="11">
        <v>12.2</v>
      </c>
      <c r="AN164" s="11">
        <v>4.5999999999999996</v>
      </c>
      <c r="AO164" s="11">
        <v>5.5</v>
      </c>
      <c r="AP164" s="11">
        <v>0.4</v>
      </c>
      <c r="AQ164" s="11">
        <v>5.4</v>
      </c>
      <c r="AR164" s="11"/>
      <c r="AS164" s="11"/>
      <c r="AT164" s="11"/>
      <c r="AU164" s="11"/>
      <c r="AV164" s="11"/>
      <c r="AW164" s="11"/>
      <c r="AX164" s="11"/>
      <c r="AY164" s="11"/>
      <c r="AZ164" s="11">
        <f>Table1[[#This Row],[reported_1302]]/SUM(Table1[[#This Row],[reported_1302]:[reported_1292_iso]])</f>
        <v>0.27777777777777779</v>
      </c>
      <c r="BA164" s="11">
        <f>Table1[[#This Row],[reported_1300]]/SUM(Table1[[#This Row],[reported_1302]:[reported_1292_iso]])</f>
        <v>0.14898989898989903</v>
      </c>
      <c r="BB164" s="11">
        <f>Table1[[#This Row],[reported_1298]]/SUM(Table1[[#This Row],[reported_1302]:[reported_1292_iso]])</f>
        <v>0.30808080808080812</v>
      </c>
      <c r="BC164" s="11">
        <f>Table1[[#This Row],[reported_1296]]/SUM(Table1[[#This Row],[reported_1302]:[reported_1292_iso]])</f>
        <v>0.11616161616161617</v>
      </c>
      <c r="BD164" s="11">
        <f>Table1[[#This Row],[reported_1292]]/SUM(Table1[[#This Row],[reported_1302]:[reported_1292_iso]])</f>
        <v>0.1388888888888889</v>
      </c>
      <c r="BE164" s="11">
        <f>Table1[[#This Row],[reported_1292_iso]]/SUM(Table1[[#This Row],[reported_1302]:[reported_1292_iso]])</f>
        <v>1.0101010101010104E-2</v>
      </c>
      <c r="BF164" s="7" t="e">
        <v>#N/A</v>
      </c>
      <c r="BG164" s="7" t="s">
        <v>32</v>
      </c>
      <c r="BH164" s="7" t="s">
        <v>34</v>
      </c>
      <c r="BI164" s="7" t="s">
        <v>614</v>
      </c>
      <c r="BJ164" s="8" t="s">
        <v>36</v>
      </c>
      <c r="BK164" s="7" t="s">
        <v>632</v>
      </c>
      <c r="BL164" s="7" t="s">
        <v>38</v>
      </c>
      <c r="BM164" s="7" t="s">
        <v>38</v>
      </c>
      <c r="BN164" s="7" t="s">
        <v>113</v>
      </c>
      <c r="BO164" s="7" t="s">
        <v>38</v>
      </c>
      <c r="BP164" s="7" t="s">
        <v>38</v>
      </c>
      <c r="BQ164" s="7" t="s">
        <v>46</v>
      </c>
      <c r="BR164" s="7" t="s">
        <v>46</v>
      </c>
      <c r="BS164" s="7" t="s">
        <v>615</v>
      </c>
      <c r="BT164" s="7" t="s">
        <v>616</v>
      </c>
      <c r="BU164" s="9" t="s">
        <v>617</v>
      </c>
      <c r="BV164" s="9" t="s">
        <v>228</v>
      </c>
    </row>
    <row r="165" spans="1:74" hidden="1" x14ac:dyDescent="0.25">
      <c r="A165" s="7" t="s">
        <v>630</v>
      </c>
      <c r="B165" s="7" t="s">
        <v>247</v>
      </c>
      <c r="C165" s="7" t="s">
        <v>248</v>
      </c>
      <c r="D165" s="7">
        <f>INDEX(Strain_IDs!C:C,MATCH(Table1[[#This Row],[Strains]],Strain_IDs!D:D,0))</f>
        <v>5</v>
      </c>
      <c r="E165" s="7" t="s">
        <v>237</v>
      </c>
      <c r="F165" s="7" t="s">
        <v>236</v>
      </c>
      <c r="G165" s="7" t="s">
        <v>235</v>
      </c>
      <c r="H165" s="7" t="s">
        <v>234</v>
      </c>
      <c r="I165" s="7" t="s">
        <v>232</v>
      </c>
      <c r="J165" s="7" t="s">
        <v>631</v>
      </c>
      <c r="K165" s="7" t="s">
        <v>240</v>
      </c>
      <c r="L165" s="7" t="s">
        <v>236</v>
      </c>
      <c r="M165" s="7" t="s">
        <v>243</v>
      </c>
      <c r="N165" s="7" t="s">
        <v>234</v>
      </c>
      <c r="O165" s="8" t="s">
        <v>232</v>
      </c>
      <c r="P165" s="7" t="s">
        <v>631</v>
      </c>
      <c r="Q165" s="7" t="s">
        <v>250</v>
      </c>
      <c r="R165" s="7" t="s">
        <v>737</v>
      </c>
      <c r="S165" s="7" t="s">
        <v>739</v>
      </c>
      <c r="T165" s="7" t="s">
        <v>211</v>
      </c>
      <c r="U165" s="7" t="s">
        <v>610</v>
      </c>
      <c r="V165" s="7" t="s">
        <v>611</v>
      </c>
      <c r="W165" s="7" t="s">
        <v>800</v>
      </c>
      <c r="X165" s="7">
        <v>20</v>
      </c>
      <c r="Y165" s="7"/>
      <c r="Z165" s="7"/>
      <c r="AA165" s="7"/>
      <c r="AB165" s="7"/>
      <c r="AC165" s="7"/>
      <c r="AD165" s="7"/>
      <c r="AE165" s="7" t="s">
        <v>624</v>
      </c>
      <c r="AF165" s="7" t="s">
        <v>472</v>
      </c>
      <c r="AG165" s="7" t="s">
        <v>71</v>
      </c>
      <c r="AH165" s="7" t="s">
        <v>613</v>
      </c>
      <c r="AI165" s="7"/>
      <c r="AJ165" s="7">
        <f>SUM(Table1[[#This Row],[reported_1302]:[reported_1286_iso]])</f>
        <v>43.800000000000004</v>
      </c>
      <c r="AK165" s="11">
        <v>23.4</v>
      </c>
      <c r="AL165" s="11">
        <v>5.5</v>
      </c>
      <c r="AM165" s="11">
        <v>4</v>
      </c>
      <c r="AN165" s="11">
        <v>2.2000000000000002</v>
      </c>
      <c r="AO165" s="11">
        <v>7.3</v>
      </c>
      <c r="AP165" s="11">
        <v>0.2</v>
      </c>
      <c r="AQ165" s="11">
        <v>1.2</v>
      </c>
      <c r="AR165" s="11"/>
      <c r="AS165" s="11"/>
      <c r="AT165" s="11"/>
      <c r="AU165" s="11"/>
      <c r="AV165" s="11"/>
      <c r="AW165" s="11"/>
      <c r="AX165" s="11"/>
      <c r="AY165" s="11"/>
      <c r="AZ165" s="11">
        <f>Table1[[#This Row],[reported_1302]]/SUM(Table1[[#This Row],[reported_1302]:[reported_1292_iso]])</f>
        <v>0.54929577464788726</v>
      </c>
      <c r="BA165" s="11">
        <f>Table1[[#This Row],[reported_1300]]/SUM(Table1[[#This Row],[reported_1302]:[reported_1292_iso]])</f>
        <v>0.12910798122065728</v>
      </c>
      <c r="BB165" s="11">
        <f>Table1[[#This Row],[reported_1298]]/SUM(Table1[[#This Row],[reported_1302]:[reported_1292_iso]])</f>
        <v>9.3896713615023469E-2</v>
      </c>
      <c r="BC165" s="11">
        <f>Table1[[#This Row],[reported_1296]]/SUM(Table1[[#This Row],[reported_1302]:[reported_1292_iso]])</f>
        <v>5.1643192488262914E-2</v>
      </c>
      <c r="BD165" s="11">
        <f>Table1[[#This Row],[reported_1292]]/SUM(Table1[[#This Row],[reported_1302]:[reported_1292_iso]])</f>
        <v>0.17136150234741784</v>
      </c>
      <c r="BE165" s="11">
        <f>Table1[[#This Row],[reported_1292_iso]]/SUM(Table1[[#This Row],[reported_1302]:[reported_1292_iso]])</f>
        <v>4.6948356807511738E-3</v>
      </c>
      <c r="BF165" s="7" t="e">
        <v>#N/A</v>
      </c>
      <c r="BG165" s="7" t="s">
        <v>32</v>
      </c>
      <c r="BH165" s="7" t="s">
        <v>34</v>
      </c>
      <c r="BI165" s="7" t="s">
        <v>614</v>
      </c>
      <c r="BJ165" s="8" t="s">
        <v>36</v>
      </c>
      <c r="BK165" s="7" t="s">
        <v>632</v>
      </c>
      <c r="BL165" s="7" t="s">
        <v>38</v>
      </c>
      <c r="BM165" s="7" t="s">
        <v>38</v>
      </c>
      <c r="BN165" s="7" t="s">
        <v>113</v>
      </c>
      <c r="BO165" s="7" t="s">
        <v>38</v>
      </c>
      <c r="BP165" s="7" t="s">
        <v>38</v>
      </c>
      <c r="BQ165" s="7" t="s">
        <v>46</v>
      </c>
      <c r="BR165" s="7" t="s">
        <v>46</v>
      </c>
      <c r="BS165" s="7" t="s">
        <v>615</v>
      </c>
      <c r="BT165" s="7" t="s">
        <v>616</v>
      </c>
      <c r="BU165" s="9" t="s">
        <v>617</v>
      </c>
      <c r="BV165" s="9" t="s">
        <v>228</v>
      </c>
    </row>
    <row r="166" spans="1:74" hidden="1" x14ac:dyDescent="0.25">
      <c r="A166" s="7" t="s">
        <v>627</v>
      </c>
      <c r="B166" s="7" t="s">
        <v>247</v>
      </c>
      <c r="C166" s="7" t="s">
        <v>248</v>
      </c>
      <c r="D166" s="7">
        <f>INDEX(Strain_IDs!C:C,MATCH(Table1[[#This Row],[Strains]],Strain_IDs!D:D,0))</f>
        <v>5</v>
      </c>
      <c r="E166" s="7" t="s">
        <v>237</v>
      </c>
      <c r="F166" s="7" t="s">
        <v>236</v>
      </c>
      <c r="G166" s="7" t="s">
        <v>235</v>
      </c>
      <c r="H166" s="7" t="s">
        <v>234</v>
      </c>
      <c r="I166" s="7" t="s">
        <v>232</v>
      </c>
      <c r="J166" s="7" t="s">
        <v>631</v>
      </c>
      <c r="K166" s="7" t="s">
        <v>240</v>
      </c>
      <c r="L166" s="7" t="s">
        <v>236</v>
      </c>
      <c r="M166" s="7" t="s">
        <v>243</v>
      </c>
      <c r="N166" s="7" t="s">
        <v>234</v>
      </c>
      <c r="O166" s="8" t="s">
        <v>232</v>
      </c>
      <c r="P166" s="7" t="s">
        <v>631</v>
      </c>
      <c r="Q166" s="7" t="s">
        <v>250</v>
      </c>
      <c r="R166" s="7" t="s">
        <v>737</v>
      </c>
      <c r="S166" s="7" t="s">
        <v>739</v>
      </c>
      <c r="T166" s="7" t="s">
        <v>211</v>
      </c>
      <c r="U166" s="7" t="s">
        <v>610</v>
      </c>
      <c r="V166" s="7" t="s">
        <v>611</v>
      </c>
      <c r="W166" s="7" t="s">
        <v>801</v>
      </c>
      <c r="X166" s="7">
        <v>25</v>
      </c>
      <c r="Y166" s="7"/>
      <c r="Z166" s="7"/>
      <c r="AA166" s="7"/>
      <c r="AB166" s="7"/>
      <c r="AC166" s="7"/>
      <c r="AD166" s="7"/>
      <c r="AE166" s="7" t="s">
        <v>624</v>
      </c>
      <c r="AF166" s="7" t="s">
        <v>472</v>
      </c>
      <c r="AG166" s="7" t="s">
        <v>71</v>
      </c>
      <c r="AH166" s="7" t="s">
        <v>613</v>
      </c>
      <c r="AI166" s="7"/>
      <c r="AJ166" s="7">
        <f>SUM(Table1[[#This Row],[reported_1302]:[reported_1286_iso]])</f>
        <v>57.5</v>
      </c>
      <c r="AK166" s="11">
        <v>24.6</v>
      </c>
      <c r="AL166" s="11">
        <v>8.5</v>
      </c>
      <c r="AM166" s="11">
        <v>8.6</v>
      </c>
      <c r="AN166" s="11">
        <v>3.2</v>
      </c>
      <c r="AO166" s="11">
        <v>10</v>
      </c>
      <c r="AP166" s="11">
        <v>0.3</v>
      </c>
      <c r="AQ166" s="11">
        <v>2.2999999999999998</v>
      </c>
      <c r="AR166" s="11"/>
      <c r="AS166" s="11"/>
      <c r="AT166" s="11"/>
      <c r="AU166" s="11"/>
      <c r="AV166" s="11"/>
      <c r="AW166" s="11"/>
      <c r="AX166" s="11"/>
      <c r="AY166" s="11"/>
      <c r="AZ166" s="11">
        <f>Table1[[#This Row],[reported_1302]]/SUM(Table1[[#This Row],[reported_1302]:[reported_1292_iso]])</f>
        <v>0.44565217391304346</v>
      </c>
      <c r="BA166" s="11">
        <f>Table1[[#This Row],[reported_1300]]/SUM(Table1[[#This Row],[reported_1302]:[reported_1292_iso]])</f>
        <v>0.1539855072463768</v>
      </c>
      <c r="BB166" s="11">
        <f>Table1[[#This Row],[reported_1298]]/SUM(Table1[[#This Row],[reported_1302]:[reported_1292_iso]])</f>
        <v>0.15579710144927536</v>
      </c>
      <c r="BC166" s="11">
        <f>Table1[[#This Row],[reported_1296]]/SUM(Table1[[#This Row],[reported_1302]:[reported_1292_iso]])</f>
        <v>5.7971014492753624E-2</v>
      </c>
      <c r="BD166" s="11">
        <f>Table1[[#This Row],[reported_1292]]/SUM(Table1[[#This Row],[reported_1302]:[reported_1292_iso]])</f>
        <v>0.18115942028985507</v>
      </c>
      <c r="BE166" s="11">
        <f>Table1[[#This Row],[reported_1292_iso]]/SUM(Table1[[#This Row],[reported_1302]:[reported_1292_iso]])</f>
        <v>5.434782608695652E-3</v>
      </c>
      <c r="BF166" s="7" t="e">
        <v>#N/A</v>
      </c>
      <c r="BG166" s="7" t="s">
        <v>32</v>
      </c>
      <c r="BH166" s="7" t="s">
        <v>34</v>
      </c>
      <c r="BI166" s="7" t="s">
        <v>614</v>
      </c>
      <c r="BJ166" s="8" t="s">
        <v>36</v>
      </c>
      <c r="BK166" s="7" t="s">
        <v>632</v>
      </c>
      <c r="BL166" s="7" t="s">
        <v>38</v>
      </c>
      <c r="BM166" s="7" t="s">
        <v>38</v>
      </c>
      <c r="BN166" s="7" t="s">
        <v>113</v>
      </c>
      <c r="BO166" s="7" t="s">
        <v>38</v>
      </c>
      <c r="BP166" s="7" t="s">
        <v>38</v>
      </c>
      <c r="BQ166" s="7" t="s">
        <v>46</v>
      </c>
      <c r="BR166" s="7" t="s">
        <v>46</v>
      </c>
      <c r="BS166" s="7" t="s">
        <v>615</v>
      </c>
      <c r="BT166" s="7" t="s">
        <v>616</v>
      </c>
      <c r="BU166" s="9" t="s">
        <v>617</v>
      </c>
      <c r="BV166" s="9" t="s">
        <v>228</v>
      </c>
    </row>
    <row r="167" spans="1:74" hidden="1" x14ac:dyDescent="0.25">
      <c r="A167" s="7" t="s">
        <v>628</v>
      </c>
      <c r="B167" s="7" t="s">
        <v>247</v>
      </c>
      <c r="C167" s="7" t="s">
        <v>248</v>
      </c>
      <c r="D167" s="7">
        <f>INDEX(Strain_IDs!C:C,MATCH(Table1[[#This Row],[Strains]],Strain_IDs!D:D,0))</f>
        <v>5</v>
      </c>
      <c r="E167" s="7" t="s">
        <v>237</v>
      </c>
      <c r="F167" s="7" t="s">
        <v>236</v>
      </c>
      <c r="G167" s="7" t="s">
        <v>235</v>
      </c>
      <c r="H167" s="7" t="s">
        <v>234</v>
      </c>
      <c r="I167" s="7" t="s">
        <v>232</v>
      </c>
      <c r="J167" s="7" t="s">
        <v>631</v>
      </c>
      <c r="K167" s="7" t="s">
        <v>240</v>
      </c>
      <c r="L167" s="7" t="s">
        <v>236</v>
      </c>
      <c r="M167" s="7" t="s">
        <v>243</v>
      </c>
      <c r="N167" s="7" t="s">
        <v>234</v>
      </c>
      <c r="O167" s="8" t="s">
        <v>232</v>
      </c>
      <c r="P167" s="7" t="s">
        <v>631</v>
      </c>
      <c r="Q167" s="7" t="s">
        <v>250</v>
      </c>
      <c r="R167" s="7" t="s">
        <v>737</v>
      </c>
      <c r="S167" s="7" t="s">
        <v>739</v>
      </c>
      <c r="T167" s="7" t="s">
        <v>211</v>
      </c>
      <c r="U167" s="7" t="s">
        <v>610</v>
      </c>
      <c r="V167" s="7" t="s">
        <v>611</v>
      </c>
      <c r="W167" s="7" t="s">
        <v>802</v>
      </c>
      <c r="X167" s="7">
        <v>30</v>
      </c>
      <c r="Y167" s="7"/>
      <c r="Z167" s="7"/>
      <c r="AA167" s="7"/>
      <c r="AB167" s="7"/>
      <c r="AC167" s="7"/>
      <c r="AD167" s="7"/>
      <c r="AE167" s="7" t="s">
        <v>624</v>
      </c>
      <c r="AF167" s="7" t="s">
        <v>472</v>
      </c>
      <c r="AG167" s="7" t="s">
        <v>71</v>
      </c>
      <c r="AH167" s="7" t="s">
        <v>613</v>
      </c>
      <c r="AI167" s="7"/>
      <c r="AJ167" s="7">
        <f>SUM(Table1[[#This Row],[reported_1302]:[reported_1286_iso]])</f>
        <v>52.7</v>
      </c>
      <c r="AK167" s="11">
        <v>16.399999999999999</v>
      </c>
      <c r="AL167" s="11">
        <v>6.1</v>
      </c>
      <c r="AM167" s="11">
        <v>8.8000000000000007</v>
      </c>
      <c r="AN167" s="11">
        <v>4.2</v>
      </c>
      <c r="AO167" s="11">
        <v>11.2</v>
      </c>
      <c r="AP167" s="11">
        <v>0.5</v>
      </c>
      <c r="AQ167" s="11">
        <v>5.5</v>
      </c>
      <c r="AR167" s="11"/>
      <c r="AS167" s="11"/>
      <c r="AT167" s="11"/>
      <c r="AU167" s="11"/>
      <c r="AV167" s="11"/>
      <c r="AW167" s="11"/>
      <c r="AX167" s="11"/>
      <c r="AY167" s="11"/>
      <c r="AZ167" s="11">
        <f>Table1[[#This Row],[reported_1302]]/SUM(Table1[[#This Row],[reported_1302]:[reported_1292_iso]])</f>
        <v>0.34745762711864403</v>
      </c>
      <c r="BA167" s="11">
        <f>Table1[[#This Row],[reported_1300]]/SUM(Table1[[#This Row],[reported_1302]:[reported_1292_iso]])</f>
        <v>0.12923728813559321</v>
      </c>
      <c r="BB167" s="11">
        <f>Table1[[#This Row],[reported_1298]]/SUM(Table1[[#This Row],[reported_1302]:[reported_1292_iso]])</f>
        <v>0.1864406779661017</v>
      </c>
      <c r="BC167" s="11">
        <f>Table1[[#This Row],[reported_1296]]/SUM(Table1[[#This Row],[reported_1302]:[reported_1292_iso]])</f>
        <v>8.8983050847457626E-2</v>
      </c>
      <c r="BD167" s="11">
        <f>Table1[[#This Row],[reported_1292]]/SUM(Table1[[#This Row],[reported_1302]:[reported_1292_iso]])</f>
        <v>0.23728813559322032</v>
      </c>
      <c r="BE167" s="11">
        <f>Table1[[#This Row],[reported_1292_iso]]/SUM(Table1[[#This Row],[reported_1302]:[reported_1292_iso]])</f>
        <v>1.059322033898305E-2</v>
      </c>
      <c r="BF167" s="7" t="e">
        <v>#N/A</v>
      </c>
      <c r="BG167" s="7" t="s">
        <v>32</v>
      </c>
      <c r="BH167" s="7" t="s">
        <v>34</v>
      </c>
      <c r="BI167" s="7" t="s">
        <v>614</v>
      </c>
      <c r="BJ167" s="8" t="s">
        <v>36</v>
      </c>
      <c r="BK167" s="7" t="s">
        <v>632</v>
      </c>
      <c r="BL167" s="7" t="s">
        <v>38</v>
      </c>
      <c r="BM167" s="7" t="s">
        <v>38</v>
      </c>
      <c r="BN167" s="7" t="s">
        <v>113</v>
      </c>
      <c r="BO167" s="7" t="s">
        <v>38</v>
      </c>
      <c r="BP167" s="7" t="s">
        <v>38</v>
      </c>
      <c r="BQ167" s="7" t="s">
        <v>46</v>
      </c>
      <c r="BR167" s="7" t="s">
        <v>46</v>
      </c>
      <c r="BS167" s="7" t="s">
        <v>615</v>
      </c>
      <c r="BT167" s="7" t="s">
        <v>616</v>
      </c>
      <c r="BU167" s="9" t="s">
        <v>617</v>
      </c>
      <c r="BV167" s="9" t="s">
        <v>228</v>
      </c>
    </row>
    <row r="168" spans="1:74" hidden="1" x14ac:dyDescent="0.25">
      <c r="A168" s="7" t="s">
        <v>752</v>
      </c>
      <c r="B168" s="7" t="s">
        <v>370</v>
      </c>
      <c r="C168" s="7" t="s">
        <v>382</v>
      </c>
      <c r="D168" s="7">
        <f>INDEX(Strain_IDs!C:C,MATCH(Table1[[#This Row],[Strains]],Strain_IDs!D:D,0))</f>
        <v>16</v>
      </c>
      <c r="E168" s="7" t="s">
        <v>237</v>
      </c>
      <c r="F168" s="7" t="s">
        <v>236</v>
      </c>
      <c r="G168" s="7" t="s">
        <v>235</v>
      </c>
      <c r="H168" s="7" t="s">
        <v>267</v>
      </c>
      <c r="I168" s="7" t="s">
        <v>268</v>
      </c>
      <c r="J168" s="7" t="s">
        <v>782</v>
      </c>
      <c r="K168" s="7" t="s">
        <v>240</v>
      </c>
      <c r="L168" s="7" t="s">
        <v>236</v>
      </c>
      <c r="M168" s="7" t="s">
        <v>243</v>
      </c>
      <c r="N168" s="7" t="s">
        <v>234</v>
      </c>
      <c r="O168" s="7" t="s">
        <v>268</v>
      </c>
      <c r="P168" s="7" t="s">
        <v>782</v>
      </c>
      <c r="Q168" s="7" t="s">
        <v>374</v>
      </c>
      <c r="R168" s="7" t="s">
        <v>742</v>
      </c>
      <c r="S168" s="7" t="s">
        <v>743</v>
      </c>
      <c r="T168" s="7" t="s">
        <v>211</v>
      </c>
      <c r="U168" s="7"/>
      <c r="V168" s="7"/>
      <c r="W168" s="7" t="s">
        <v>803</v>
      </c>
      <c r="X168" s="7">
        <v>32</v>
      </c>
      <c r="Y168" s="7"/>
      <c r="Z168" s="7"/>
      <c r="AA168" s="7"/>
      <c r="AB168" s="7"/>
      <c r="AC168" s="7"/>
      <c r="AD168" s="7"/>
      <c r="AE168" s="7"/>
      <c r="AF168" s="7" t="s">
        <v>472</v>
      </c>
      <c r="AG168" s="7" t="s">
        <v>71</v>
      </c>
      <c r="AH168" s="7"/>
      <c r="AI168" s="7"/>
      <c r="AJ168" s="7">
        <f>SUM(Table1[[#This Row],[reported_1302]:[reported_1286_iso]])</f>
        <v>1</v>
      </c>
      <c r="AK168" s="11">
        <v>6.4622922332527824E-2</v>
      </c>
      <c r="AL168" s="11">
        <v>5.2356555653594941E-2</v>
      </c>
      <c r="AM168" s="11">
        <v>4.7873857568093751E-2</v>
      </c>
      <c r="AN168" s="11">
        <v>7.1653413921785772E-2</v>
      </c>
      <c r="AO168" s="11">
        <v>0.60461332537781576</v>
      </c>
      <c r="AP168" s="11">
        <v>7.9079194021937332E-2</v>
      </c>
      <c r="AQ168" s="11">
        <v>7.9800731124244587E-2</v>
      </c>
      <c r="AR168" s="11"/>
      <c r="AS168" s="11"/>
      <c r="AT168" s="11"/>
      <c r="AU168" s="11"/>
      <c r="AV168" s="11"/>
      <c r="AW168" s="11"/>
      <c r="AX168" s="11"/>
      <c r="AY168" s="11"/>
      <c r="AZ168" s="11">
        <f>Table1[[#This Row],[reported_1302]]/SUM(Table1[[#This Row],[reported_1302]:[reported_1292_iso]])</f>
        <v>7.022709593268886E-2</v>
      </c>
      <c r="BA168" s="11">
        <f>Table1[[#This Row],[reported_1300]]/SUM(Table1[[#This Row],[reported_1302]:[reported_1292_iso]])</f>
        <v>5.6896975931703418E-2</v>
      </c>
      <c r="BB168" s="11">
        <f>Table1[[#This Row],[reported_1298]]/SUM(Table1[[#This Row],[reported_1302]:[reported_1292_iso]])</f>
        <v>5.2025533150643746E-2</v>
      </c>
      <c r="BC168" s="11">
        <f>Table1[[#This Row],[reported_1296]]/SUM(Table1[[#This Row],[reported_1302]:[reported_1292_iso]])</f>
        <v>7.7867279778789267E-2</v>
      </c>
      <c r="BD168" s="11">
        <f>Table1[[#This Row],[reported_1292]]/SUM(Table1[[#This Row],[reported_1302]:[reported_1292_iso]])</f>
        <v>0.65704608319945335</v>
      </c>
      <c r="BE168" s="11">
        <f>Table1[[#This Row],[reported_1292_iso]]/SUM(Table1[[#This Row],[reported_1302]:[reported_1292_iso]])</f>
        <v>8.5937032006721301E-2</v>
      </c>
      <c r="BF168" s="7" t="e">
        <v>#N/A</v>
      </c>
      <c r="BG168" s="7" t="s">
        <v>32</v>
      </c>
      <c r="BH168" s="7" t="s">
        <v>34</v>
      </c>
      <c r="BI168" s="7" t="s">
        <v>784</v>
      </c>
      <c r="BJ168" s="8" t="s">
        <v>785</v>
      </c>
      <c r="BK168" s="8" t="s">
        <v>785</v>
      </c>
      <c r="BL168" s="7" t="s">
        <v>38</v>
      </c>
      <c r="BM168" s="7" t="s">
        <v>38</v>
      </c>
      <c r="BN168" s="7" t="s">
        <v>113</v>
      </c>
      <c r="BO168" s="7" t="s">
        <v>38</v>
      </c>
      <c r="BP168" s="7" t="s">
        <v>38</v>
      </c>
      <c r="BQ168" s="7" t="s">
        <v>46</v>
      </c>
      <c r="BR168" s="7" t="s">
        <v>46</v>
      </c>
      <c r="BS168" s="7" t="s">
        <v>786</v>
      </c>
      <c r="BT168" s="7" t="s">
        <v>79</v>
      </c>
      <c r="BU168" s="7" t="s">
        <v>787</v>
      </c>
      <c r="BV168" s="7" t="s">
        <v>787</v>
      </c>
    </row>
    <row r="169" spans="1:74" hidden="1" x14ac:dyDescent="0.25">
      <c r="A169" s="7" t="s">
        <v>753</v>
      </c>
      <c r="B169" s="7" t="s">
        <v>370</v>
      </c>
      <c r="C169" s="7" t="s">
        <v>382</v>
      </c>
      <c r="D169" s="7">
        <f>INDEX(Strain_IDs!C:C,MATCH(Table1[[#This Row],[Strains]],Strain_IDs!D:D,0))</f>
        <v>16</v>
      </c>
      <c r="E169" s="7" t="s">
        <v>237</v>
      </c>
      <c r="F169" s="7" t="s">
        <v>236</v>
      </c>
      <c r="G169" s="7" t="s">
        <v>235</v>
      </c>
      <c r="H169" s="7" t="s">
        <v>267</v>
      </c>
      <c r="I169" s="7" t="s">
        <v>268</v>
      </c>
      <c r="J169" s="7" t="s">
        <v>782</v>
      </c>
      <c r="K169" s="7" t="s">
        <v>240</v>
      </c>
      <c r="L169" s="7" t="s">
        <v>236</v>
      </c>
      <c r="M169" s="7" t="s">
        <v>243</v>
      </c>
      <c r="N169" s="7" t="s">
        <v>234</v>
      </c>
      <c r="O169" s="7" t="s">
        <v>268</v>
      </c>
      <c r="P169" s="7" t="s">
        <v>782</v>
      </c>
      <c r="Q169" s="7" t="s">
        <v>374</v>
      </c>
      <c r="R169" s="7" t="s">
        <v>742</v>
      </c>
      <c r="S169" s="7" t="s">
        <v>743</v>
      </c>
      <c r="T169" s="7" t="s">
        <v>211</v>
      </c>
      <c r="U169" s="7"/>
      <c r="V169" s="7"/>
      <c r="W169" s="7" t="s">
        <v>804</v>
      </c>
      <c r="X169" s="7">
        <v>37</v>
      </c>
      <c r="Y169" s="7"/>
      <c r="Z169" s="7"/>
      <c r="AA169" s="7"/>
      <c r="AB169" s="7"/>
      <c r="AC169" s="7"/>
      <c r="AD169" s="7"/>
      <c r="AE169" s="7"/>
      <c r="AF169" s="7" t="s">
        <v>472</v>
      </c>
      <c r="AG169" s="7" t="s">
        <v>71</v>
      </c>
      <c r="AH169" s="7"/>
      <c r="AI169" s="7"/>
      <c r="AJ169" s="7">
        <f>SUM(Table1[[#This Row],[reported_1302]:[reported_1286_iso]])</f>
        <v>1</v>
      </c>
      <c r="AK169" s="11">
        <v>3.5643376720100726E-2</v>
      </c>
      <c r="AL169" s="11">
        <v>3.0906905043253122E-2</v>
      </c>
      <c r="AM169" s="11">
        <v>3.1478492248912714E-2</v>
      </c>
      <c r="AN169" s="11">
        <v>5.9315298194185698E-2</v>
      </c>
      <c r="AO169" s="11">
        <v>0.63068906881249986</v>
      </c>
      <c r="AP169" s="11">
        <v>0.11010977063577505</v>
      </c>
      <c r="AQ169" s="11">
        <v>0.10185708834527279</v>
      </c>
      <c r="AR169" s="11"/>
      <c r="AS169" s="11"/>
      <c r="AT169" s="11"/>
      <c r="AU169" s="11"/>
      <c r="AV169" s="11"/>
      <c r="AW169" s="11"/>
      <c r="AX169" s="11"/>
      <c r="AY169" s="11"/>
      <c r="AZ169" s="11">
        <f>Table1[[#This Row],[reported_1302]]/SUM(Table1[[#This Row],[reported_1302]:[reported_1292_iso]])</f>
        <v>3.9685640511744197E-2</v>
      </c>
      <c r="BA169" s="11">
        <f>Table1[[#This Row],[reported_1300]]/SUM(Table1[[#This Row],[reported_1302]:[reported_1292_iso]])</f>
        <v>3.4412012433868266E-2</v>
      </c>
      <c r="BB169" s="11">
        <f>Table1[[#This Row],[reported_1298]]/SUM(Table1[[#This Row],[reported_1302]:[reported_1292_iso]])</f>
        <v>3.504842251765606E-2</v>
      </c>
      <c r="BC169" s="11">
        <f>Table1[[#This Row],[reported_1296]]/SUM(Table1[[#This Row],[reported_1302]:[reported_1292_iso]])</f>
        <v>6.6042160356088481E-2</v>
      </c>
      <c r="BD169" s="11">
        <f>Table1[[#This Row],[reported_1292]]/SUM(Table1[[#This Row],[reported_1302]:[reported_1292_iso]])</f>
        <v>0.70221460374332445</v>
      </c>
      <c r="BE169" s="11">
        <f>Table1[[#This Row],[reported_1292_iso]]/SUM(Table1[[#This Row],[reported_1302]:[reported_1292_iso]])</f>
        <v>0.12259716043731861</v>
      </c>
      <c r="BF169" s="7" t="e">
        <v>#N/A</v>
      </c>
      <c r="BG169" s="7" t="s">
        <v>32</v>
      </c>
      <c r="BH169" s="7" t="s">
        <v>34</v>
      </c>
      <c r="BI169" s="7" t="s">
        <v>784</v>
      </c>
      <c r="BJ169" s="8" t="s">
        <v>785</v>
      </c>
      <c r="BK169" s="8" t="s">
        <v>785</v>
      </c>
      <c r="BL169" s="7" t="s">
        <v>38</v>
      </c>
      <c r="BM169" s="7" t="s">
        <v>38</v>
      </c>
      <c r="BN169" s="7" t="s">
        <v>113</v>
      </c>
      <c r="BO169" s="7" t="s">
        <v>38</v>
      </c>
      <c r="BP169" s="7" t="s">
        <v>38</v>
      </c>
      <c r="BQ169" s="7" t="s">
        <v>46</v>
      </c>
      <c r="BR169" s="7" t="s">
        <v>46</v>
      </c>
      <c r="BS169" s="7" t="s">
        <v>786</v>
      </c>
      <c r="BT169" s="7" t="s">
        <v>79</v>
      </c>
      <c r="BU169" s="7" t="s">
        <v>787</v>
      </c>
      <c r="BV169" s="7" t="s">
        <v>787</v>
      </c>
    </row>
    <row r="170" spans="1:74" hidden="1" x14ac:dyDescent="0.25">
      <c r="A170" s="7" t="s">
        <v>754</v>
      </c>
      <c r="B170" s="7" t="s">
        <v>370</v>
      </c>
      <c r="C170" s="7" t="s">
        <v>382</v>
      </c>
      <c r="D170" s="7">
        <f>INDEX(Strain_IDs!C:C,MATCH(Table1[[#This Row],[Strains]],Strain_IDs!D:D,0))</f>
        <v>16</v>
      </c>
      <c r="E170" s="7" t="s">
        <v>237</v>
      </c>
      <c r="F170" s="7" t="s">
        <v>236</v>
      </c>
      <c r="G170" s="7" t="s">
        <v>235</v>
      </c>
      <c r="H170" s="7" t="s">
        <v>267</v>
      </c>
      <c r="I170" s="7" t="s">
        <v>268</v>
      </c>
      <c r="J170" s="7" t="s">
        <v>782</v>
      </c>
      <c r="K170" s="7" t="s">
        <v>240</v>
      </c>
      <c r="L170" s="7" t="s">
        <v>236</v>
      </c>
      <c r="M170" s="7" t="s">
        <v>243</v>
      </c>
      <c r="N170" s="7" t="s">
        <v>234</v>
      </c>
      <c r="O170" s="7" t="s">
        <v>268</v>
      </c>
      <c r="P170" s="7" t="s">
        <v>782</v>
      </c>
      <c r="Q170" s="7" t="s">
        <v>374</v>
      </c>
      <c r="R170" s="7" t="s">
        <v>742</v>
      </c>
      <c r="S170" s="7" t="s">
        <v>743</v>
      </c>
      <c r="T170" s="7" t="s">
        <v>211</v>
      </c>
      <c r="U170" s="7"/>
      <c r="V170" s="7"/>
      <c r="W170" s="7" t="s">
        <v>805</v>
      </c>
      <c r="X170" s="7">
        <v>42</v>
      </c>
      <c r="Y170" s="7"/>
      <c r="Z170" s="7"/>
      <c r="AA170" s="7"/>
      <c r="AB170" s="7"/>
      <c r="AC170" s="7"/>
      <c r="AD170" s="7"/>
      <c r="AE170" s="7"/>
      <c r="AF170" s="7" t="s">
        <v>472</v>
      </c>
      <c r="AG170" s="7" t="s">
        <v>71</v>
      </c>
      <c r="AH170" s="7"/>
      <c r="AI170" s="7"/>
      <c r="AJ170" s="7">
        <f>SUM(Table1[[#This Row],[reported_1302]:[reported_1286_iso]])</f>
        <v>0.99999999999999989</v>
      </c>
      <c r="AK170" s="11">
        <v>2.7958553603402627E-2</v>
      </c>
      <c r="AL170" s="11">
        <v>2.478284343527995E-2</v>
      </c>
      <c r="AM170" s="11">
        <v>2.3485752786173389E-2</v>
      </c>
      <c r="AN170" s="11">
        <v>4.6093783889498058E-2</v>
      </c>
      <c r="AO170" s="11">
        <v>0.64685318461680708</v>
      </c>
      <c r="AP170" s="11">
        <v>0.11721088004655804</v>
      </c>
      <c r="AQ170" s="11">
        <v>0.1136150016222808</v>
      </c>
      <c r="AR170" s="11"/>
      <c r="AS170" s="11"/>
      <c r="AT170" s="11"/>
      <c r="AU170" s="11"/>
      <c r="AV170" s="11"/>
      <c r="AW170" s="11"/>
      <c r="AX170" s="11"/>
      <c r="AY170" s="11"/>
      <c r="AZ170" s="11">
        <f>Table1[[#This Row],[reported_1302]]/SUM(Table1[[#This Row],[reported_1302]:[reported_1292_iso]])</f>
        <v>3.1542223361826938E-2</v>
      </c>
      <c r="BA170" s="11">
        <f>Table1[[#This Row],[reported_1300]]/SUM(Table1[[#This Row],[reported_1302]:[reported_1292_iso]])</f>
        <v>2.7959457211751151E-2</v>
      </c>
      <c r="BB170" s="11">
        <f>Table1[[#This Row],[reported_1298]]/SUM(Table1[[#This Row],[reported_1302]:[reported_1292_iso]])</f>
        <v>2.6496108157468275E-2</v>
      </c>
      <c r="BC170" s="11">
        <f>Table1[[#This Row],[reported_1296]]/SUM(Table1[[#This Row],[reported_1302]:[reported_1292_iso]])</f>
        <v>5.200199007638881E-2</v>
      </c>
      <c r="BD170" s="11">
        <f>Table1[[#This Row],[reported_1292]]/SUM(Table1[[#This Row],[reported_1302]:[reported_1292_iso]])</f>
        <v>0.72976549219660947</v>
      </c>
      <c r="BE170" s="11">
        <f>Table1[[#This Row],[reported_1292_iso]]/SUM(Table1[[#This Row],[reported_1302]:[reported_1292_iso]])</f>
        <v>0.13223472899595537</v>
      </c>
      <c r="BF170" s="7" t="e">
        <v>#N/A</v>
      </c>
      <c r="BG170" s="7" t="s">
        <v>32</v>
      </c>
      <c r="BH170" s="7" t="s">
        <v>34</v>
      </c>
      <c r="BI170" s="7" t="s">
        <v>784</v>
      </c>
      <c r="BJ170" s="8" t="s">
        <v>785</v>
      </c>
      <c r="BK170" s="8" t="s">
        <v>785</v>
      </c>
      <c r="BL170" s="7" t="s">
        <v>38</v>
      </c>
      <c r="BM170" s="7" t="s">
        <v>38</v>
      </c>
      <c r="BN170" s="7" t="s">
        <v>113</v>
      </c>
      <c r="BO170" s="7" t="s">
        <v>38</v>
      </c>
      <c r="BP170" s="7" t="s">
        <v>38</v>
      </c>
      <c r="BQ170" s="7" t="s">
        <v>46</v>
      </c>
      <c r="BR170" s="7" t="s">
        <v>46</v>
      </c>
      <c r="BS170" s="7" t="s">
        <v>786</v>
      </c>
      <c r="BT170" s="7" t="s">
        <v>79</v>
      </c>
      <c r="BU170" s="7" t="s">
        <v>787</v>
      </c>
      <c r="BV170" s="7" t="s">
        <v>787</v>
      </c>
    </row>
    <row r="171" spans="1:74" hidden="1" x14ac:dyDescent="0.25">
      <c r="A171" s="7" t="s">
        <v>755</v>
      </c>
      <c r="B171" s="7" t="s">
        <v>370</v>
      </c>
      <c r="C171" s="7" t="s">
        <v>382</v>
      </c>
      <c r="D171" s="7">
        <f>INDEX(Strain_IDs!C:C,MATCH(Table1[[#This Row],[Strains]],Strain_IDs!D:D,0))</f>
        <v>16</v>
      </c>
      <c r="E171" s="7" t="s">
        <v>237</v>
      </c>
      <c r="F171" s="7" t="s">
        <v>236</v>
      </c>
      <c r="G171" s="7" t="s">
        <v>235</v>
      </c>
      <c r="H171" s="7" t="s">
        <v>267</v>
      </c>
      <c r="I171" s="7" t="s">
        <v>268</v>
      </c>
      <c r="J171" s="7" t="s">
        <v>782</v>
      </c>
      <c r="K171" s="7" t="s">
        <v>240</v>
      </c>
      <c r="L171" s="7" t="s">
        <v>236</v>
      </c>
      <c r="M171" s="7" t="s">
        <v>243</v>
      </c>
      <c r="N171" s="7" t="s">
        <v>234</v>
      </c>
      <c r="O171" s="7" t="s">
        <v>268</v>
      </c>
      <c r="P171" s="7" t="s">
        <v>782</v>
      </c>
      <c r="Q171" s="7" t="s">
        <v>374</v>
      </c>
      <c r="R171" s="7" t="s">
        <v>742</v>
      </c>
      <c r="S171" s="7" t="s">
        <v>743</v>
      </c>
      <c r="T171" s="7" t="s">
        <v>211</v>
      </c>
      <c r="U171" s="7"/>
      <c r="V171" s="7"/>
      <c r="W171" s="7" t="s">
        <v>806</v>
      </c>
      <c r="X171" s="7">
        <v>47</v>
      </c>
      <c r="Y171" s="7"/>
      <c r="Z171" s="7"/>
      <c r="AA171" s="7"/>
      <c r="AB171" s="7"/>
      <c r="AC171" s="7"/>
      <c r="AD171" s="7"/>
      <c r="AE171" s="7"/>
      <c r="AF171" s="7" t="s">
        <v>472</v>
      </c>
      <c r="AG171" s="7" t="s">
        <v>71</v>
      </c>
      <c r="AH171" s="7"/>
      <c r="AI171" s="7"/>
      <c r="AJ171" s="7">
        <f>SUM(Table1[[#This Row],[reported_1302]:[reported_1286_iso]])</f>
        <v>1.0000000000000004</v>
      </c>
      <c r="AK171" s="11">
        <v>2.6394868269813626E-3</v>
      </c>
      <c r="AL171" s="11">
        <v>3.1379554927456329E-3</v>
      </c>
      <c r="AM171" s="11">
        <v>3.8601807969756798E-3</v>
      </c>
      <c r="AN171" s="11">
        <v>1.2662416448494208E-2</v>
      </c>
      <c r="AO171" s="11">
        <v>0.69375864269129395</v>
      </c>
      <c r="AP171" s="11">
        <v>0.16555270735434929</v>
      </c>
      <c r="AQ171" s="11">
        <v>0.11838861038916015</v>
      </c>
      <c r="AR171" s="11"/>
      <c r="AS171" s="11"/>
      <c r="AT171" s="11"/>
      <c r="AU171" s="11"/>
      <c r="AV171" s="11"/>
      <c r="AW171" s="11"/>
      <c r="AX171" s="11"/>
      <c r="AY171" s="11"/>
      <c r="AZ171" s="11">
        <f>Table1[[#This Row],[reported_1302]]/SUM(Table1[[#This Row],[reported_1302]:[reported_1292_iso]])</f>
        <v>2.9939345817055307E-3</v>
      </c>
      <c r="BA171" s="11">
        <f>Table1[[#This Row],[reported_1300]]/SUM(Table1[[#This Row],[reported_1302]:[reported_1292_iso]])</f>
        <v>3.5593409179193857E-3</v>
      </c>
      <c r="BB171" s="11">
        <f>Table1[[#This Row],[reported_1298]]/SUM(Table1[[#This Row],[reported_1302]:[reported_1292_iso]])</f>
        <v>4.3785514144498924E-3</v>
      </c>
      <c r="BC171" s="11">
        <f>Table1[[#This Row],[reported_1296]]/SUM(Table1[[#This Row],[reported_1302]:[reported_1292_iso]])</f>
        <v>1.4362809507354069E-2</v>
      </c>
      <c r="BD171" s="11">
        <f>Table1[[#This Row],[reported_1292]]/SUM(Table1[[#This Row],[reported_1302]:[reported_1292_iso]])</f>
        <v>0.78692114333678476</v>
      </c>
      <c r="BE171" s="11">
        <f>Table1[[#This Row],[reported_1292_iso]]/SUM(Table1[[#This Row],[reported_1302]:[reported_1292_iso]])</f>
        <v>0.18778422024178631</v>
      </c>
      <c r="BF171" s="7" t="e">
        <v>#N/A</v>
      </c>
      <c r="BG171" s="7" t="s">
        <v>32</v>
      </c>
      <c r="BH171" s="7" t="s">
        <v>34</v>
      </c>
      <c r="BI171" s="7" t="s">
        <v>784</v>
      </c>
      <c r="BJ171" s="8" t="s">
        <v>785</v>
      </c>
      <c r="BK171" s="8" t="s">
        <v>785</v>
      </c>
      <c r="BL171" s="7" t="s">
        <v>38</v>
      </c>
      <c r="BM171" s="7" t="s">
        <v>38</v>
      </c>
      <c r="BN171" s="7" t="s">
        <v>113</v>
      </c>
      <c r="BO171" s="7" t="s">
        <v>38</v>
      </c>
      <c r="BP171" s="7" t="s">
        <v>38</v>
      </c>
      <c r="BQ171" s="7" t="s">
        <v>46</v>
      </c>
      <c r="BR171" s="7" t="s">
        <v>46</v>
      </c>
      <c r="BS171" s="7" t="s">
        <v>786</v>
      </c>
      <c r="BT171" s="7" t="s">
        <v>79</v>
      </c>
      <c r="BU171" s="7" t="s">
        <v>787</v>
      </c>
      <c r="BV171" s="7" t="s">
        <v>787</v>
      </c>
    </row>
    <row r="172" spans="1:74" hidden="1" x14ac:dyDescent="0.25">
      <c r="A172" s="7" t="s">
        <v>756</v>
      </c>
      <c r="B172" s="7" t="s">
        <v>774</v>
      </c>
      <c r="C172" s="7" t="s">
        <v>778</v>
      </c>
      <c r="D172" s="7">
        <f>INDEX(Strain_IDs!C:C,MATCH(Table1[[#This Row],[Strains]],Strain_IDs!D:D,0))</f>
        <v>9</v>
      </c>
      <c r="E172" s="7" t="s">
        <v>237</v>
      </c>
      <c r="F172" s="7" t="s">
        <v>236</v>
      </c>
      <c r="G172" s="7" t="s">
        <v>235</v>
      </c>
      <c r="H172" s="7" t="s">
        <v>234</v>
      </c>
      <c r="I172" s="7" t="s">
        <v>367</v>
      </c>
      <c r="J172" s="7" t="s">
        <v>790</v>
      </c>
      <c r="K172" s="7" t="s">
        <v>240</v>
      </c>
      <c r="L172" s="7" t="s">
        <v>236</v>
      </c>
      <c r="M172" s="7" t="s">
        <v>243</v>
      </c>
      <c r="N172" s="7" t="s">
        <v>234</v>
      </c>
      <c r="O172" s="7" t="s">
        <v>367</v>
      </c>
      <c r="P172" s="7" t="s">
        <v>790</v>
      </c>
      <c r="Q172" s="7" t="s">
        <v>374</v>
      </c>
      <c r="R172" s="7" t="s">
        <v>737</v>
      </c>
      <c r="S172" s="7" t="s">
        <v>739</v>
      </c>
      <c r="T172" s="7" t="s">
        <v>211</v>
      </c>
      <c r="U172" s="7"/>
      <c r="V172" s="7"/>
      <c r="W172" s="7" t="s">
        <v>807</v>
      </c>
      <c r="X172" s="7">
        <v>20</v>
      </c>
      <c r="Y172" s="7"/>
      <c r="Z172" s="7"/>
      <c r="AA172" s="7"/>
      <c r="AB172" s="7"/>
      <c r="AC172" s="7"/>
      <c r="AD172" s="7"/>
      <c r="AE172" s="7"/>
      <c r="AF172" s="7" t="s">
        <v>472</v>
      </c>
      <c r="AG172" s="7" t="s">
        <v>71</v>
      </c>
      <c r="AH172" s="7"/>
      <c r="AI172" s="7"/>
      <c r="AJ172" s="7">
        <f>SUM(Table1[[#This Row],[reported_1302]:[reported_1286_iso]])</f>
        <v>0.99999999999999989</v>
      </c>
      <c r="AK172" s="11">
        <v>0.18095678026480755</v>
      </c>
      <c r="AL172" s="11">
        <v>0.19972832095481266</v>
      </c>
      <c r="AM172" s="11">
        <v>0.1355023688472845</v>
      </c>
      <c r="AN172" s="11">
        <v>2.6932561022489837E-2</v>
      </c>
      <c r="AO172" s="11">
        <v>0.45403144386773503</v>
      </c>
      <c r="AP172" s="11">
        <v>2.8485250428704175E-3</v>
      </c>
      <c r="AQ172" s="11">
        <v>0</v>
      </c>
      <c r="AR172" s="11"/>
      <c r="AS172" s="11"/>
      <c r="AT172" s="11"/>
      <c r="AU172" s="11"/>
      <c r="AV172" s="11"/>
      <c r="AW172" s="11"/>
      <c r="AX172" s="11"/>
      <c r="AY172" s="11"/>
      <c r="AZ172" s="11">
        <f>Table1[[#This Row],[reported_1302]]/SUM(Table1[[#This Row],[reported_1302]:[reported_1292_iso]])</f>
        <v>0.18095678026480758</v>
      </c>
      <c r="BA172" s="11">
        <f>Table1[[#This Row],[reported_1300]]/SUM(Table1[[#This Row],[reported_1302]:[reported_1292_iso]])</f>
        <v>0.19972832095481269</v>
      </c>
      <c r="BB172" s="11">
        <f>Table1[[#This Row],[reported_1298]]/SUM(Table1[[#This Row],[reported_1302]:[reported_1292_iso]])</f>
        <v>0.13550236884728453</v>
      </c>
      <c r="BC172" s="11">
        <f>Table1[[#This Row],[reported_1296]]/SUM(Table1[[#This Row],[reported_1302]:[reported_1292_iso]])</f>
        <v>2.6932561022489841E-2</v>
      </c>
      <c r="BD172" s="11">
        <f>Table1[[#This Row],[reported_1292]]/SUM(Table1[[#This Row],[reported_1302]:[reported_1292_iso]])</f>
        <v>0.45403144386773509</v>
      </c>
      <c r="BE172" s="11">
        <f>Table1[[#This Row],[reported_1292_iso]]/SUM(Table1[[#This Row],[reported_1302]:[reported_1292_iso]])</f>
        <v>2.8485250428704179E-3</v>
      </c>
      <c r="BF172" s="7" t="e">
        <v>#N/A</v>
      </c>
      <c r="BG172" s="7" t="s">
        <v>32</v>
      </c>
      <c r="BH172" s="7" t="s">
        <v>34</v>
      </c>
      <c r="BI172" s="7" t="s">
        <v>784</v>
      </c>
      <c r="BJ172" s="8" t="s">
        <v>785</v>
      </c>
      <c r="BK172" s="8" t="s">
        <v>785</v>
      </c>
      <c r="BL172" s="7" t="s">
        <v>38</v>
      </c>
      <c r="BM172" s="7" t="s">
        <v>38</v>
      </c>
      <c r="BN172" s="7" t="s">
        <v>113</v>
      </c>
      <c r="BO172" s="7" t="s">
        <v>38</v>
      </c>
      <c r="BP172" s="7" t="s">
        <v>38</v>
      </c>
      <c r="BQ172" s="7" t="s">
        <v>46</v>
      </c>
      <c r="BR172" s="7" t="s">
        <v>46</v>
      </c>
      <c r="BS172" s="7" t="s">
        <v>786</v>
      </c>
      <c r="BT172" s="7" t="s">
        <v>79</v>
      </c>
      <c r="BU172" s="7" t="s">
        <v>787</v>
      </c>
      <c r="BV172" s="7" t="s">
        <v>787</v>
      </c>
    </row>
    <row r="173" spans="1:74" hidden="1" x14ac:dyDescent="0.25">
      <c r="A173" s="7" t="s">
        <v>757</v>
      </c>
      <c r="B173" s="7" t="s">
        <v>774</v>
      </c>
      <c r="C173" s="7" t="s">
        <v>778</v>
      </c>
      <c r="D173" s="7">
        <f>INDEX(Strain_IDs!C:C,MATCH(Table1[[#This Row],[Strains]],Strain_IDs!D:D,0))</f>
        <v>9</v>
      </c>
      <c r="E173" s="7" t="s">
        <v>237</v>
      </c>
      <c r="F173" s="7" t="s">
        <v>236</v>
      </c>
      <c r="G173" s="7" t="s">
        <v>235</v>
      </c>
      <c r="H173" s="7" t="s">
        <v>234</v>
      </c>
      <c r="I173" s="7" t="s">
        <v>367</v>
      </c>
      <c r="J173" s="7" t="s">
        <v>790</v>
      </c>
      <c r="K173" s="7" t="s">
        <v>240</v>
      </c>
      <c r="L173" s="7" t="s">
        <v>236</v>
      </c>
      <c r="M173" s="7" t="s">
        <v>243</v>
      </c>
      <c r="N173" s="7" t="s">
        <v>234</v>
      </c>
      <c r="O173" s="7" t="s">
        <v>367</v>
      </c>
      <c r="P173" s="7" t="s">
        <v>790</v>
      </c>
      <c r="Q173" s="7" t="s">
        <v>374</v>
      </c>
      <c r="R173" s="7" t="s">
        <v>737</v>
      </c>
      <c r="S173" s="7" t="s">
        <v>739</v>
      </c>
      <c r="T173" s="7" t="s">
        <v>211</v>
      </c>
      <c r="U173" s="7"/>
      <c r="V173" s="7"/>
      <c r="W173" s="7" t="s">
        <v>808</v>
      </c>
      <c r="X173" s="7">
        <v>23</v>
      </c>
      <c r="Y173" s="7"/>
      <c r="Z173" s="7"/>
      <c r="AA173" s="7"/>
      <c r="AB173" s="7"/>
      <c r="AC173" s="7"/>
      <c r="AD173" s="7"/>
      <c r="AE173" s="7"/>
      <c r="AF173" s="7" t="s">
        <v>472</v>
      </c>
      <c r="AG173" s="7" t="s">
        <v>71</v>
      </c>
      <c r="AH173" s="7"/>
      <c r="AI173" s="7"/>
      <c r="AJ173" s="7">
        <f>SUM(Table1[[#This Row],[reported_1302]:[reported_1286_iso]])</f>
        <v>0.99999999999999989</v>
      </c>
      <c r="AK173" s="11">
        <v>0.13798936070853865</v>
      </c>
      <c r="AL173" s="11">
        <v>0.16447223824168322</v>
      </c>
      <c r="AM173" s="11">
        <v>0.13330208078534703</v>
      </c>
      <c r="AN173" s="11">
        <v>2.3814384126737278E-2</v>
      </c>
      <c r="AO173" s="11">
        <v>0.53484290441195437</v>
      </c>
      <c r="AP173" s="11">
        <v>5.5790317257394554E-3</v>
      </c>
      <c r="AQ173" s="11">
        <v>0</v>
      </c>
      <c r="AR173" s="11"/>
      <c r="AS173" s="11"/>
      <c r="AT173" s="11"/>
      <c r="AU173" s="11"/>
      <c r="AV173" s="11"/>
      <c r="AW173" s="11"/>
      <c r="AX173" s="11"/>
      <c r="AY173" s="11"/>
      <c r="AZ173" s="11">
        <f>Table1[[#This Row],[reported_1302]]/SUM(Table1[[#This Row],[reported_1302]:[reported_1292_iso]])</f>
        <v>0.13798936070853868</v>
      </c>
      <c r="BA173" s="11">
        <f>Table1[[#This Row],[reported_1300]]/SUM(Table1[[#This Row],[reported_1302]:[reported_1292_iso]])</f>
        <v>0.16447223824168325</v>
      </c>
      <c r="BB173" s="11">
        <f>Table1[[#This Row],[reported_1298]]/SUM(Table1[[#This Row],[reported_1302]:[reported_1292_iso]])</f>
        <v>0.13330208078534705</v>
      </c>
      <c r="BC173" s="11">
        <f>Table1[[#This Row],[reported_1296]]/SUM(Table1[[#This Row],[reported_1302]:[reported_1292_iso]])</f>
        <v>2.3814384126737281E-2</v>
      </c>
      <c r="BD173" s="11">
        <f>Table1[[#This Row],[reported_1292]]/SUM(Table1[[#This Row],[reported_1302]:[reported_1292_iso]])</f>
        <v>0.53484290441195448</v>
      </c>
      <c r="BE173" s="11">
        <f>Table1[[#This Row],[reported_1292_iso]]/SUM(Table1[[#This Row],[reported_1302]:[reported_1292_iso]])</f>
        <v>5.5790317257394563E-3</v>
      </c>
      <c r="BF173" s="7" t="e">
        <v>#N/A</v>
      </c>
      <c r="BG173" s="7" t="s">
        <v>32</v>
      </c>
      <c r="BH173" s="7" t="s">
        <v>34</v>
      </c>
      <c r="BI173" s="7" t="s">
        <v>784</v>
      </c>
      <c r="BJ173" s="8" t="s">
        <v>785</v>
      </c>
      <c r="BK173" s="8" t="s">
        <v>785</v>
      </c>
      <c r="BL173" s="7" t="s">
        <v>38</v>
      </c>
      <c r="BM173" s="7" t="s">
        <v>38</v>
      </c>
      <c r="BN173" s="7" t="s">
        <v>113</v>
      </c>
      <c r="BO173" s="7" t="s">
        <v>38</v>
      </c>
      <c r="BP173" s="7" t="s">
        <v>38</v>
      </c>
      <c r="BQ173" s="7" t="s">
        <v>46</v>
      </c>
      <c r="BR173" s="7" t="s">
        <v>46</v>
      </c>
      <c r="BS173" s="7" t="s">
        <v>786</v>
      </c>
      <c r="BT173" s="7" t="s">
        <v>79</v>
      </c>
      <c r="BU173" s="7" t="s">
        <v>787</v>
      </c>
      <c r="BV173" s="7" t="s">
        <v>787</v>
      </c>
    </row>
    <row r="174" spans="1:74" hidden="1" x14ac:dyDescent="0.25">
      <c r="A174" s="7" t="s">
        <v>758</v>
      </c>
      <c r="B174" s="7" t="s">
        <v>774</v>
      </c>
      <c r="C174" s="7" t="s">
        <v>778</v>
      </c>
      <c r="D174" s="7">
        <f>INDEX(Strain_IDs!C:C,MATCH(Table1[[#This Row],[Strains]],Strain_IDs!D:D,0))</f>
        <v>9</v>
      </c>
      <c r="E174" s="7" t="s">
        <v>237</v>
      </c>
      <c r="F174" s="7" t="s">
        <v>236</v>
      </c>
      <c r="G174" s="7" t="s">
        <v>235</v>
      </c>
      <c r="H174" s="7" t="s">
        <v>234</v>
      </c>
      <c r="I174" s="7" t="s">
        <v>367</v>
      </c>
      <c r="J174" s="7" t="s">
        <v>790</v>
      </c>
      <c r="K174" s="7" t="s">
        <v>240</v>
      </c>
      <c r="L174" s="7" t="s">
        <v>236</v>
      </c>
      <c r="M174" s="7" t="s">
        <v>243</v>
      </c>
      <c r="N174" s="7" t="s">
        <v>234</v>
      </c>
      <c r="O174" s="7" t="s">
        <v>367</v>
      </c>
      <c r="P174" s="7" t="s">
        <v>790</v>
      </c>
      <c r="Q174" s="7" t="s">
        <v>374</v>
      </c>
      <c r="R174" s="7" t="s">
        <v>737</v>
      </c>
      <c r="S174" s="7" t="s">
        <v>739</v>
      </c>
      <c r="T174" s="7" t="s">
        <v>211</v>
      </c>
      <c r="U174" s="7"/>
      <c r="V174" s="7"/>
      <c r="W174" s="7" t="s">
        <v>809</v>
      </c>
      <c r="X174" s="7">
        <v>25</v>
      </c>
      <c r="Y174" s="7"/>
      <c r="Z174" s="7"/>
      <c r="AA174" s="7"/>
      <c r="AB174" s="7"/>
      <c r="AC174" s="7"/>
      <c r="AD174" s="7"/>
      <c r="AE174" s="7"/>
      <c r="AF174" s="7" t="s">
        <v>472</v>
      </c>
      <c r="AG174" s="7" t="s">
        <v>71</v>
      </c>
      <c r="AH174" s="7"/>
      <c r="AI174" s="7"/>
      <c r="AJ174" s="7">
        <f>SUM(Table1[[#This Row],[reported_1302]:[reported_1286_iso]])</f>
        <v>1</v>
      </c>
      <c r="AK174" s="11">
        <v>9.04016926032679E-2</v>
      </c>
      <c r="AL174" s="11">
        <v>0.12724365668207491</v>
      </c>
      <c r="AM174" s="11">
        <v>0.18030317397784273</v>
      </c>
      <c r="AN174" s="11">
        <v>3.2748137033014248E-2</v>
      </c>
      <c r="AO174" s="11">
        <v>0.56322402131256177</v>
      </c>
      <c r="AP174" s="11">
        <v>6.0793183912384316E-3</v>
      </c>
      <c r="AQ174" s="11">
        <v>0</v>
      </c>
      <c r="AR174" s="11"/>
      <c r="AS174" s="11"/>
      <c r="AT174" s="11"/>
      <c r="AU174" s="11"/>
      <c r="AV174" s="11"/>
      <c r="AW174" s="11"/>
      <c r="AX174" s="11"/>
      <c r="AY174" s="11"/>
      <c r="AZ174" s="11">
        <f>Table1[[#This Row],[reported_1302]]/SUM(Table1[[#This Row],[reported_1302]:[reported_1292_iso]])</f>
        <v>9.04016926032679E-2</v>
      </c>
      <c r="BA174" s="11">
        <f>Table1[[#This Row],[reported_1300]]/SUM(Table1[[#This Row],[reported_1302]:[reported_1292_iso]])</f>
        <v>0.12724365668207491</v>
      </c>
      <c r="BB174" s="11">
        <f>Table1[[#This Row],[reported_1298]]/SUM(Table1[[#This Row],[reported_1302]:[reported_1292_iso]])</f>
        <v>0.18030317397784273</v>
      </c>
      <c r="BC174" s="11">
        <f>Table1[[#This Row],[reported_1296]]/SUM(Table1[[#This Row],[reported_1302]:[reported_1292_iso]])</f>
        <v>3.2748137033014248E-2</v>
      </c>
      <c r="BD174" s="11">
        <f>Table1[[#This Row],[reported_1292]]/SUM(Table1[[#This Row],[reported_1302]:[reported_1292_iso]])</f>
        <v>0.56322402131256177</v>
      </c>
      <c r="BE174" s="11">
        <f>Table1[[#This Row],[reported_1292_iso]]/SUM(Table1[[#This Row],[reported_1302]:[reported_1292_iso]])</f>
        <v>6.0793183912384316E-3</v>
      </c>
      <c r="BF174" s="7" t="e">
        <v>#N/A</v>
      </c>
      <c r="BG174" s="7" t="s">
        <v>32</v>
      </c>
      <c r="BH174" s="7" t="s">
        <v>34</v>
      </c>
      <c r="BI174" s="7" t="s">
        <v>784</v>
      </c>
      <c r="BJ174" s="8" t="s">
        <v>785</v>
      </c>
      <c r="BK174" s="8" t="s">
        <v>785</v>
      </c>
      <c r="BL174" s="7" t="s">
        <v>38</v>
      </c>
      <c r="BM174" s="7" t="s">
        <v>38</v>
      </c>
      <c r="BN174" s="7" t="s">
        <v>113</v>
      </c>
      <c r="BO174" s="7" t="s">
        <v>38</v>
      </c>
      <c r="BP174" s="7" t="s">
        <v>38</v>
      </c>
      <c r="BQ174" s="7" t="s">
        <v>46</v>
      </c>
      <c r="BR174" s="7" t="s">
        <v>46</v>
      </c>
      <c r="BS174" s="7" t="s">
        <v>786</v>
      </c>
      <c r="BT174" s="7" t="s">
        <v>79</v>
      </c>
      <c r="BU174" s="7" t="s">
        <v>787</v>
      </c>
      <c r="BV174" s="7" t="s">
        <v>787</v>
      </c>
    </row>
    <row r="175" spans="1:74" hidden="1" x14ac:dyDescent="0.25">
      <c r="A175" s="7" t="s">
        <v>759</v>
      </c>
      <c r="B175" s="7" t="s">
        <v>774</v>
      </c>
      <c r="C175" s="7" t="s">
        <v>778</v>
      </c>
      <c r="D175" s="7">
        <f>INDEX(Strain_IDs!C:C,MATCH(Table1[[#This Row],[Strains]],Strain_IDs!D:D,0))</f>
        <v>9</v>
      </c>
      <c r="E175" s="7" t="s">
        <v>237</v>
      </c>
      <c r="F175" s="7" t="s">
        <v>236</v>
      </c>
      <c r="G175" s="7" t="s">
        <v>235</v>
      </c>
      <c r="H175" s="7" t="s">
        <v>234</v>
      </c>
      <c r="I175" s="7" t="s">
        <v>367</v>
      </c>
      <c r="J175" s="7" t="s">
        <v>790</v>
      </c>
      <c r="K175" s="7" t="s">
        <v>240</v>
      </c>
      <c r="L175" s="7" t="s">
        <v>236</v>
      </c>
      <c r="M175" s="7" t="s">
        <v>243</v>
      </c>
      <c r="N175" s="7" t="s">
        <v>234</v>
      </c>
      <c r="O175" s="7" t="s">
        <v>367</v>
      </c>
      <c r="P175" s="7" t="s">
        <v>790</v>
      </c>
      <c r="Q175" s="7" t="s">
        <v>374</v>
      </c>
      <c r="R175" s="7" t="s">
        <v>737</v>
      </c>
      <c r="S175" s="7" t="s">
        <v>739</v>
      </c>
      <c r="T175" s="7" t="s">
        <v>211</v>
      </c>
      <c r="U175" s="7"/>
      <c r="V175" s="7"/>
      <c r="W175" s="7" t="s">
        <v>810</v>
      </c>
      <c r="X175" s="7">
        <v>29</v>
      </c>
      <c r="Y175" s="7"/>
      <c r="Z175" s="7"/>
      <c r="AA175" s="7"/>
      <c r="AB175" s="7"/>
      <c r="AC175" s="7"/>
      <c r="AD175" s="7"/>
      <c r="AE175" s="7"/>
      <c r="AF175" s="7" t="s">
        <v>472</v>
      </c>
      <c r="AG175" s="7" t="s">
        <v>71</v>
      </c>
      <c r="AH175" s="7"/>
      <c r="AI175" s="7"/>
      <c r="AJ175" s="7">
        <f>SUM(Table1[[#This Row],[reported_1302]:[reported_1286_iso]])</f>
        <v>1</v>
      </c>
      <c r="AK175" s="11">
        <v>5.0339967909727258E-2</v>
      </c>
      <c r="AL175" s="11">
        <v>7.301124147368139E-2</v>
      </c>
      <c r="AM175" s="11">
        <v>0.16807505370354758</v>
      </c>
      <c r="AN175" s="11">
        <v>3.2320983906197462E-2</v>
      </c>
      <c r="AO175" s="11">
        <v>0.66135755850897326</v>
      </c>
      <c r="AP175" s="11">
        <v>1.4895194497873049E-2</v>
      </c>
      <c r="AQ175" s="11">
        <v>0</v>
      </c>
      <c r="AR175" s="11"/>
      <c r="AS175" s="11"/>
      <c r="AT175" s="11"/>
      <c r="AU175" s="11"/>
      <c r="AV175" s="11"/>
      <c r="AW175" s="11"/>
      <c r="AX175" s="11"/>
      <c r="AY175" s="11"/>
      <c r="AZ175" s="11">
        <f>Table1[[#This Row],[reported_1302]]/SUM(Table1[[#This Row],[reported_1302]:[reported_1292_iso]])</f>
        <v>5.0339967909727258E-2</v>
      </c>
      <c r="BA175" s="11">
        <f>Table1[[#This Row],[reported_1300]]/SUM(Table1[[#This Row],[reported_1302]:[reported_1292_iso]])</f>
        <v>7.301124147368139E-2</v>
      </c>
      <c r="BB175" s="11">
        <f>Table1[[#This Row],[reported_1298]]/SUM(Table1[[#This Row],[reported_1302]:[reported_1292_iso]])</f>
        <v>0.16807505370354758</v>
      </c>
      <c r="BC175" s="11">
        <f>Table1[[#This Row],[reported_1296]]/SUM(Table1[[#This Row],[reported_1302]:[reported_1292_iso]])</f>
        <v>3.2320983906197462E-2</v>
      </c>
      <c r="BD175" s="11">
        <f>Table1[[#This Row],[reported_1292]]/SUM(Table1[[#This Row],[reported_1302]:[reported_1292_iso]])</f>
        <v>0.66135755850897326</v>
      </c>
      <c r="BE175" s="11">
        <f>Table1[[#This Row],[reported_1292_iso]]/SUM(Table1[[#This Row],[reported_1302]:[reported_1292_iso]])</f>
        <v>1.4895194497873049E-2</v>
      </c>
      <c r="BF175" s="7" t="e">
        <v>#N/A</v>
      </c>
      <c r="BG175" s="7" t="s">
        <v>32</v>
      </c>
      <c r="BH175" s="7" t="s">
        <v>34</v>
      </c>
      <c r="BI175" s="7" t="s">
        <v>784</v>
      </c>
      <c r="BJ175" s="8" t="s">
        <v>785</v>
      </c>
      <c r="BK175" s="8" t="s">
        <v>785</v>
      </c>
      <c r="BL175" s="7" t="s">
        <v>38</v>
      </c>
      <c r="BM175" s="7" t="s">
        <v>38</v>
      </c>
      <c r="BN175" s="7" t="s">
        <v>113</v>
      </c>
      <c r="BO175" s="7" t="s">
        <v>38</v>
      </c>
      <c r="BP175" s="7" t="s">
        <v>38</v>
      </c>
      <c r="BQ175" s="7" t="s">
        <v>46</v>
      </c>
      <c r="BR175" s="7" t="s">
        <v>46</v>
      </c>
      <c r="BS175" s="7" t="s">
        <v>786</v>
      </c>
      <c r="BT175" s="7" t="s">
        <v>79</v>
      </c>
      <c r="BU175" s="7" t="s">
        <v>787</v>
      </c>
      <c r="BV175" s="7" t="s">
        <v>787</v>
      </c>
    </row>
    <row r="176" spans="1:74" hidden="1" x14ac:dyDescent="0.25">
      <c r="A176" s="7" t="s">
        <v>760</v>
      </c>
      <c r="B176" s="7" t="s">
        <v>774</v>
      </c>
      <c r="C176" s="7" t="s">
        <v>778</v>
      </c>
      <c r="D176" s="7">
        <f>INDEX(Strain_IDs!C:C,MATCH(Table1[[#This Row],[Strains]],Strain_IDs!D:D,0))</f>
        <v>9</v>
      </c>
      <c r="E176" s="7" t="s">
        <v>237</v>
      </c>
      <c r="F176" s="7" t="s">
        <v>236</v>
      </c>
      <c r="G176" s="7" t="s">
        <v>235</v>
      </c>
      <c r="H176" s="7" t="s">
        <v>234</v>
      </c>
      <c r="I176" s="7" t="s">
        <v>367</v>
      </c>
      <c r="J176" s="7" t="s">
        <v>790</v>
      </c>
      <c r="K176" s="7" t="s">
        <v>240</v>
      </c>
      <c r="L176" s="7" t="s">
        <v>236</v>
      </c>
      <c r="M176" s="7" t="s">
        <v>243</v>
      </c>
      <c r="N176" s="7" t="s">
        <v>234</v>
      </c>
      <c r="O176" s="7" t="s">
        <v>367</v>
      </c>
      <c r="P176" s="7" t="s">
        <v>790</v>
      </c>
      <c r="Q176" s="7" t="s">
        <v>374</v>
      </c>
      <c r="R176" s="7" t="s">
        <v>737</v>
      </c>
      <c r="S176" s="7" t="s">
        <v>739</v>
      </c>
      <c r="T176" s="7" t="s">
        <v>211</v>
      </c>
      <c r="U176" s="7"/>
      <c r="V176" s="7"/>
      <c r="W176" s="7" t="s">
        <v>811</v>
      </c>
      <c r="X176" s="7">
        <v>32</v>
      </c>
      <c r="Y176" s="7"/>
      <c r="Z176" s="7"/>
      <c r="AA176" s="7"/>
      <c r="AB176" s="7"/>
      <c r="AC176" s="7"/>
      <c r="AD176" s="7"/>
      <c r="AE176" s="7"/>
      <c r="AF176" s="7" t="s">
        <v>472</v>
      </c>
      <c r="AG176" s="7" t="s">
        <v>71</v>
      </c>
      <c r="AH176" s="7"/>
      <c r="AI176" s="7"/>
      <c r="AJ176" s="7">
        <f>SUM(Table1[[#This Row],[reported_1302]:[reported_1286_iso]])</f>
        <v>1</v>
      </c>
      <c r="AK176" s="11">
        <v>9.6056404813900292E-2</v>
      </c>
      <c r="AL176" s="11">
        <v>0.10826985028655753</v>
      </c>
      <c r="AM176" s="11">
        <v>0.15307900023639329</v>
      </c>
      <c r="AN176" s="11">
        <v>3.2496714817242929E-2</v>
      </c>
      <c r="AO176" s="11">
        <v>0.59938821696682421</v>
      </c>
      <c r="AP176" s="11">
        <v>1.0709812879081791E-2</v>
      </c>
      <c r="AQ176" s="11">
        <v>0</v>
      </c>
      <c r="AR176" s="11"/>
      <c r="AS176" s="11"/>
      <c r="AT176" s="11"/>
      <c r="AU176" s="11"/>
      <c r="AV176" s="11"/>
      <c r="AW176" s="11"/>
      <c r="AX176" s="11"/>
      <c r="AY176" s="11"/>
      <c r="AZ176" s="11">
        <f>Table1[[#This Row],[reported_1302]]/SUM(Table1[[#This Row],[reported_1302]:[reported_1292_iso]])</f>
        <v>9.6056404813900292E-2</v>
      </c>
      <c r="BA176" s="11">
        <f>Table1[[#This Row],[reported_1300]]/SUM(Table1[[#This Row],[reported_1302]:[reported_1292_iso]])</f>
        <v>0.10826985028655753</v>
      </c>
      <c r="BB176" s="11">
        <f>Table1[[#This Row],[reported_1298]]/SUM(Table1[[#This Row],[reported_1302]:[reported_1292_iso]])</f>
        <v>0.15307900023639329</v>
      </c>
      <c r="BC176" s="11">
        <f>Table1[[#This Row],[reported_1296]]/SUM(Table1[[#This Row],[reported_1302]:[reported_1292_iso]])</f>
        <v>3.2496714817242929E-2</v>
      </c>
      <c r="BD176" s="11">
        <f>Table1[[#This Row],[reported_1292]]/SUM(Table1[[#This Row],[reported_1302]:[reported_1292_iso]])</f>
        <v>0.59938821696682421</v>
      </c>
      <c r="BE176" s="11">
        <f>Table1[[#This Row],[reported_1292_iso]]/SUM(Table1[[#This Row],[reported_1302]:[reported_1292_iso]])</f>
        <v>1.0709812879081791E-2</v>
      </c>
      <c r="BF176" s="7" t="e">
        <v>#N/A</v>
      </c>
      <c r="BG176" s="7" t="s">
        <v>32</v>
      </c>
      <c r="BH176" s="7" t="s">
        <v>34</v>
      </c>
      <c r="BI176" s="7" t="s">
        <v>784</v>
      </c>
      <c r="BJ176" s="8" t="s">
        <v>785</v>
      </c>
      <c r="BK176" s="8" t="s">
        <v>785</v>
      </c>
      <c r="BL176" s="7" t="s">
        <v>38</v>
      </c>
      <c r="BM176" s="7" t="s">
        <v>38</v>
      </c>
      <c r="BN176" s="7" t="s">
        <v>113</v>
      </c>
      <c r="BO176" s="7" t="s">
        <v>38</v>
      </c>
      <c r="BP176" s="7" t="s">
        <v>38</v>
      </c>
      <c r="BQ176" s="7" t="s">
        <v>46</v>
      </c>
      <c r="BR176" s="7" t="s">
        <v>46</v>
      </c>
      <c r="BS176" s="7" t="s">
        <v>786</v>
      </c>
      <c r="BT176" s="7" t="s">
        <v>79</v>
      </c>
      <c r="BU176" s="7" t="s">
        <v>787</v>
      </c>
      <c r="BV176" s="7" t="s">
        <v>787</v>
      </c>
    </row>
    <row r="177" spans="1:74" hidden="1" x14ac:dyDescent="0.25">
      <c r="A177" s="7" t="s">
        <v>761</v>
      </c>
      <c r="B177" s="7" t="s">
        <v>253</v>
      </c>
      <c r="C177" s="7" t="s">
        <v>255</v>
      </c>
      <c r="D177" s="7">
        <f>INDEX(Strain_IDs!C:C,MATCH(Table1[[#This Row],[Strains]],Strain_IDs!D:D,0))</f>
        <v>8</v>
      </c>
      <c r="E177" s="7" t="s">
        <v>237</v>
      </c>
      <c r="F177" s="7" t="s">
        <v>236</v>
      </c>
      <c r="G177" s="7" t="s">
        <v>235</v>
      </c>
      <c r="H177" s="7" t="s">
        <v>234</v>
      </c>
      <c r="I177" s="7" t="s">
        <v>232</v>
      </c>
      <c r="J177" s="7" t="s">
        <v>609</v>
      </c>
      <c r="K177" s="7" t="s">
        <v>240</v>
      </c>
      <c r="L177" s="7" t="s">
        <v>236</v>
      </c>
      <c r="M177" s="7" t="s">
        <v>243</v>
      </c>
      <c r="N177" s="7" t="s">
        <v>234</v>
      </c>
      <c r="O177" s="7" t="s">
        <v>232</v>
      </c>
      <c r="P177" s="7" t="s">
        <v>609</v>
      </c>
      <c r="Q177" s="7" t="s">
        <v>250</v>
      </c>
      <c r="R177" s="7" t="s">
        <v>737</v>
      </c>
      <c r="S177" s="7" t="s">
        <v>739</v>
      </c>
      <c r="T177" s="7" t="s">
        <v>211</v>
      </c>
      <c r="U177" s="7" t="s">
        <v>610</v>
      </c>
      <c r="V177" s="7" t="s">
        <v>611</v>
      </c>
      <c r="W177" s="7" t="s">
        <v>812</v>
      </c>
      <c r="X177" s="7">
        <v>18</v>
      </c>
      <c r="Y177" s="7"/>
      <c r="Z177" s="7"/>
      <c r="AA177" s="7"/>
      <c r="AB177" s="7"/>
      <c r="AC177" s="7"/>
      <c r="AD177" s="7"/>
      <c r="AE177" s="7"/>
      <c r="AF177" s="7" t="s">
        <v>472</v>
      </c>
      <c r="AG177" s="7" t="s">
        <v>71</v>
      </c>
      <c r="AH177" s="7"/>
      <c r="AI177" s="7"/>
      <c r="AJ177" s="7">
        <f>SUM(Table1[[#This Row],[reported_1302]:[reported_1286_iso]])</f>
        <v>1</v>
      </c>
      <c r="AK177" s="11">
        <v>0.35321159042278572</v>
      </c>
      <c r="AL177" s="11">
        <v>0.12638670888994064</v>
      </c>
      <c r="AM177" s="11">
        <v>5.0365237400515843E-2</v>
      </c>
      <c r="AN177" s="11">
        <v>3.9454922574200156E-2</v>
      </c>
      <c r="AO177" s="11">
        <v>0.42823819746738767</v>
      </c>
      <c r="AP177" s="11">
        <v>2.3433432451700179E-3</v>
      </c>
      <c r="AQ177" s="11">
        <v>0</v>
      </c>
      <c r="AR177" s="11"/>
      <c r="AS177" s="11"/>
      <c r="AT177" s="11"/>
      <c r="AU177" s="11"/>
      <c r="AV177" s="11"/>
      <c r="AW177" s="11"/>
      <c r="AX177" s="11"/>
      <c r="AY177" s="11"/>
      <c r="AZ177" s="11">
        <f>Table1[[#This Row],[reported_1302]]/SUM(Table1[[#This Row],[reported_1302]:[reported_1292_iso]])</f>
        <v>0.35321159042278572</v>
      </c>
      <c r="BA177" s="11">
        <f>Table1[[#This Row],[reported_1300]]/SUM(Table1[[#This Row],[reported_1302]:[reported_1292_iso]])</f>
        <v>0.12638670888994064</v>
      </c>
      <c r="BB177" s="11">
        <f>Table1[[#This Row],[reported_1298]]/SUM(Table1[[#This Row],[reported_1302]:[reported_1292_iso]])</f>
        <v>5.0365237400515843E-2</v>
      </c>
      <c r="BC177" s="11">
        <f>Table1[[#This Row],[reported_1296]]/SUM(Table1[[#This Row],[reported_1302]:[reported_1292_iso]])</f>
        <v>3.9454922574200156E-2</v>
      </c>
      <c r="BD177" s="11">
        <f>Table1[[#This Row],[reported_1292]]/SUM(Table1[[#This Row],[reported_1302]:[reported_1292_iso]])</f>
        <v>0.42823819746738767</v>
      </c>
      <c r="BE177" s="11">
        <f>Table1[[#This Row],[reported_1292_iso]]/SUM(Table1[[#This Row],[reported_1302]:[reported_1292_iso]])</f>
        <v>2.3433432451700179E-3</v>
      </c>
      <c r="BF177" s="7" t="e">
        <v>#N/A</v>
      </c>
      <c r="BG177" s="7" t="s">
        <v>32</v>
      </c>
      <c r="BH177" s="7" t="s">
        <v>34</v>
      </c>
      <c r="BI177" s="7" t="s">
        <v>784</v>
      </c>
      <c r="BJ177" s="8" t="s">
        <v>785</v>
      </c>
      <c r="BK177" s="8" t="s">
        <v>785</v>
      </c>
      <c r="BL177" s="7" t="s">
        <v>38</v>
      </c>
      <c r="BM177" s="7" t="s">
        <v>38</v>
      </c>
      <c r="BN177" s="7" t="s">
        <v>113</v>
      </c>
      <c r="BO177" s="7" t="s">
        <v>38</v>
      </c>
      <c r="BP177" s="7" t="s">
        <v>38</v>
      </c>
      <c r="BQ177" s="7" t="s">
        <v>46</v>
      </c>
      <c r="BR177" s="7" t="s">
        <v>46</v>
      </c>
      <c r="BS177" s="7" t="s">
        <v>786</v>
      </c>
      <c r="BT177" s="7" t="s">
        <v>79</v>
      </c>
      <c r="BU177" s="7" t="s">
        <v>787</v>
      </c>
      <c r="BV177" s="7" t="s">
        <v>787</v>
      </c>
    </row>
    <row r="178" spans="1:74" hidden="1" x14ac:dyDescent="0.25">
      <c r="A178" s="7" t="s">
        <v>762</v>
      </c>
      <c r="B178" s="7" t="s">
        <v>253</v>
      </c>
      <c r="C178" s="7" t="s">
        <v>255</v>
      </c>
      <c r="D178" s="7">
        <f>INDEX(Strain_IDs!C:C,MATCH(Table1[[#This Row],[Strains]],Strain_IDs!D:D,0))</f>
        <v>8</v>
      </c>
      <c r="E178" s="7" t="s">
        <v>237</v>
      </c>
      <c r="F178" s="7" t="s">
        <v>236</v>
      </c>
      <c r="G178" s="7" t="s">
        <v>235</v>
      </c>
      <c r="H178" s="7" t="s">
        <v>234</v>
      </c>
      <c r="I178" s="7" t="s">
        <v>232</v>
      </c>
      <c r="J178" s="7" t="s">
        <v>609</v>
      </c>
      <c r="K178" s="7" t="s">
        <v>240</v>
      </c>
      <c r="L178" s="7" t="s">
        <v>236</v>
      </c>
      <c r="M178" s="7" t="s">
        <v>243</v>
      </c>
      <c r="N178" s="7" t="s">
        <v>234</v>
      </c>
      <c r="O178" s="7" t="s">
        <v>232</v>
      </c>
      <c r="P178" s="7" t="s">
        <v>609</v>
      </c>
      <c r="Q178" s="7" t="s">
        <v>250</v>
      </c>
      <c r="R178" s="7" t="s">
        <v>737</v>
      </c>
      <c r="S178" s="7" t="s">
        <v>739</v>
      </c>
      <c r="T178" s="7" t="s">
        <v>211</v>
      </c>
      <c r="U178" s="7" t="s">
        <v>610</v>
      </c>
      <c r="V178" s="7" t="s">
        <v>611</v>
      </c>
      <c r="W178" s="7" t="s">
        <v>813</v>
      </c>
      <c r="X178" s="7">
        <v>23</v>
      </c>
      <c r="Y178" s="7"/>
      <c r="Z178" s="7"/>
      <c r="AA178" s="7"/>
      <c r="AB178" s="7"/>
      <c r="AC178" s="7"/>
      <c r="AD178" s="7"/>
      <c r="AE178" s="7"/>
      <c r="AF178" s="7" t="s">
        <v>472</v>
      </c>
      <c r="AG178" s="7" t="s">
        <v>71</v>
      </c>
      <c r="AH178" s="7"/>
      <c r="AI178" s="7"/>
      <c r="AJ178" s="7">
        <f>SUM(Table1[[#This Row],[reported_1302]:[reported_1286_iso]])</f>
        <v>1</v>
      </c>
      <c r="AK178" s="11">
        <v>0.25975747178877512</v>
      </c>
      <c r="AL178" s="11">
        <v>0.13281179232568519</v>
      </c>
      <c r="AM178" s="11">
        <v>6.2144969154085544E-2</v>
      </c>
      <c r="AN178" s="11">
        <v>4.0096551342755055E-2</v>
      </c>
      <c r="AO178" s="11">
        <v>0.50121940386151287</v>
      </c>
      <c r="AP178" s="11">
        <v>3.9698115271862879E-3</v>
      </c>
      <c r="AQ178" s="11">
        <v>0</v>
      </c>
      <c r="AR178" s="11"/>
      <c r="AS178" s="11"/>
      <c r="AT178" s="11"/>
      <c r="AU178" s="11"/>
      <c r="AV178" s="11"/>
      <c r="AW178" s="11"/>
      <c r="AX178" s="11"/>
      <c r="AY178" s="11"/>
      <c r="AZ178" s="11">
        <f>Table1[[#This Row],[reported_1302]]/SUM(Table1[[#This Row],[reported_1302]:[reported_1292_iso]])</f>
        <v>0.25975747178877512</v>
      </c>
      <c r="BA178" s="11">
        <f>Table1[[#This Row],[reported_1300]]/SUM(Table1[[#This Row],[reported_1302]:[reported_1292_iso]])</f>
        <v>0.13281179232568519</v>
      </c>
      <c r="BB178" s="11">
        <f>Table1[[#This Row],[reported_1298]]/SUM(Table1[[#This Row],[reported_1302]:[reported_1292_iso]])</f>
        <v>6.2144969154085544E-2</v>
      </c>
      <c r="BC178" s="11">
        <f>Table1[[#This Row],[reported_1296]]/SUM(Table1[[#This Row],[reported_1302]:[reported_1292_iso]])</f>
        <v>4.0096551342755055E-2</v>
      </c>
      <c r="BD178" s="11">
        <f>Table1[[#This Row],[reported_1292]]/SUM(Table1[[#This Row],[reported_1302]:[reported_1292_iso]])</f>
        <v>0.50121940386151287</v>
      </c>
      <c r="BE178" s="11">
        <f>Table1[[#This Row],[reported_1292_iso]]/SUM(Table1[[#This Row],[reported_1302]:[reported_1292_iso]])</f>
        <v>3.9698115271862879E-3</v>
      </c>
      <c r="BF178" s="7" t="e">
        <v>#N/A</v>
      </c>
      <c r="BG178" s="7" t="s">
        <v>32</v>
      </c>
      <c r="BH178" s="7" t="s">
        <v>34</v>
      </c>
      <c r="BI178" s="7" t="s">
        <v>784</v>
      </c>
      <c r="BJ178" s="8" t="s">
        <v>785</v>
      </c>
      <c r="BK178" s="8" t="s">
        <v>785</v>
      </c>
      <c r="BL178" s="7" t="s">
        <v>38</v>
      </c>
      <c r="BM178" s="7" t="s">
        <v>38</v>
      </c>
      <c r="BN178" s="7" t="s">
        <v>113</v>
      </c>
      <c r="BO178" s="7" t="s">
        <v>38</v>
      </c>
      <c r="BP178" s="7" t="s">
        <v>38</v>
      </c>
      <c r="BQ178" s="7" t="s">
        <v>46</v>
      </c>
      <c r="BR178" s="7" t="s">
        <v>46</v>
      </c>
      <c r="BS178" s="7" t="s">
        <v>786</v>
      </c>
      <c r="BT178" s="7" t="s">
        <v>79</v>
      </c>
      <c r="BU178" s="7" t="s">
        <v>787</v>
      </c>
      <c r="BV178" s="7" t="s">
        <v>787</v>
      </c>
    </row>
    <row r="179" spans="1:74" hidden="1" x14ac:dyDescent="0.25">
      <c r="A179" s="7" t="s">
        <v>763</v>
      </c>
      <c r="B179" s="7" t="s">
        <v>253</v>
      </c>
      <c r="C179" s="7" t="s">
        <v>255</v>
      </c>
      <c r="D179" s="7">
        <f>INDEX(Strain_IDs!C:C,MATCH(Table1[[#This Row],[Strains]],Strain_IDs!D:D,0))</f>
        <v>8</v>
      </c>
      <c r="E179" s="7" t="s">
        <v>237</v>
      </c>
      <c r="F179" s="7" t="s">
        <v>236</v>
      </c>
      <c r="G179" s="7" t="s">
        <v>235</v>
      </c>
      <c r="H179" s="7" t="s">
        <v>234</v>
      </c>
      <c r="I179" s="7" t="s">
        <v>232</v>
      </c>
      <c r="J179" s="7" t="s">
        <v>609</v>
      </c>
      <c r="K179" s="7" t="s">
        <v>240</v>
      </c>
      <c r="L179" s="7" t="s">
        <v>236</v>
      </c>
      <c r="M179" s="7" t="s">
        <v>243</v>
      </c>
      <c r="N179" s="7" t="s">
        <v>234</v>
      </c>
      <c r="O179" s="7" t="s">
        <v>232</v>
      </c>
      <c r="P179" s="7" t="s">
        <v>609</v>
      </c>
      <c r="Q179" s="7" t="s">
        <v>250</v>
      </c>
      <c r="R179" s="7" t="s">
        <v>737</v>
      </c>
      <c r="S179" s="7" t="s">
        <v>739</v>
      </c>
      <c r="T179" s="7" t="s">
        <v>211</v>
      </c>
      <c r="U179" s="7" t="s">
        <v>610</v>
      </c>
      <c r="V179" s="7" t="s">
        <v>611</v>
      </c>
      <c r="W179" s="7" t="s">
        <v>814</v>
      </c>
      <c r="X179" s="7">
        <v>28</v>
      </c>
      <c r="Y179" s="7"/>
      <c r="Z179" s="7"/>
      <c r="AA179" s="7"/>
      <c r="AB179" s="7"/>
      <c r="AC179" s="7"/>
      <c r="AD179" s="7"/>
      <c r="AE179" s="7"/>
      <c r="AF179" s="7" t="s">
        <v>472</v>
      </c>
      <c r="AG179" s="7" t="s">
        <v>71</v>
      </c>
      <c r="AH179" s="7"/>
      <c r="AI179" s="7"/>
      <c r="AJ179" s="7">
        <f>SUM(Table1[[#This Row],[reported_1302]:[reported_1286_iso]])</f>
        <v>0.99999999999999989</v>
      </c>
      <c r="AK179" s="11">
        <v>0.16030496757093737</v>
      </c>
      <c r="AL179" s="11">
        <v>0.11827234170372214</v>
      </c>
      <c r="AM179" s="11">
        <v>7.8774692163477447E-2</v>
      </c>
      <c r="AN179" s="11">
        <v>4.0464954897810573E-2</v>
      </c>
      <c r="AO179" s="11">
        <v>0.59627511745337258</v>
      </c>
      <c r="AP179" s="11">
        <v>5.907926210679852E-3</v>
      </c>
      <c r="AQ179" s="11">
        <v>0</v>
      </c>
      <c r="AR179" s="11"/>
      <c r="AS179" s="11"/>
      <c r="AT179" s="11"/>
      <c r="AU179" s="11"/>
      <c r="AV179" s="11"/>
      <c r="AW179" s="11"/>
      <c r="AX179" s="11"/>
      <c r="AY179" s="11"/>
      <c r="AZ179" s="11">
        <f>Table1[[#This Row],[reported_1302]]/SUM(Table1[[#This Row],[reported_1302]:[reported_1292_iso]])</f>
        <v>0.1603049675709374</v>
      </c>
      <c r="BA179" s="11">
        <f>Table1[[#This Row],[reported_1300]]/SUM(Table1[[#This Row],[reported_1302]:[reported_1292_iso]])</f>
        <v>0.11827234170372215</v>
      </c>
      <c r="BB179" s="11">
        <f>Table1[[#This Row],[reported_1298]]/SUM(Table1[[#This Row],[reported_1302]:[reported_1292_iso]])</f>
        <v>7.8774692163477461E-2</v>
      </c>
      <c r="BC179" s="11">
        <f>Table1[[#This Row],[reported_1296]]/SUM(Table1[[#This Row],[reported_1302]:[reported_1292_iso]])</f>
        <v>4.046495489781058E-2</v>
      </c>
      <c r="BD179" s="11">
        <f>Table1[[#This Row],[reported_1292]]/SUM(Table1[[#This Row],[reported_1302]:[reported_1292_iso]])</f>
        <v>0.59627511745337269</v>
      </c>
      <c r="BE179" s="11">
        <f>Table1[[#This Row],[reported_1292_iso]]/SUM(Table1[[#This Row],[reported_1302]:[reported_1292_iso]])</f>
        <v>5.9079262106798529E-3</v>
      </c>
      <c r="BF179" s="7" t="e">
        <v>#N/A</v>
      </c>
      <c r="BG179" s="7" t="s">
        <v>32</v>
      </c>
      <c r="BH179" s="7" t="s">
        <v>34</v>
      </c>
      <c r="BI179" s="7" t="s">
        <v>784</v>
      </c>
      <c r="BJ179" s="8" t="s">
        <v>785</v>
      </c>
      <c r="BK179" s="8" t="s">
        <v>785</v>
      </c>
      <c r="BL179" s="7" t="s">
        <v>38</v>
      </c>
      <c r="BM179" s="7" t="s">
        <v>38</v>
      </c>
      <c r="BN179" s="7" t="s">
        <v>113</v>
      </c>
      <c r="BO179" s="7" t="s">
        <v>38</v>
      </c>
      <c r="BP179" s="7" t="s">
        <v>38</v>
      </c>
      <c r="BQ179" s="7" t="s">
        <v>46</v>
      </c>
      <c r="BR179" s="7" t="s">
        <v>46</v>
      </c>
      <c r="BS179" s="7" t="s">
        <v>786</v>
      </c>
      <c r="BT179" s="7" t="s">
        <v>79</v>
      </c>
      <c r="BU179" s="7" t="s">
        <v>787</v>
      </c>
      <c r="BV179" s="7" t="s">
        <v>787</v>
      </c>
    </row>
    <row r="180" spans="1:74" hidden="1" x14ac:dyDescent="0.25">
      <c r="A180" s="7" t="s">
        <v>764</v>
      </c>
      <c r="B180" s="7" t="s">
        <v>253</v>
      </c>
      <c r="C180" s="7" t="s">
        <v>255</v>
      </c>
      <c r="D180" s="7">
        <f>INDEX(Strain_IDs!C:C,MATCH(Table1[[#This Row],[Strains]],Strain_IDs!D:D,0))</f>
        <v>8</v>
      </c>
      <c r="E180" s="7" t="s">
        <v>237</v>
      </c>
      <c r="F180" s="7" t="s">
        <v>236</v>
      </c>
      <c r="G180" s="7" t="s">
        <v>235</v>
      </c>
      <c r="H180" s="7" t="s">
        <v>234</v>
      </c>
      <c r="I180" s="7" t="s">
        <v>232</v>
      </c>
      <c r="J180" s="7" t="s">
        <v>609</v>
      </c>
      <c r="K180" s="7" t="s">
        <v>240</v>
      </c>
      <c r="L180" s="7" t="s">
        <v>236</v>
      </c>
      <c r="M180" s="7" t="s">
        <v>243</v>
      </c>
      <c r="N180" s="7" t="s">
        <v>234</v>
      </c>
      <c r="O180" s="7" t="s">
        <v>232</v>
      </c>
      <c r="P180" s="7" t="s">
        <v>609</v>
      </c>
      <c r="Q180" s="7" t="s">
        <v>250</v>
      </c>
      <c r="R180" s="7" t="s">
        <v>737</v>
      </c>
      <c r="S180" s="7" t="s">
        <v>739</v>
      </c>
      <c r="T180" s="7" t="s">
        <v>211</v>
      </c>
      <c r="U180" s="7" t="s">
        <v>610</v>
      </c>
      <c r="V180" s="7" t="s">
        <v>611</v>
      </c>
      <c r="W180" s="7" t="s">
        <v>815</v>
      </c>
      <c r="X180" s="7">
        <v>32</v>
      </c>
      <c r="Y180" s="7"/>
      <c r="Z180" s="7"/>
      <c r="AA180" s="7"/>
      <c r="AB180" s="7"/>
      <c r="AC180" s="7"/>
      <c r="AD180" s="7"/>
      <c r="AE180" s="7"/>
      <c r="AF180" s="7" t="s">
        <v>472</v>
      </c>
      <c r="AG180" s="7" t="s">
        <v>71</v>
      </c>
      <c r="AH180" s="7"/>
      <c r="AI180" s="7"/>
      <c r="AJ180" s="7">
        <f>SUM(Table1[[#This Row],[reported_1302]:[reported_1286_iso]])</f>
        <v>1</v>
      </c>
      <c r="AK180" s="11">
        <v>0.10490484464211065</v>
      </c>
      <c r="AL180" s="11">
        <v>9.1015958798161989E-2</v>
      </c>
      <c r="AM180" s="11">
        <v>8.4947227435348369E-2</v>
      </c>
      <c r="AN180" s="11">
        <v>3.9547130109169333E-2</v>
      </c>
      <c r="AO180" s="11">
        <v>0.67187628774225183</v>
      </c>
      <c r="AP180" s="11">
        <v>7.7085512729578231E-3</v>
      </c>
      <c r="AQ180" s="11">
        <v>0</v>
      </c>
      <c r="AR180" s="11"/>
      <c r="AS180" s="11"/>
      <c r="AT180" s="11"/>
      <c r="AU180" s="11"/>
      <c r="AV180" s="11"/>
      <c r="AW180" s="11"/>
      <c r="AX180" s="11"/>
      <c r="AY180" s="11"/>
      <c r="AZ180" s="11">
        <f>Table1[[#This Row],[reported_1302]]/SUM(Table1[[#This Row],[reported_1302]:[reported_1292_iso]])</f>
        <v>0.10490484464211065</v>
      </c>
      <c r="BA180" s="11">
        <f>Table1[[#This Row],[reported_1300]]/SUM(Table1[[#This Row],[reported_1302]:[reported_1292_iso]])</f>
        <v>9.1015958798161989E-2</v>
      </c>
      <c r="BB180" s="11">
        <f>Table1[[#This Row],[reported_1298]]/SUM(Table1[[#This Row],[reported_1302]:[reported_1292_iso]])</f>
        <v>8.4947227435348369E-2</v>
      </c>
      <c r="BC180" s="11">
        <f>Table1[[#This Row],[reported_1296]]/SUM(Table1[[#This Row],[reported_1302]:[reported_1292_iso]])</f>
        <v>3.9547130109169333E-2</v>
      </c>
      <c r="BD180" s="11">
        <f>Table1[[#This Row],[reported_1292]]/SUM(Table1[[#This Row],[reported_1302]:[reported_1292_iso]])</f>
        <v>0.67187628774225183</v>
      </c>
      <c r="BE180" s="11">
        <f>Table1[[#This Row],[reported_1292_iso]]/SUM(Table1[[#This Row],[reported_1302]:[reported_1292_iso]])</f>
        <v>7.7085512729578231E-3</v>
      </c>
      <c r="BF180" s="7" t="e">
        <v>#N/A</v>
      </c>
      <c r="BG180" s="7" t="s">
        <v>32</v>
      </c>
      <c r="BH180" s="7" t="s">
        <v>34</v>
      </c>
      <c r="BI180" s="7" t="s">
        <v>784</v>
      </c>
      <c r="BJ180" s="8" t="s">
        <v>785</v>
      </c>
      <c r="BK180" s="8" t="s">
        <v>785</v>
      </c>
      <c r="BL180" s="7" t="s">
        <v>38</v>
      </c>
      <c r="BM180" s="7" t="s">
        <v>38</v>
      </c>
      <c r="BN180" s="7" t="s">
        <v>113</v>
      </c>
      <c r="BO180" s="7" t="s">
        <v>38</v>
      </c>
      <c r="BP180" s="7" t="s">
        <v>38</v>
      </c>
      <c r="BQ180" s="7" t="s">
        <v>46</v>
      </c>
      <c r="BR180" s="7" t="s">
        <v>46</v>
      </c>
      <c r="BS180" s="7" t="s">
        <v>786</v>
      </c>
      <c r="BT180" s="7" t="s">
        <v>79</v>
      </c>
      <c r="BU180" s="7" t="s">
        <v>787</v>
      </c>
      <c r="BV180" s="7" t="s">
        <v>787</v>
      </c>
    </row>
    <row r="181" spans="1:74" x14ac:dyDescent="0.25">
      <c r="A181" s="7" t="s">
        <v>765</v>
      </c>
      <c r="B181" s="7" t="s">
        <v>775</v>
      </c>
      <c r="C181" s="7" t="s">
        <v>779</v>
      </c>
      <c r="D181" s="7">
        <f>INDEX(Strain_IDs!C:C,MATCH(Table1[[#This Row],[Strains]],Strain_IDs!D:D,0))</f>
        <v>12</v>
      </c>
      <c r="E181" t="s">
        <v>825</v>
      </c>
      <c r="F181" t="s">
        <v>826</v>
      </c>
      <c r="G181" t="s">
        <v>827</v>
      </c>
      <c r="H181" t="s">
        <v>828</v>
      </c>
      <c r="I181" t="s">
        <v>829</v>
      </c>
      <c r="J181" t="s">
        <v>830</v>
      </c>
      <c r="K181" s="7" t="s">
        <v>240</v>
      </c>
      <c r="L181" t="s">
        <v>831</v>
      </c>
      <c r="M181" t="s">
        <v>831</v>
      </c>
      <c r="N181" t="s">
        <v>831</v>
      </c>
      <c r="O181" s="7" t="s">
        <v>832</v>
      </c>
      <c r="P181" s="7" t="s">
        <v>833</v>
      </c>
      <c r="Q181" s="7"/>
      <c r="R181" s="7"/>
      <c r="S181" s="7"/>
      <c r="T181" s="7"/>
      <c r="U181" s="7"/>
      <c r="V181" s="7"/>
      <c r="W181" s="7" t="s">
        <v>816</v>
      </c>
      <c r="X181" s="7">
        <v>20</v>
      </c>
      <c r="Y181" s="7"/>
      <c r="Z181" s="7"/>
      <c r="AA181" s="7"/>
      <c r="AB181" s="7"/>
      <c r="AC181" s="7"/>
      <c r="AD181" s="7"/>
      <c r="AE181" s="7"/>
      <c r="AF181" s="7" t="s">
        <v>472</v>
      </c>
      <c r="AG181" s="7" t="s">
        <v>71</v>
      </c>
      <c r="AH181" s="7"/>
      <c r="AI181" s="7"/>
      <c r="AJ181" s="7">
        <f>SUM(Table1[[#This Row],[reported_1302]:[reported_1286_iso]])</f>
        <v>1</v>
      </c>
      <c r="AK181" s="11">
        <v>0.24249057371385518</v>
      </c>
      <c r="AL181" s="11">
        <v>0.19968608968705506</v>
      </c>
      <c r="AM181" s="11">
        <v>0.15448679067034271</v>
      </c>
      <c r="AN181" s="11">
        <v>8.8643101528497623E-2</v>
      </c>
      <c r="AO181" s="11">
        <v>0.15344636855712385</v>
      </c>
      <c r="AP181" s="11">
        <v>0.1612470758431255</v>
      </c>
      <c r="AQ181" s="11">
        <v>0</v>
      </c>
      <c r="AR181" s="11"/>
      <c r="AS181" s="11"/>
      <c r="AT181" s="11"/>
      <c r="AU181" s="11"/>
      <c r="AV181" s="11"/>
      <c r="AW181" s="11"/>
      <c r="AX181" s="11"/>
      <c r="AY181" s="11"/>
      <c r="AZ181" s="11">
        <f>Table1[[#This Row],[reported_1302]]/SUM(Table1[[#This Row],[reported_1302]:[reported_1292_iso]])</f>
        <v>0.24249057371385518</v>
      </c>
      <c r="BA181" s="11">
        <f>Table1[[#This Row],[reported_1300]]/SUM(Table1[[#This Row],[reported_1302]:[reported_1292_iso]])</f>
        <v>0.19968608968705506</v>
      </c>
      <c r="BB181" s="11">
        <f>Table1[[#This Row],[reported_1298]]/SUM(Table1[[#This Row],[reported_1302]:[reported_1292_iso]])</f>
        <v>0.15448679067034271</v>
      </c>
      <c r="BC181" s="11">
        <f>Table1[[#This Row],[reported_1296]]/SUM(Table1[[#This Row],[reported_1302]:[reported_1292_iso]])</f>
        <v>8.8643101528497623E-2</v>
      </c>
      <c r="BD181" s="11">
        <f>Table1[[#This Row],[reported_1292]]/SUM(Table1[[#This Row],[reported_1302]:[reported_1292_iso]])</f>
        <v>0.15344636855712385</v>
      </c>
      <c r="BE181" s="11">
        <f>Table1[[#This Row],[reported_1292_iso]]/SUM(Table1[[#This Row],[reported_1302]:[reported_1292_iso]])</f>
        <v>0.1612470758431255</v>
      </c>
      <c r="BF181" s="7" t="e">
        <v>#N/A</v>
      </c>
      <c r="BG181" s="7" t="s">
        <v>32</v>
      </c>
      <c r="BH181" s="7" t="s">
        <v>34</v>
      </c>
      <c r="BI181" s="7" t="s">
        <v>784</v>
      </c>
      <c r="BJ181" s="8" t="s">
        <v>785</v>
      </c>
      <c r="BK181" s="8" t="s">
        <v>785</v>
      </c>
      <c r="BL181" s="7" t="s">
        <v>38</v>
      </c>
      <c r="BM181" s="7" t="s">
        <v>38</v>
      </c>
      <c r="BN181" s="7" t="s">
        <v>113</v>
      </c>
      <c r="BO181" s="7" t="s">
        <v>38</v>
      </c>
      <c r="BP181" s="7" t="s">
        <v>38</v>
      </c>
      <c r="BQ181" s="7" t="s">
        <v>46</v>
      </c>
      <c r="BR181" s="7" t="s">
        <v>46</v>
      </c>
      <c r="BS181" s="7" t="s">
        <v>786</v>
      </c>
      <c r="BT181" s="7" t="s">
        <v>79</v>
      </c>
      <c r="BU181" s="7" t="s">
        <v>787</v>
      </c>
      <c r="BV181" s="7" t="s">
        <v>787</v>
      </c>
    </row>
    <row r="182" spans="1:74" hidden="1" x14ac:dyDescent="0.25">
      <c r="A182" s="7" t="s">
        <v>766</v>
      </c>
      <c r="B182" s="7" t="s">
        <v>776</v>
      </c>
      <c r="C182" s="7" t="s">
        <v>780</v>
      </c>
      <c r="D182" s="7">
        <f>INDEX(Strain_IDs!C:C,MATCH(Table1[[#This Row],[Strains]],Strain_IDs!D:D,0))</f>
        <v>5.0999999999999996</v>
      </c>
      <c r="E182" s="7" t="s">
        <v>237</v>
      </c>
      <c r="F182" s="7" t="s">
        <v>236</v>
      </c>
      <c r="G182" s="7" t="s">
        <v>235</v>
      </c>
      <c r="H182" s="7" t="s">
        <v>234</v>
      </c>
      <c r="I182" s="7" t="s">
        <v>232</v>
      </c>
      <c r="J182" s="7" t="s">
        <v>631</v>
      </c>
      <c r="K182" s="7" t="s">
        <v>240</v>
      </c>
      <c r="L182" s="7" t="s">
        <v>236</v>
      </c>
      <c r="M182" s="7" t="s">
        <v>243</v>
      </c>
      <c r="N182" s="7" t="s">
        <v>234</v>
      </c>
      <c r="O182" s="8" t="s">
        <v>232</v>
      </c>
      <c r="P182" s="7" t="s">
        <v>631</v>
      </c>
      <c r="Q182" s="7" t="s">
        <v>250</v>
      </c>
      <c r="R182" s="7" t="s">
        <v>737</v>
      </c>
      <c r="S182" s="7" t="s">
        <v>739</v>
      </c>
      <c r="T182" s="7" t="s">
        <v>211</v>
      </c>
      <c r="U182" s="7" t="s">
        <v>610</v>
      </c>
      <c r="V182" s="7" t="s">
        <v>611</v>
      </c>
      <c r="W182" s="7" t="s">
        <v>817</v>
      </c>
      <c r="X182" s="7">
        <v>15</v>
      </c>
      <c r="Y182" s="7"/>
      <c r="Z182" s="7"/>
      <c r="AA182" s="7"/>
      <c r="AB182" s="7"/>
      <c r="AC182" s="7"/>
      <c r="AD182" s="7"/>
      <c r="AE182" s="7"/>
      <c r="AF182" s="7" t="s">
        <v>472</v>
      </c>
      <c r="AG182" s="7" t="s">
        <v>71</v>
      </c>
      <c r="AH182" s="7"/>
      <c r="AI182" s="7"/>
      <c r="AJ182" s="7">
        <f>SUM(Table1[[#This Row],[reported_1302]:[reported_1286_iso]])</f>
        <v>0.99999999999999978</v>
      </c>
      <c r="AK182" s="11">
        <v>0.51572372774987152</v>
      </c>
      <c r="AL182" s="11">
        <v>0.1337097822764374</v>
      </c>
      <c r="AM182" s="11">
        <v>4.4745287865455084E-2</v>
      </c>
      <c r="AN182" s="11">
        <v>2.0957003605464975E-2</v>
      </c>
      <c r="AO182" s="11">
        <v>0.28186878706231383</v>
      </c>
      <c r="AP182" s="11">
        <v>2.9954114404570978E-3</v>
      </c>
      <c r="AQ182" s="11">
        <v>0</v>
      </c>
      <c r="AR182" s="11"/>
      <c r="AS182" s="11"/>
      <c r="AT182" s="11"/>
      <c r="AU182" s="11"/>
      <c r="AV182" s="11"/>
      <c r="AW182" s="11"/>
      <c r="AX182" s="11"/>
      <c r="AY182" s="11"/>
      <c r="AZ182" s="11">
        <f>Table1[[#This Row],[reported_1302]]/SUM(Table1[[#This Row],[reported_1302]:[reported_1292_iso]])</f>
        <v>0.51572372774987163</v>
      </c>
      <c r="BA182" s="11">
        <f>Table1[[#This Row],[reported_1300]]/SUM(Table1[[#This Row],[reported_1302]:[reported_1292_iso]])</f>
        <v>0.13370978227643743</v>
      </c>
      <c r="BB182" s="11">
        <f>Table1[[#This Row],[reported_1298]]/SUM(Table1[[#This Row],[reported_1302]:[reported_1292_iso]])</f>
        <v>4.4745287865455091E-2</v>
      </c>
      <c r="BC182" s="11">
        <f>Table1[[#This Row],[reported_1296]]/SUM(Table1[[#This Row],[reported_1302]:[reported_1292_iso]])</f>
        <v>2.0957003605464979E-2</v>
      </c>
      <c r="BD182" s="11">
        <f>Table1[[#This Row],[reported_1292]]/SUM(Table1[[#This Row],[reported_1302]:[reported_1292_iso]])</f>
        <v>0.28186878706231389</v>
      </c>
      <c r="BE182" s="11">
        <f>Table1[[#This Row],[reported_1292_iso]]/SUM(Table1[[#This Row],[reported_1302]:[reported_1292_iso]])</f>
        <v>2.9954114404570987E-3</v>
      </c>
      <c r="BF182" s="7" t="e">
        <v>#N/A</v>
      </c>
      <c r="BG182" s="7" t="s">
        <v>32</v>
      </c>
      <c r="BH182" s="7" t="s">
        <v>34</v>
      </c>
      <c r="BI182" s="7" t="s">
        <v>784</v>
      </c>
      <c r="BJ182" s="8" t="s">
        <v>785</v>
      </c>
      <c r="BK182" s="8" t="s">
        <v>785</v>
      </c>
      <c r="BL182" s="7" t="s">
        <v>38</v>
      </c>
      <c r="BM182" s="7" t="s">
        <v>38</v>
      </c>
      <c r="BN182" s="7" t="s">
        <v>113</v>
      </c>
      <c r="BO182" s="7" t="s">
        <v>38</v>
      </c>
      <c r="BP182" s="7" t="s">
        <v>38</v>
      </c>
      <c r="BQ182" s="7" t="s">
        <v>46</v>
      </c>
      <c r="BR182" s="7" t="s">
        <v>46</v>
      </c>
      <c r="BS182" s="7" t="s">
        <v>786</v>
      </c>
      <c r="BT182" s="7" t="s">
        <v>79</v>
      </c>
      <c r="BU182" s="7" t="s">
        <v>787</v>
      </c>
      <c r="BV182" s="7" t="s">
        <v>787</v>
      </c>
    </row>
    <row r="183" spans="1:74" hidden="1" x14ac:dyDescent="0.25">
      <c r="A183" s="7" t="s">
        <v>767</v>
      </c>
      <c r="B183" s="7" t="s">
        <v>776</v>
      </c>
      <c r="C183" s="7" t="s">
        <v>780</v>
      </c>
      <c r="D183" s="7">
        <f>INDEX(Strain_IDs!C:C,MATCH(Table1[[#This Row],[Strains]],Strain_IDs!D:D,0))</f>
        <v>5.0999999999999996</v>
      </c>
      <c r="E183" s="7" t="s">
        <v>237</v>
      </c>
      <c r="F183" s="7" t="s">
        <v>236</v>
      </c>
      <c r="G183" s="7" t="s">
        <v>235</v>
      </c>
      <c r="H183" s="7" t="s">
        <v>234</v>
      </c>
      <c r="I183" s="7" t="s">
        <v>232</v>
      </c>
      <c r="J183" s="7" t="s">
        <v>631</v>
      </c>
      <c r="K183" s="7" t="s">
        <v>240</v>
      </c>
      <c r="L183" s="7" t="s">
        <v>236</v>
      </c>
      <c r="M183" s="7" t="s">
        <v>243</v>
      </c>
      <c r="N183" s="7" t="s">
        <v>234</v>
      </c>
      <c r="O183" s="8" t="s">
        <v>232</v>
      </c>
      <c r="P183" s="7" t="s">
        <v>631</v>
      </c>
      <c r="Q183" s="7" t="s">
        <v>250</v>
      </c>
      <c r="R183" s="7" t="s">
        <v>737</v>
      </c>
      <c r="S183" s="7" t="s">
        <v>739</v>
      </c>
      <c r="T183" s="7" t="s">
        <v>211</v>
      </c>
      <c r="U183" s="7" t="s">
        <v>610</v>
      </c>
      <c r="V183" s="7" t="s">
        <v>611</v>
      </c>
      <c r="W183" s="7" t="s">
        <v>818</v>
      </c>
      <c r="X183" s="7">
        <v>20</v>
      </c>
      <c r="Y183" s="7"/>
      <c r="Z183" s="7"/>
      <c r="AA183" s="7"/>
      <c r="AB183" s="7"/>
      <c r="AC183" s="7"/>
      <c r="AD183" s="7"/>
      <c r="AE183" s="7"/>
      <c r="AF183" s="7" t="s">
        <v>472</v>
      </c>
      <c r="AG183" s="7" t="s">
        <v>71</v>
      </c>
      <c r="AH183" s="7"/>
      <c r="AI183" s="7"/>
      <c r="AJ183" s="7">
        <f>SUM(Table1[[#This Row],[reported_1302]:[reported_1286_iso]])</f>
        <v>1</v>
      </c>
      <c r="AK183" s="11">
        <v>0.43777532373615474</v>
      </c>
      <c r="AL183" s="11">
        <v>0.17488730549612494</v>
      </c>
      <c r="AM183" s="11">
        <v>6.2103572200065606E-2</v>
      </c>
      <c r="AN183" s="11">
        <v>3.0862120705330388E-2</v>
      </c>
      <c r="AO183" s="11">
        <v>0.28525919344643286</v>
      </c>
      <c r="AP183" s="11">
        <v>9.1124844158915752E-3</v>
      </c>
      <c r="AQ183" s="11">
        <v>0</v>
      </c>
      <c r="AR183" s="11"/>
      <c r="AS183" s="11"/>
      <c r="AT183" s="11"/>
      <c r="AU183" s="11"/>
      <c r="AV183" s="11"/>
      <c r="AW183" s="11"/>
      <c r="AX183" s="11"/>
      <c r="AY183" s="11"/>
      <c r="AZ183" s="11">
        <f>Table1[[#This Row],[reported_1302]]/SUM(Table1[[#This Row],[reported_1302]:[reported_1292_iso]])</f>
        <v>0.43777532373615474</v>
      </c>
      <c r="BA183" s="11">
        <f>Table1[[#This Row],[reported_1300]]/SUM(Table1[[#This Row],[reported_1302]:[reported_1292_iso]])</f>
        <v>0.17488730549612494</v>
      </c>
      <c r="BB183" s="11">
        <f>Table1[[#This Row],[reported_1298]]/SUM(Table1[[#This Row],[reported_1302]:[reported_1292_iso]])</f>
        <v>6.2103572200065606E-2</v>
      </c>
      <c r="BC183" s="11">
        <f>Table1[[#This Row],[reported_1296]]/SUM(Table1[[#This Row],[reported_1302]:[reported_1292_iso]])</f>
        <v>3.0862120705330388E-2</v>
      </c>
      <c r="BD183" s="11">
        <f>Table1[[#This Row],[reported_1292]]/SUM(Table1[[#This Row],[reported_1302]:[reported_1292_iso]])</f>
        <v>0.28525919344643286</v>
      </c>
      <c r="BE183" s="11">
        <f>Table1[[#This Row],[reported_1292_iso]]/SUM(Table1[[#This Row],[reported_1302]:[reported_1292_iso]])</f>
        <v>9.1124844158915752E-3</v>
      </c>
      <c r="BF183" s="7" t="e">
        <v>#N/A</v>
      </c>
      <c r="BG183" s="7" t="s">
        <v>32</v>
      </c>
      <c r="BH183" s="7" t="s">
        <v>34</v>
      </c>
      <c r="BI183" s="7" t="s">
        <v>784</v>
      </c>
      <c r="BJ183" s="8" t="s">
        <v>785</v>
      </c>
      <c r="BK183" s="8" t="s">
        <v>785</v>
      </c>
      <c r="BL183" s="7" t="s">
        <v>38</v>
      </c>
      <c r="BM183" s="7" t="s">
        <v>38</v>
      </c>
      <c r="BN183" s="7" t="s">
        <v>113</v>
      </c>
      <c r="BO183" s="7" t="s">
        <v>38</v>
      </c>
      <c r="BP183" s="7" t="s">
        <v>38</v>
      </c>
      <c r="BQ183" s="7" t="s">
        <v>46</v>
      </c>
      <c r="BR183" s="7" t="s">
        <v>46</v>
      </c>
      <c r="BS183" s="7" t="s">
        <v>786</v>
      </c>
      <c r="BT183" s="7" t="s">
        <v>79</v>
      </c>
      <c r="BU183" s="7" t="s">
        <v>787</v>
      </c>
      <c r="BV183" s="7" t="s">
        <v>787</v>
      </c>
    </row>
    <row r="184" spans="1:74" hidden="1" x14ac:dyDescent="0.25">
      <c r="A184" s="7" t="s">
        <v>768</v>
      </c>
      <c r="B184" s="7" t="s">
        <v>776</v>
      </c>
      <c r="C184" s="7" t="s">
        <v>780</v>
      </c>
      <c r="D184" s="7">
        <f>INDEX(Strain_IDs!C:C,MATCH(Table1[[#This Row],[Strains]],Strain_IDs!D:D,0))</f>
        <v>5.0999999999999996</v>
      </c>
      <c r="E184" s="7" t="s">
        <v>237</v>
      </c>
      <c r="F184" s="7" t="s">
        <v>236</v>
      </c>
      <c r="G184" s="7" t="s">
        <v>235</v>
      </c>
      <c r="H184" s="7" t="s">
        <v>234</v>
      </c>
      <c r="I184" s="7" t="s">
        <v>232</v>
      </c>
      <c r="J184" s="7" t="s">
        <v>631</v>
      </c>
      <c r="K184" s="7" t="s">
        <v>240</v>
      </c>
      <c r="L184" s="7" t="s">
        <v>236</v>
      </c>
      <c r="M184" s="7" t="s">
        <v>243</v>
      </c>
      <c r="N184" s="7" t="s">
        <v>234</v>
      </c>
      <c r="O184" s="8" t="s">
        <v>232</v>
      </c>
      <c r="P184" s="7" t="s">
        <v>631</v>
      </c>
      <c r="Q184" s="7" t="s">
        <v>250</v>
      </c>
      <c r="R184" s="7" t="s">
        <v>737</v>
      </c>
      <c r="S184" s="7" t="s">
        <v>739</v>
      </c>
      <c r="T184" s="7" t="s">
        <v>211</v>
      </c>
      <c r="U184" s="7" t="s">
        <v>610</v>
      </c>
      <c r="V184" s="7" t="s">
        <v>611</v>
      </c>
      <c r="W184" s="7" t="s">
        <v>819</v>
      </c>
      <c r="X184" s="7">
        <v>25</v>
      </c>
      <c r="Y184" s="7"/>
      <c r="Z184" s="7"/>
      <c r="AA184" s="7"/>
      <c r="AB184" s="7"/>
      <c r="AC184" s="7"/>
      <c r="AD184" s="7"/>
      <c r="AE184" s="7"/>
      <c r="AF184" s="7" t="s">
        <v>472</v>
      </c>
      <c r="AG184" s="7" t="s">
        <v>71</v>
      </c>
      <c r="AH184" s="7"/>
      <c r="AI184" s="7"/>
      <c r="AJ184" s="7">
        <f>SUM(Table1[[#This Row],[reported_1302]:[reported_1286_iso]])</f>
        <v>1</v>
      </c>
      <c r="AK184" s="11">
        <v>0.37961020750324209</v>
      </c>
      <c r="AL184" s="11">
        <v>0.17725278968483718</v>
      </c>
      <c r="AM184" s="11">
        <v>6.3708226238803886E-2</v>
      </c>
      <c r="AN184" s="11">
        <v>4.4361224534801631E-2</v>
      </c>
      <c r="AO184" s="11">
        <v>0.32383603574351816</v>
      </c>
      <c r="AP184" s="11">
        <v>1.1231516294797003E-2</v>
      </c>
      <c r="AQ184" s="11">
        <v>0</v>
      </c>
      <c r="AR184" s="11"/>
      <c r="AS184" s="11"/>
      <c r="AT184" s="11"/>
      <c r="AU184" s="11"/>
      <c r="AV184" s="11"/>
      <c r="AW184" s="11"/>
      <c r="AX184" s="11"/>
      <c r="AY184" s="11"/>
      <c r="AZ184" s="11">
        <f>Table1[[#This Row],[reported_1302]]/SUM(Table1[[#This Row],[reported_1302]:[reported_1292_iso]])</f>
        <v>0.37961020750324209</v>
      </c>
      <c r="BA184" s="11">
        <f>Table1[[#This Row],[reported_1300]]/SUM(Table1[[#This Row],[reported_1302]:[reported_1292_iso]])</f>
        <v>0.17725278968483718</v>
      </c>
      <c r="BB184" s="11">
        <f>Table1[[#This Row],[reported_1298]]/SUM(Table1[[#This Row],[reported_1302]:[reported_1292_iso]])</f>
        <v>6.3708226238803886E-2</v>
      </c>
      <c r="BC184" s="11">
        <f>Table1[[#This Row],[reported_1296]]/SUM(Table1[[#This Row],[reported_1302]:[reported_1292_iso]])</f>
        <v>4.4361224534801631E-2</v>
      </c>
      <c r="BD184" s="11">
        <f>Table1[[#This Row],[reported_1292]]/SUM(Table1[[#This Row],[reported_1302]:[reported_1292_iso]])</f>
        <v>0.32383603574351816</v>
      </c>
      <c r="BE184" s="11">
        <f>Table1[[#This Row],[reported_1292_iso]]/SUM(Table1[[#This Row],[reported_1302]:[reported_1292_iso]])</f>
        <v>1.1231516294797003E-2</v>
      </c>
      <c r="BF184" s="7" t="e">
        <v>#N/A</v>
      </c>
      <c r="BG184" s="7" t="s">
        <v>32</v>
      </c>
      <c r="BH184" s="7" t="s">
        <v>34</v>
      </c>
      <c r="BI184" s="7" t="s">
        <v>784</v>
      </c>
      <c r="BJ184" s="8" t="s">
        <v>785</v>
      </c>
      <c r="BK184" s="8" t="s">
        <v>785</v>
      </c>
      <c r="BL184" s="7" t="s">
        <v>38</v>
      </c>
      <c r="BM184" s="7" t="s">
        <v>38</v>
      </c>
      <c r="BN184" s="7" t="s">
        <v>113</v>
      </c>
      <c r="BO184" s="7" t="s">
        <v>38</v>
      </c>
      <c r="BP184" s="7" t="s">
        <v>38</v>
      </c>
      <c r="BQ184" s="7" t="s">
        <v>46</v>
      </c>
      <c r="BR184" s="7" t="s">
        <v>46</v>
      </c>
      <c r="BS184" s="7" t="s">
        <v>786</v>
      </c>
      <c r="BT184" s="7" t="s">
        <v>79</v>
      </c>
      <c r="BU184" s="7" t="s">
        <v>787</v>
      </c>
      <c r="BV184" s="7" t="s">
        <v>787</v>
      </c>
    </row>
    <row r="185" spans="1:74" hidden="1" x14ac:dyDescent="0.25">
      <c r="A185" s="7" t="s">
        <v>769</v>
      </c>
      <c r="B185" s="7" t="s">
        <v>776</v>
      </c>
      <c r="C185" s="7" t="s">
        <v>780</v>
      </c>
      <c r="D185" s="7">
        <f>INDEX(Strain_IDs!C:C,MATCH(Table1[[#This Row],[Strains]],Strain_IDs!D:D,0))</f>
        <v>5.0999999999999996</v>
      </c>
      <c r="E185" s="7" t="s">
        <v>237</v>
      </c>
      <c r="F185" s="7" t="s">
        <v>236</v>
      </c>
      <c r="G185" s="7" t="s">
        <v>235</v>
      </c>
      <c r="H185" s="7" t="s">
        <v>234</v>
      </c>
      <c r="I185" s="7" t="s">
        <v>232</v>
      </c>
      <c r="J185" s="7" t="s">
        <v>631</v>
      </c>
      <c r="K185" s="7" t="s">
        <v>240</v>
      </c>
      <c r="L185" s="7" t="s">
        <v>236</v>
      </c>
      <c r="M185" s="7" t="s">
        <v>243</v>
      </c>
      <c r="N185" s="7" t="s">
        <v>234</v>
      </c>
      <c r="O185" s="8" t="s">
        <v>232</v>
      </c>
      <c r="P185" s="7" t="s">
        <v>631</v>
      </c>
      <c r="Q185" s="7" t="s">
        <v>250</v>
      </c>
      <c r="R185" s="7" t="s">
        <v>737</v>
      </c>
      <c r="S185" s="7" t="s">
        <v>739</v>
      </c>
      <c r="T185" s="7" t="s">
        <v>211</v>
      </c>
      <c r="U185" s="7" t="s">
        <v>610</v>
      </c>
      <c r="V185" s="7" t="s">
        <v>611</v>
      </c>
      <c r="W185" s="7" t="s">
        <v>820</v>
      </c>
      <c r="X185" s="7">
        <v>30</v>
      </c>
      <c r="Y185" s="7"/>
      <c r="Z185" s="7"/>
      <c r="AA185" s="7"/>
      <c r="AB185" s="7"/>
      <c r="AC185" s="7"/>
      <c r="AD185" s="7"/>
      <c r="AE185" s="7"/>
      <c r="AF185" s="7" t="s">
        <v>472</v>
      </c>
      <c r="AG185" s="7" t="s">
        <v>71</v>
      </c>
      <c r="AH185" s="7"/>
      <c r="AI185" s="7"/>
      <c r="AJ185" s="7">
        <f>SUM(Table1[[#This Row],[reported_1302]:[reported_1286_iso]])</f>
        <v>1</v>
      </c>
      <c r="AK185" s="11">
        <v>0.3446061264657298</v>
      </c>
      <c r="AL185" s="11">
        <v>0.1801092487403225</v>
      </c>
      <c r="AM185" s="11">
        <v>8.7031632076830914E-2</v>
      </c>
      <c r="AN185" s="11">
        <v>4.2827187407947914E-2</v>
      </c>
      <c r="AO185" s="11">
        <v>0.32389541265628541</v>
      </c>
      <c r="AP185" s="11">
        <v>2.1530392652883566E-2</v>
      </c>
      <c r="AQ185" s="11">
        <v>0</v>
      </c>
      <c r="AR185" s="11"/>
      <c r="AS185" s="11"/>
      <c r="AT185" s="11"/>
      <c r="AU185" s="11"/>
      <c r="AV185" s="11"/>
      <c r="AW185" s="11"/>
      <c r="AX185" s="11"/>
      <c r="AY185" s="11"/>
      <c r="AZ185" s="11">
        <f>Table1[[#This Row],[reported_1302]]/SUM(Table1[[#This Row],[reported_1302]:[reported_1292_iso]])</f>
        <v>0.3446061264657298</v>
      </c>
      <c r="BA185" s="11">
        <f>Table1[[#This Row],[reported_1300]]/SUM(Table1[[#This Row],[reported_1302]:[reported_1292_iso]])</f>
        <v>0.1801092487403225</v>
      </c>
      <c r="BB185" s="11">
        <f>Table1[[#This Row],[reported_1298]]/SUM(Table1[[#This Row],[reported_1302]:[reported_1292_iso]])</f>
        <v>8.7031632076830914E-2</v>
      </c>
      <c r="BC185" s="11">
        <f>Table1[[#This Row],[reported_1296]]/SUM(Table1[[#This Row],[reported_1302]:[reported_1292_iso]])</f>
        <v>4.2827187407947914E-2</v>
      </c>
      <c r="BD185" s="11">
        <f>Table1[[#This Row],[reported_1292]]/SUM(Table1[[#This Row],[reported_1302]:[reported_1292_iso]])</f>
        <v>0.32389541265628541</v>
      </c>
      <c r="BE185" s="11">
        <f>Table1[[#This Row],[reported_1292_iso]]/SUM(Table1[[#This Row],[reported_1302]:[reported_1292_iso]])</f>
        <v>2.1530392652883566E-2</v>
      </c>
      <c r="BF185" s="7" t="e">
        <v>#N/A</v>
      </c>
      <c r="BG185" s="7" t="s">
        <v>32</v>
      </c>
      <c r="BH185" s="7" t="s">
        <v>34</v>
      </c>
      <c r="BI185" s="7" t="s">
        <v>784</v>
      </c>
      <c r="BJ185" s="8" t="s">
        <v>785</v>
      </c>
      <c r="BK185" s="8" t="s">
        <v>785</v>
      </c>
      <c r="BL185" s="7" t="s">
        <v>38</v>
      </c>
      <c r="BM185" s="7" t="s">
        <v>38</v>
      </c>
      <c r="BN185" s="7" t="s">
        <v>113</v>
      </c>
      <c r="BO185" s="7" t="s">
        <v>38</v>
      </c>
      <c r="BP185" s="7" t="s">
        <v>38</v>
      </c>
      <c r="BQ185" s="7" t="s">
        <v>46</v>
      </c>
      <c r="BR185" s="7" t="s">
        <v>46</v>
      </c>
      <c r="BS185" s="7" t="s">
        <v>786</v>
      </c>
      <c r="BT185" s="7" t="s">
        <v>79</v>
      </c>
      <c r="BU185" s="7" t="s">
        <v>787</v>
      </c>
      <c r="BV185" s="7" t="s">
        <v>787</v>
      </c>
    </row>
    <row r="186" spans="1:74" hidden="1" x14ac:dyDescent="0.25">
      <c r="A186" s="7" t="s">
        <v>770</v>
      </c>
      <c r="B186" s="7" t="s">
        <v>777</v>
      </c>
      <c r="C186" s="7" t="s">
        <v>781</v>
      </c>
      <c r="D186" s="7">
        <f>INDEX(Strain_IDs!C:C,MATCH(Table1[[#This Row],[Strains]],Strain_IDs!D:D,0))</f>
        <v>3</v>
      </c>
      <c r="E186" t="s">
        <v>237</v>
      </c>
      <c r="F186" t="s">
        <v>826</v>
      </c>
      <c r="G186" t="s">
        <v>827</v>
      </c>
      <c r="H186" t="s">
        <v>828</v>
      </c>
      <c r="I186" t="s">
        <v>835</v>
      </c>
      <c r="J186" t="s">
        <v>836</v>
      </c>
      <c r="K186" t="s">
        <v>240</v>
      </c>
      <c r="L186" t="s">
        <v>826</v>
      </c>
      <c r="M186" t="s">
        <v>837</v>
      </c>
      <c r="N186" t="s">
        <v>828</v>
      </c>
      <c r="O186" t="s">
        <v>838</v>
      </c>
      <c r="P186" t="s">
        <v>839</v>
      </c>
      <c r="Q186" s="7" t="s">
        <v>250</v>
      </c>
      <c r="R186" s="7" t="s">
        <v>737</v>
      </c>
      <c r="S186" s="7" t="s">
        <v>739</v>
      </c>
      <c r="T186" s="7" t="s">
        <v>211</v>
      </c>
      <c r="U186" s="7" t="s">
        <v>840</v>
      </c>
      <c r="V186" s="7" t="s">
        <v>841</v>
      </c>
      <c r="W186" s="7" t="s">
        <v>821</v>
      </c>
      <c r="X186" s="7">
        <v>15</v>
      </c>
      <c r="Y186" s="7"/>
      <c r="Z186" s="7"/>
      <c r="AA186" s="7"/>
      <c r="AB186" s="7"/>
      <c r="AC186" s="7"/>
      <c r="AD186" s="7"/>
      <c r="AE186" s="7"/>
      <c r="AF186" s="7" t="s">
        <v>472</v>
      </c>
      <c r="AG186" s="7" t="s">
        <v>71</v>
      </c>
      <c r="AH186" s="7"/>
      <c r="AI186" s="7"/>
      <c r="AJ186" s="7">
        <f>SUM(Table1[[#This Row],[reported_1302]:[reported_1286_iso]])</f>
        <v>1</v>
      </c>
      <c r="AK186" s="11">
        <v>0.51402647118119049</v>
      </c>
      <c r="AL186" s="11">
        <v>6.7452977071482192E-2</v>
      </c>
      <c r="AM186" s="11">
        <v>1.4893513991048254E-2</v>
      </c>
      <c r="AN186" s="11">
        <v>1.2779929513420543E-2</v>
      </c>
      <c r="AO186" s="11">
        <v>0.39084710824285845</v>
      </c>
      <c r="AP186" s="11">
        <v>0</v>
      </c>
      <c r="AQ186" s="11">
        <v>0</v>
      </c>
      <c r="AR186" s="11"/>
      <c r="AS186" s="11"/>
      <c r="AT186" s="11"/>
      <c r="AU186" s="11"/>
      <c r="AV186" s="11"/>
      <c r="AW186" s="11"/>
      <c r="AX186" s="11"/>
      <c r="AY186" s="11"/>
      <c r="AZ186" s="11">
        <f>Table1[[#This Row],[reported_1302]]/SUM(Table1[[#This Row],[reported_1302]:[reported_1292_iso]])</f>
        <v>0.51402647118119049</v>
      </c>
      <c r="BA186" s="11">
        <f>Table1[[#This Row],[reported_1300]]/SUM(Table1[[#This Row],[reported_1302]:[reported_1292_iso]])</f>
        <v>6.7452977071482192E-2</v>
      </c>
      <c r="BB186" s="11">
        <f>Table1[[#This Row],[reported_1298]]/SUM(Table1[[#This Row],[reported_1302]:[reported_1292_iso]])</f>
        <v>1.4893513991048254E-2</v>
      </c>
      <c r="BC186" s="11">
        <f>Table1[[#This Row],[reported_1296]]/SUM(Table1[[#This Row],[reported_1302]:[reported_1292_iso]])</f>
        <v>1.2779929513420543E-2</v>
      </c>
      <c r="BD186" s="11">
        <f>Table1[[#This Row],[reported_1292]]/SUM(Table1[[#This Row],[reported_1302]:[reported_1292_iso]])</f>
        <v>0.39084710824285845</v>
      </c>
      <c r="BE186" s="11">
        <f>Table1[[#This Row],[reported_1292_iso]]/SUM(Table1[[#This Row],[reported_1302]:[reported_1292_iso]])</f>
        <v>0</v>
      </c>
      <c r="BF186" s="7" t="e">
        <v>#N/A</v>
      </c>
      <c r="BG186" s="7" t="s">
        <v>32</v>
      </c>
      <c r="BH186" s="7" t="s">
        <v>34</v>
      </c>
      <c r="BI186" s="7" t="s">
        <v>784</v>
      </c>
      <c r="BJ186" s="8" t="s">
        <v>785</v>
      </c>
      <c r="BK186" s="8" t="s">
        <v>785</v>
      </c>
      <c r="BL186" s="7" t="s">
        <v>38</v>
      </c>
      <c r="BM186" s="7" t="s">
        <v>38</v>
      </c>
      <c r="BN186" s="7" t="s">
        <v>113</v>
      </c>
      <c r="BO186" s="7" t="s">
        <v>38</v>
      </c>
      <c r="BP186" s="7" t="s">
        <v>38</v>
      </c>
      <c r="BQ186" s="7" t="s">
        <v>46</v>
      </c>
      <c r="BR186" s="7" t="s">
        <v>46</v>
      </c>
      <c r="BS186" s="7" t="s">
        <v>786</v>
      </c>
      <c r="BT186" s="7" t="s">
        <v>79</v>
      </c>
      <c r="BU186" s="7" t="s">
        <v>787</v>
      </c>
      <c r="BV186" s="7" t="s">
        <v>787</v>
      </c>
    </row>
    <row r="187" spans="1:74" hidden="1" x14ac:dyDescent="0.25">
      <c r="A187" s="7" t="s">
        <v>771</v>
      </c>
      <c r="B187" s="7" t="s">
        <v>777</v>
      </c>
      <c r="C187" s="7" t="s">
        <v>781</v>
      </c>
      <c r="D187" s="7">
        <f>INDEX(Strain_IDs!C:C,MATCH(Table1[[#This Row],[Strains]],Strain_IDs!D:D,0))</f>
        <v>3</v>
      </c>
      <c r="E187" t="s">
        <v>237</v>
      </c>
      <c r="F187" t="s">
        <v>826</v>
      </c>
      <c r="G187" t="s">
        <v>827</v>
      </c>
      <c r="H187" t="s">
        <v>828</v>
      </c>
      <c r="I187" t="s">
        <v>835</v>
      </c>
      <c r="J187" t="s">
        <v>836</v>
      </c>
      <c r="K187" t="s">
        <v>240</v>
      </c>
      <c r="L187" t="s">
        <v>826</v>
      </c>
      <c r="M187" t="s">
        <v>837</v>
      </c>
      <c r="N187" t="s">
        <v>828</v>
      </c>
      <c r="O187" t="s">
        <v>838</v>
      </c>
      <c r="P187" t="s">
        <v>839</v>
      </c>
      <c r="Q187" s="7" t="s">
        <v>250</v>
      </c>
      <c r="R187" s="7" t="s">
        <v>737</v>
      </c>
      <c r="S187" s="7" t="s">
        <v>739</v>
      </c>
      <c r="T187" s="7" t="s">
        <v>211</v>
      </c>
      <c r="U187" s="7" t="s">
        <v>840</v>
      </c>
      <c r="V187" s="7" t="s">
        <v>841</v>
      </c>
      <c r="W187" s="7" t="s">
        <v>822</v>
      </c>
      <c r="X187" s="7">
        <v>17</v>
      </c>
      <c r="Y187" s="7"/>
      <c r="Z187" s="7"/>
      <c r="AA187" s="7"/>
      <c r="AB187" s="7"/>
      <c r="AC187" s="7"/>
      <c r="AD187" s="7"/>
      <c r="AE187" s="7"/>
      <c r="AF187" s="7" t="s">
        <v>472</v>
      </c>
      <c r="AG187" s="7" t="s">
        <v>71</v>
      </c>
      <c r="AH187" s="7"/>
      <c r="AI187" s="7"/>
      <c r="AJ187" s="7">
        <f>SUM(Table1[[#This Row],[reported_1302]:[reported_1286_iso]])</f>
        <v>1</v>
      </c>
      <c r="AK187" s="11">
        <v>0.40853817870818637</v>
      </c>
      <c r="AL187" s="11">
        <v>4.1799921208702122E-2</v>
      </c>
      <c r="AM187" s="11">
        <v>1.5030275705793253E-2</v>
      </c>
      <c r="AN187" s="11">
        <v>8.3011517607863867E-3</v>
      </c>
      <c r="AO187" s="11">
        <v>0.51868217749269196</v>
      </c>
      <c r="AP187" s="11">
        <v>2.2605399211704184E-3</v>
      </c>
      <c r="AQ187" s="11">
        <v>5.3877552026695029E-3</v>
      </c>
      <c r="AR187" s="11"/>
      <c r="AS187" s="11"/>
      <c r="AT187" s="11"/>
      <c r="AU187" s="11"/>
      <c r="AV187" s="11"/>
      <c r="AW187" s="11"/>
      <c r="AX187" s="11"/>
      <c r="AY187" s="11"/>
      <c r="AZ187" s="11">
        <f>Table1[[#This Row],[reported_1302]]/SUM(Table1[[#This Row],[reported_1302]:[reported_1292_iso]])</f>
        <v>0.41075120565344853</v>
      </c>
      <c r="BA187" s="11">
        <f>Table1[[#This Row],[reported_1300]]/SUM(Table1[[#This Row],[reported_1302]:[reported_1292_iso]])</f>
        <v>4.2026348888575753E-2</v>
      </c>
      <c r="BB187" s="11">
        <f>Table1[[#This Row],[reported_1298]]/SUM(Table1[[#This Row],[reported_1302]:[reported_1292_iso]])</f>
        <v>1.5111693812754068E-2</v>
      </c>
      <c r="BC187" s="11">
        <f>Table1[[#This Row],[reported_1296]]/SUM(Table1[[#This Row],[reported_1302]:[reported_1292_iso]])</f>
        <v>8.3461186047210697E-3</v>
      </c>
      <c r="BD187" s="11">
        <f>Table1[[#This Row],[reported_1292]]/SUM(Table1[[#This Row],[reported_1302]:[reported_1292_iso]])</f>
        <v>0.52149184790941572</v>
      </c>
      <c r="BE187" s="11">
        <f>Table1[[#This Row],[reported_1292_iso]]/SUM(Table1[[#This Row],[reported_1302]:[reported_1292_iso]])</f>
        <v>2.2727851310849713E-3</v>
      </c>
      <c r="BF187" s="7" t="e">
        <v>#N/A</v>
      </c>
      <c r="BG187" s="7" t="s">
        <v>32</v>
      </c>
      <c r="BH187" s="7" t="s">
        <v>34</v>
      </c>
      <c r="BI187" s="7" t="s">
        <v>784</v>
      </c>
      <c r="BJ187" s="8" t="s">
        <v>785</v>
      </c>
      <c r="BK187" s="8" t="s">
        <v>785</v>
      </c>
      <c r="BL187" s="7" t="s">
        <v>38</v>
      </c>
      <c r="BM187" s="7" t="s">
        <v>38</v>
      </c>
      <c r="BN187" s="7" t="s">
        <v>113</v>
      </c>
      <c r="BO187" s="7" t="s">
        <v>38</v>
      </c>
      <c r="BP187" s="7" t="s">
        <v>38</v>
      </c>
      <c r="BQ187" s="7" t="s">
        <v>46</v>
      </c>
      <c r="BR187" s="7" t="s">
        <v>46</v>
      </c>
      <c r="BS187" s="7" t="s">
        <v>786</v>
      </c>
      <c r="BT187" s="7" t="s">
        <v>79</v>
      </c>
      <c r="BU187" s="7" t="s">
        <v>787</v>
      </c>
      <c r="BV187" s="7" t="s">
        <v>787</v>
      </c>
    </row>
    <row r="188" spans="1:74" hidden="1" x14ac:dyDescent="0.25">
      <c r="A188" s="7" t="s">
        <v>772</v>
      </c>
      <c r="B188" s="7" t="s">
        <v>777</v>
      </c>
      <c r="C188" s="7" t="s">
        <v>781</v>
      </c>
      <c r="D188" s="7">
        <f>INDEX(Strain_IDs!C:C,MATCH(Table1[[#This Row],[Strains]],Strain_IDs!D:D,0))</f>
        <v>3</v>
      </c>
      <c r="E188" t="s">
        <v>237</v>
      </c>
      <c r="F188" t="s">
        <v>826</v>
      </c>
      <c r="G188" t="s">
        <v>827</v>
      </c>
      <c r="H188" t="s">
        <v>828</v>
      </c>
      <c r="I188" t="s">
        <v>835</v>
      </c>
      <c r="J188" t="s">
        <v>836</v>
      </c>
      <c r="K188" t="s">
        <v>240</v>
      </c>
      <c r="L188" t="s">
        <v>826</v>
      </c>
      <c r="M188" t="s">
        <v>837</v>
      </c>
      <c r="N188" t="s">
        <v>828</v>
      </c>
      <c r="O188" t="s">
        <v>838</v>
      </c>
      <c r="P188" t="s">
        <v>839</v>
      </c>
      <c r="Q188" s="7" t="s">
        <v>250</v>
      </c>
      <c r="R188" s="7" t="s">
        <v>737</v>
      </c>
      <c r="S188" s="7" t="s">
        <v>739</v>
      </c>
      <c r="T188" s="7" t="s">
        <v>211</v>
      </c>
      <c r="U188" s="7" t="s">
        <v>840</v>
      </c>
      <c r="V188" s="7" t="s">
        <v>841</v>
      </c>
      <c r="W188" s="7" t="s">
        <v>823</v>
      </c>
      <c r="X188" s="7">
        <v>20</v>
      </c>
      <c r="Y188" s="7"/>
      <c r="Z188" s="7"/>
      <c r="AA188" s="7"/>
      <c r="AB188" s="7"/>
      <c r="AC188" s="7"/>
      <c r="AD188" s="7"/>
      <c r="AE188" s="7"/>
      <c r="AF188" s="7" t="s">
        <v>472</v>
      </c>
      <c r="AG188" s="7" t="s">
        <v>71</v>
      </c>
      <c r="AH188" s="7"/>
      <c r="AI188" s="7"/>
      <c r="AJ188" s="7">
        <f>SUM(Table1[[#This Row],[reported_1302]:[reported_1286_iso]])</f>
        <v>1.0000000000000002</v>
      </c>
      <c r="AK188" s="11">
        <v>0.34094437138614769</v>
      </c>
      <c r="AL188" s="11">
        <v>6.5302954520697398E-2</v>
      </c>
      <c r="AM188" s="11">
        <v>2.6468049724691332E-2</v>
      </c>
      <c r="AN188" s="11">
        <v>9.2854735911649545E-3</v>
      </c>
      <c r="AO188" s="11">
        <v>0.54909299636574316</v>
      </c>
      <c r="AP188" s="11">
        <v>2.9497332827655622E-3</v>
      </c>
      <c r="AQ188" s="11">
        <v>5.9564211287899743E-3</v>
      </c>
      <c r="AR188" s="11"/>
      <c r="AS188" s="11"/>
      <c r="AT188" s="11"/>
      <c r="AU188" s="11"/>
      <c r="AV188" s="11"/>
      <c r="AW188" s="11"/>
      <c r="AX188" s="11"/>
      <c r="AY188" s="11"/>
      <c r="AZ188" s="11">
        <f>Table1[[#This Row],[reported_1302]]/SUM(Table1[[#This Row],[reported_1302]:[reported_1292_iso]])</f>
        <v>0.34298734847551482</v>
      </c>
      <c r="BA188" s="11">
        <f>Table1[[#This Row],[reported_1300]]/SUM(Table1[[#This Row],[reported_1302]:[reported_1292_iso]])</f>
        <v>6.5694257182217705E-2</v>
      </c>
      <c r="BB188" s="11">
        <f>Table1[[#This Row],[reported_1298]]/SUM(Table1[[#This Row],[reported_1302]:[reported_1292_iso]])</f>
        <v>2.6626649260938058E-2</v>
      </c>
      <c r="BC188" s="11">
        <f>Table1[[#This Row],[reported_1296]]/SUM(Table1[[#This Row],[reported_1302]:[reported_1292_iso]])</f>
        <v>9.3411131951670646E-3</v>
      </c>
      <c r="BD188" s="11">
        <f>Table1[[#This Row],[reported_1292]]/SUM(Table1[[#This Row],[reported_1302]:[reported_1292_iso]])</f>
        <v>0.5523832234692041</v>
      </c>
      <c r="BE188" s="11">
        <f>Table1[[#This Row],[reported_1292_iso]]/SUM(Table1[[#This Row],[reported_1302]:[reported_1292_iso]])</f>
        <v>2.96740841695808E-3</v>
      </c>
      <c r="BF188" s="7" t="e">
        <v>#N/A</v>
      </c>
      <c r="BG188" s="7" t="s">
        <v>32</v>
      </c>
      <c r="BH188" s="7" t="s">
        <v>34</v>
      </c>
      <c r="BI188" s="7" t="s">
        <v>784</v>
      </c>
      <c r="BJ188" s="8" t="s">
        <v>785</v>
      </c>
      <c r="BK188" s="8" t="s">
        <v>785</v>
      </c>
      <c r="BL188" s="7" t="s">
        <v>38</v>
      </c>
      <c r="BM188" s="7" t="s">
        <v>38</v>
      </c>
      <c r="BN188" s="7" t="s">
        <v>113</v>
      </c>
      <c r="BO188" s="7" t="s">
        <v>38</v>
      </c>
      <c r="BP188" s="7" t="s">
        <v>38</v>
      </c>
      <c r="BQ188" s="7" t="s">
        <v>46</v>
      </c>
      <c r="BR188" s="7" t="s">
        <v>46</v>
      </c>
      <c r="BS188" s="7" t="s">
        <v>786</v>
      </c>
      <c r="BT188" s="7" t="s">
        <v>79</v>
      </c>
      <c r="BU188" s="7" t="s">
        <v>787</v>
      </c>
      <c r="BV188" s="7" t="s">
        <v>787</v>
      </c>
    </row>
    <row r="189" spans="1:74" hidden="1" x14ac:dyDescent="0.25">
      <c r="A189" s="7" t="s">
        <v>773</v>
      </c>
      <c r="B189" s="7" t="s">
        <v>777</v>
      </c>
      <c r="C189" s="7" t="s">
        <v>781</v>
      </c>
      <c r="D189" s="7">
        <f>INDEX(Strain_IDs!C:C,MATCH(Table1[[#This Row],[Strains]],Strain_IDs!D:D,0))</f>
        <v>3</v>
      </c>
      <c r="E189" t="s">
        <v>237</v>
      </c>
      <c r="F189" t="s">
        <v>826</v>
      </c>
      <c r="G189" t="s">
        <v>827</v>
      </c>
      <c r="H189" t="s">
        <v>828</v>
      </c>
      <c r="I189" t="s">
        <v>835</v>
      </c>
      <c r="J189" t="s">
        <v>836</v>
      </c>
      <c r="K189" t="s">
        <v>240</v>
      </c>
      <c r="L189" t="s">
        <v>826</v>
      </c>
      <c r="M189" t="s">
        <v>837</v>
      </c>
      <c r="N189" t="s">
        <v>828</v>
      </c>
      <c r="O189" t="s">
        <v>838</v>
      </c>
      <c r="P189" t="s">
        <v>839</v>
      </c>
      <c r="Q189" s="7" t="s">
        <v>250</v>
      </c>
      <c r="R189" s="7" t="s">
        <v>737</v>
      </c>
      <c r="S189" s="7" t="s">
        <v>739</v>
      </c>
      <c r="T189" s="7" t="s">
        <v>211</v>
      </c>
      <c r="U189" s="7" t="s">
        <v>840</v>
      </c>
      <c r="V189" s="7" t="s">
        <v>841</v>
      </c>
      <c r="W189" s="7" t="s">
        <v>824</v>
      </c>
      <c r="X189" s="7">
        <v>23</v>
      </c>
      <c r="Y189" s="7"/>
      <c r="Z189" s="7"/>
      <c r="AA189" s="7"/>
      <c r="AB189" s="7"/>
      <c r="AC189" s="7"/>
      <c r="AD189" s="7"/>
      <c r="AE189" s="7"/>
      <c r="AF189" s="7" t="s">
        <v>472</v>
      </c>
      <c r="AG189" s="7" t="s">
        <v>71</v>
      </c>
      <c r="AH189" s="7"/>
      <c r="AI189" s="7"/>
      <c r="AJ189" s="7">
        <f>SUM(Table1[[#This Row],[reported_1302]:[reported_1286_iso]])</f>
        <v>0.99999999999999989</v>
      </c>
      <c r="AK189" s="11">
        <v>0.36378084829077367</v>
      </c>
      <c r="AL189" s="11">
        <v>4.6120375170511048E-2</v>
      </c>
      <c r="AM189" s="11">
        <v>1.7745645931847451E-2</v>
      </c>
      <c r="AN189" s="11">
        <v>8.4107772052162185E-3</v>
      </c>
      <c r="AO189" s="11">
        <v>0.55498824652508294</v>
      </c>
      <c r="AP189" s="11">
        <v>2.6017217947032433E-3</v>
      </c>
      <c r="AQ189" s="11">
        <v>6.3523850818653568E-3</v>
      </c>
      <c r="AR189" s="11"/>
      <c r="AS189" s="11"/>
      <c r="AT189" s="11"/>
      <c r="AU189" s="11"/>
      <c r="AV189" s="11"/>
      <c r="AW189" s="11"/>
      <c r="AX189" s="11"/>
      <c r="AY189" s="11"/>
      <c r="AZ189" s="11">
        <f>Table1[[#This Row],[reported_1302]]/SUM(Table1[[#This Row],[reported_1302]:[reported_1292_iso]])</f>
        <v>0.3661064977454257</v>
      </c>
      <c r="BA189" s="11">
        <f>Table1[[#This Row],[reported_1300]]/SUM(Table1[[#This Row],[reported_1302]:[reported_1292_iso]])</f>
        <v>4.6415222537731192E-2</v>
      </c>
      <c r="BB189" s="11">
        <f>Table1[[#This Row],[reported_1298]]/SUM(Table1[[#This Row],[reported_1302]:[reported_1292_iso]])</f>
        <v>1.7859093772704816E-2</v>
      </c>
      <c r="BC189" s="11">
        <f>Table1[[#This Row],[reported_1296]]/SUM(Table1[[#This Row],[reported_1302]:[reported_1292_iso]])</f>
        <v>8.4645472690126396E-3</v>
      </c>
      <c r="BD189" s="11">
        <f>Table1[[#This Row],[reported_1292]]/SUM(Table1[[#This Row],[reported_1302]:[reported_1292_iso]])</f>
        <v>0.55853628408377731</v>
      </c>
      <c r="BE189" s="11">
        <f>Table1[[#This Row],[reported_1292_iso]]/SUM(Table1[[#This Row],[reported_1302]:[reported_1292_iso]])</f>
        <v>2.6183545913483586E-3</v>
      </c>
      <c r="BF189" s="7" t="e">
        <v>#N/A</v>
      </c>
      <c r="BG189" s="7" t="s">
        <v>32</v>
      </c>
      <c r="BH189" s="7" t="s">
        <v>34</v>
      </c>
      <c r="BI189" s="7" t="s">
        <v>784</v>
      </c>
      <c r="BJ189" s="8" t="s">
        <v>785</v>
      </c>
      <c r="BK189" s="8" t="s">
        <v>785</v>
      </c>
      <c r="BL189" s="7" t="s">
        <v>38</v>
      </c>
      <c r="BM189" s="7" t="s">
        <v>38</v>
      </c>
      <c r="BN189" s="7" t="s">
        <v>113</v>
      </c>
      <c r="BO189" s="7" t="s">
        <v>38</v>
      </c>
      <c r="BP189" s="7" t="s">
        <v>38</v>
      </c>
      <c r="BQ189" s="7" t="s">
        <v>46</v>
      </c>
      <c r="BR189" s="7" t="s">
        <v>46</v>
      </c>
      <c r="BS189" s="7" t="s">
        <v>786</v>
      </c>
      <c r="BT189" s="7" t="s">
        <v>79</v>
      </c>
      <c r="BU189" s="7" t="s">
        <v>787</v>
      </c>
      <c r="BV189" s="7" t="s">
        <v>787</v>
      </c>
    </row>
  </sheetData>
  <phoneticPr fontId="1" type="noConversion"/>
  <conditionalFormatting sqref="AZ1:BE18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1:BF189">
    <cfRule type="cellIs" dxfId="0" priority="3" operator="greaterThanOrEqual">
      <formula>0.5</formula>
    </cfRule>
  </conditionalFormatting>
  <hyperlinks>
    <hyperlink ref="BU23" r:id="rId1" tooltip="Persistent link using digital object identifier" xr:uid="{A9E59406-19DA-4A57-969C-C2D2F83BD6FC}"/>
    <hyperlink ref="BU24:BU32" r:id="rId2" tooltip="Persistent link using digital object identifier" display="https://doi.org/10.1016/j.gca.2015.09.004" xr:uid="{956435BA-09A8-4637-AAC7-405D7DACEE98}"/>
    <hyperlink ref="BU33" r:id="rId3" tooltip="Persistent link using digital object identifier" xr:uid="{69BA588E-79FD-4240-BE86-1479CEA1B6D6}"/>
    <hyperlink ref="BU61:BU68" r:id="rId4" display="https://doi.org/10.1016/j.palaeo.2013.09.013" xr:uid="{B3B70A22-48D5-4DAC-B0F2-7F396AAEFC23}"/>
  </hyperlinks>
  <pageMargins left="0.7" right="0.7" top="0.75" bottom="0.75" header="0.3" footer="0.3"/>
  <legacyDrawing r:id="rId5"/>
  <tableParts count="1"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DF336-B15B-40DA-8B5C-5E611FF5CFC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3</vt:i4>
      </vt:variant>
    </vt:vector>
  </HeadingPairs>
  <TitlesOfParts>
    <vt:vector size="8" baseType="lpstr">
      <vt:lpstr>pivot_source</vt:lpstr>
      <vt:lpstr>Sheet1</vt:lpstr>
      <vt:lpstr>Strain_IDs</vt:lpstr>
      <vt:lpstr>master_cultures</vt:lpstr>
      <vt:lpstr>Sheet3</vt:lpstr>
      <vt:lpstr>Frac_isoGDGTs</vt:lpstr>
      <vt:lpstr>ringIndices_plot_temp</vt:lpstr>
      <vt:lpstr>ringIndices_plot_pH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Rattanasriampaipong, Ronnie - (ronnakritr)</dc:creator>
  <cp:lastModifiedBy>Rattanasriampaipong, Ronnie - (ronnakritr)</cp:lastModifiedBy>
  <dcterms:created xsi:type="dcterms:W3CDTF">2024-02-21T20:36:35Z</dcterms:created>
  <dcterms:modified xsi:type="dcterms:W3CDTF">2024-12-18T20:55:35Z</dcterms:modified>
</cp:coreProperties>
</file>