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uj\Downloads\"/>
    </mc:Choice>
  </mc:AlternateContent>
  <xr:revisionPtr revIDLastSave="0" documentId="8_{835791B4-5D6F-4E84-9257-C2BE88A9F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28" i="4"/>
  <c r="C28" i="4"/>
  <c r="C27" i="4"/>
  <c r="D27" i="4" s="1"/>
  <c r="D33" i="4"/>
  <c r="D29" i="4"/>
  <c r="D25" i="4"/>
  <c r="D26" i="4"/>
  <c r="D30" i="4"/>
  <c r="D31" i="4"/>
  <c r="D32" i="4"/>
  <c r="D24" i="4"/>
  <c r="D23" i="4"/>
  <c r="D22" i="4"/>
  <c r="D21" i="4"/>
  <c r="D20" i="4"/>
  <c r="D18" i="4"/>
  <c r="D16" i="4"/>
  <c r="D15" i="4"/>
  <c r="D14" i="4"/>
  <c r="D13" i="4"/>
  <c r="D17" i="4"/>
  <c r="D19" i="4"/>
  <c r="D12" i="4"/>
  <c r="D11" i="4"/>
  <c r="D7" i="4"/>
  <c r="D8" i="4"/>
  <c r="D9" i="4"/>
  <c r="D10" i="4"/>
  <c r="E2" i="4"/>
  <c r="C3" i="4"/>
  <c r="D3" i="4" s="1"/>
  <c r="C4" i="4"/>
  <c r="D4" i="4" s="1"/>
  <c r="C5" i="4"/>
  <c r="D5" i="4" s="1"/>
  <c r="C6" i="4"/>
  <c r="D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9" i="4"/>
  <c r="C30" i="4"/>
  <c r="C31" i="4"/>
  <c r="C32" i="4"/>
  <c r="C33" i="4"/>
  <c r="C2" i="4"/>
  <c r="D2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<sst xmlns="http://schemas.openxmlformats.org/spreadsheetml/2006/main" count="1274" uniqueCount="323">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</sst>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1" sqref="F1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VLOOKUP(A2,Students!A2:C239,3,0)</f>
        <v>BL-SPEA</v>
      </c>
      <c r="D2" s="33">
        <f>VLOOKUP(C2,Fees!A1:B24,2,0)</f>
        <v>2800</v>
      </c>
      <c r="E2" s="15">
        <f>VLOOKUP(A2,TestScores!A1:C35,3,FALSE)</f>
        <v>86</v>
      </c>
      <c r="F2" s="15">
        <f>IF(E2&gt;=80,D2*50%,IF(E2&gt;=60,D2*25%,"No Scholarship"))</f>
        <v>1400</v>
      </c>
    </row>
    <row r="3" spans="1:12" ht="14.4" x14ac:dyDescent="0.3">
      <c r="A3" s="13">
        <v>9144</v>
      </c>
      <c r="B3" s="31" t="s">
        <v>126</v>
      </c>
      <c r="C3" s="13" t="str">
        <f>VLOOKUP(A3,Students!A3:C240,3,0)</f>
        <v>BL-EDUC</v>
      </c>
      <c r="D3" s="33">
        <f>VLOOKUP(C3,Fees!A2:B25,2,0)</f>
        <v>5920</v>
      </c>
      <c r="E3" s="15">
        <f>VLOOKUP(A3,TestScores!A2:C36,3,FALSE)</f>
        <v>97</v>
      </c>
      <c r="F3" s="15">
        <f t="shared" ref="F3:F33" si="0">IF(E3&gt;=80,D3*50%,IF(E3&gt;=60,D3*25%,"No Scholarship"))</f>
        <v>2960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VLOOKUP(A4,Students!A4:C241,3,0)</f>
        <v>BL-HPER</v>
      </c>
      <c r="D4" s="33">
        <f>VLOOKUP(C4,Fees!A3:B26,2,0)</f>
        <v>4640</v>
      </c>
      <c r="E4" s="15">
        <f>VLOOKUP(A4,TestScores!A3:C37,3,FALSE)</f>
        <v>90</v>
      </c>
      <c r="F4" s="15">
        <f t="shared" si="0"/>
        <v>2320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VLOOKUP(A5,Students!A5:C242,3,0)</f>
        <v>BL-FINA</v>
      </c>
      <c r="D5" s="33">
        <f>VLOOKUP(C5,Fees!A4:B27,2,0)</f>
        <v>3920</v>
      </c>
      <c r="E5" s="15">
        <f>VLOOKUP(A5,TestScores!A4:C38,3,FALSE)</f>
        <v>79</v>
      </c>
      <c r="F5" s="15">
        <f t="shared" si="0"/>
        <v>980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VLOOKUP(A6,Students!A6:C243,3,0)</f>
        <v>BL-HPER</v>
      </c>
      <c r="D6" s="33">
        <f>VLOOKUP(C6,Fees!A5:B28,2,0)</f>
        <v>4640</v>
      </c>
      <c r="E6" s="15">
        <f>VLOOKUP(A6,TestScores!A5:C39,3,FALSE)</f>
        <v>97</v>
      </c>
      <c r="F6" s="15">
        <f t="shared" si="0"/>
        <v>2320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VLOOKUP(A7,Students!A7:C244,3,0)</f>
        <v>BL-ANTH</v>
      </c>
      <c r="D7" s="33">
        <f>VLOOKUP(C7,Fees!A1:B24,2,0)</f>
        <v>1840</v>
      </c>
      <c r="E7" s="15">
        <f>VLOOKUP(A7,TestScores!A6:C40,3,FALSE)</f>
        <v>95</v>
      </c>
      <c r="F7" s="15">
        <f t="shared" si="0"/>
        <v>920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VLOOKUP(A8,Students!A8:C245,3,0)</f>
        <v>BL-EDUC</v>
      </c>
      <c r="D8" s="33">
        <f>VLOOKUP(C8,Fees!A7:B30,2,0)</f>
        <v>5920</v>
      </c>
      <c r="E8" s="15">
        <f>VLOOKUP(A8,TestScores!A7:C41,3,FALSE)</f>
        <v>77</v>
      </c>
      <c r="F8" s="15">
        <f t="shared" si="0"/>
        <v>1480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VLOOKUP(A9,Students!A9:C246,3,0)</f>
        <v>BL-PSY</v>
      </c>
      <c r="D9" s="33">
        <f>VLOOKUP(C9,Fees!A8:B31,2,0)</f>
        <v>1920</v>
      </c>
      <c r="E9" s="15">
        <f>VLOOKUP(A9,TestScores!A8:C42,3,FALSE)</f>
        <v>75</v>
      </c>
      <c r="F9" s="15">
        <f t="shared" si="0"/>
        <v>480</v>
      </c>
    </row>
    <row r="10" spans="1:12" ht="14.4" x14ac:dyDescent="0.3">
      <c r="A10" s="13">
        <v>9144</v>
      </c>
      <c r="B10" s="31" t="s">
        <v>126</v>
      </c>
      <c r="C10" s="13" t="str">
        <f>VLOOKUP(A10,Students!A10:C247,3,0)</f>
        <v>BL-EDUC</v>
      </c>
      <c r="D10" s="33">
        <f>VLOOKUP(C10,Fees!A9:B32,2,0)</f>
        <v>5920</v>
      </c>
      <c r="E10" s="15">
        <f>VLOOKUP(A10,TestScores!A9:C43,3,FALSE)</f>
        <v>100</v>
      </c>
      <c r="F10" s="15">
        <f t="shared" si="0"/>
        <v>2960</v>
      </c>
    </row>
    <row r="11" spans="1:12" ht="14.4" x14ac:dyDescent="0.3">
      <c r="A11" s="13">
        <v>9154</v>
      </c>
      <c r="B11" s="31" t="s">
        <v>135</v>
      </c>
      <c r="C11" s="13" t="str">
        <f>VLOOKUP(A11,Students!A11:C248,3,0)</f>
        <v>BL-BI</v>
      </c>
      <c r="D11" s="33">
        <f>VLOOKUP(C11,Fees!A1:B24,2,0)</f>
        <v>2160</v>
      </c>
      <c r="E11" s="15">
        <f>VLOOKUP(A11,TestScores!A10:C44,3,FALSE)</f>
        <v>99</v>
      </c>
      <c r="F11" s="15">
        <f t="shared" si="0"/>
        <v>1080</v>
      </c>
    </row>
    <row r="12" spans="1:12" ht="14.4" x14ac:dyDescent="0.3">
      <c r="A12" s="13">
        <v>9194</v>
      </c>
      <c r="B12" s="31" t="s">
        <v>168</v>
      </c>
      <c r="C12" s="13" t="str">
        <f>VLOOKUP(A12,Students!A12:C249,3,0)</f>
        <v>BL-LAWS</v>
      </c>
      <c r="D12" s="33">
        <f>VLOOKUP(C12,Fees!A11:B34,2,0)</f>
        <v>5440</v>
      </c>
      <c r="E12" s="15">
        <f>VLOOKUP(A12,TestScores!A11:C45,3,FALSE)</f>
        <v>84</v>
      </c>
      <c r="F12" s="15">
        <f t="shared" si="0"/>
        <v>2720</v>
      </c>
    </row>
    <row r="13" spans="1:12" ht="14.4" x14ac:dyDescent="0.3">
      <c r="A13" s="13">
        <v>9142</v>
      </c>
      <c r="B13" s="31" t="s">
        <v>124</v>
      </c>
      <c r="C13" s="13" t="str">
        <f>VLOOKUP(A13,Students!A13:C250,3,0)</f>
        <v>BL-BI</v>
      </c>
      <c r="D13" s="33">
        <f>VLOOKUP(C13,Fees!A1:B24,2,0)</f>
        <v>2160</v>
      </c>
      <c r="E13" s="15">
        <f>VLOOKUP(A13,TestScores!A12:C46,3,FALSE)</f>
        <v>89</v>
      </c>
      <c r="F13" s="15">
        <f t="shared" si="0"/>
        <v>1080</v>
      </c>
    </row>
    <row r="14" spans="1:12" ht="14.4" x14ac:dyDescent="0.3">
      <c r="A14" s="13">
        <v>9124</v>
      </c>
      <c r="B14" s="31" t="s">
        <v>108</v>
      </c>
      <c r="C14" s="13" t="str">
        <f>VLOOKUP(A14,Students!A14:C251,3,0)</f>
        <v>BL-BUS</v>
      </c>
      <c r="D14" s="33">
        <f>VLOOKUP(C14,Fees!A1:B24,2,0)</f>
        <v>6880</v>
      </c>
      <c r="E14" s="15">
        <f>VLOOKUP(A14,TestScores!A13:C47,3,FALSE)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VLOOKUP(A15,Students!A15:C252,3,0)</f>
        <v>BL-BI</v>
      </c>
      <c r="D15" s="33">
        <f>VLOOKUP(C15,Fees!A1:B24,2,0)</f>
        <v>2160</v>
      </c>
      <c r="E15" s="15">
        <f>VLOOKUP(A15,TestScores!A14:C48,3,FALSE)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VLOOKUP(A16,Students!A16:C253,3,0)</f>
        <v>BL-BUS</v>
      </c>
      <c r="D16" s="33">
        <f>VLOOKUP(C16,Fees!A1:B24,2,0)</f>
        <v>6880</v>
      </c>
      <c r="E16" s="15">
        <f>VLOOKUP(A16,TestScores!A15:C49,3,FALSE)</f>
        <v>95</v>
      </c>
      <c r="F16" s="15">
        <f t="shared" si="0"/>
        <v>3440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VLOOKUP(A17,Students!A17:C254,3,0)</f>
        <v>BL-PSY</v>
      </c>
      <c r="D17" s="33">
        <f>VLOOKUP(C17,Fees!A16:B39,2,0)</f>
        <v>1920</v>
      </c>
      <c r="E17" s="15">
        <f>VLOOKUP(A17,TestScores!A16:C50,3,FALSE)</f>
        <v>62</v>
      </c>
      <c r="F17" s="15">
        <f t="shared" si="0"/>
        <v>480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VLOOKUP(A18,Students!A18:C255,3,0)</f>
        <v>BL-DENT</v>
      </c>
      <c r="D18" s="33" t="e">
        <f>VLOOKUP(C18,Fees!A1:B24,2,0)</f>
        <v>#N/A</v>
      </c>
      <c r="E18" s="15">
        <f>VLOOKUP(A18,TestScores!A17:C51,3,FALSE)</f>
        <v>69</v>
      </c>
      <c r="F18" s="15" t="e">
        <f t="shared" si="0"/>
        <v>#N/A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VLOOKUP(A19,Students!A19:C256,3,0)</f>
        <v>BL-POLS</v>
      </c>
      <c r="D19" s="33">
        <f>VLOOKUP(C19,Fees!A18:B41,2,0)</f>
        <v>1600</v>
      </c>
      <c r="E19" s="15">
        <f>VLOOKUP(A19,TestScores!A18:C52,3,FALSE)</f>
        <v>83</v>
      </c>
      <c r="F19" s="15">
        <f t="shared" si="0"/>
        <v>800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VLOOKUP(A20,Students!A20:C257,3,0)</f>
        <v>BL-LAWS</v>
      </c>
      <c r="D20" s="33">
        <f>VLOOKUP(C20,Fees!A1:B24,2,0)</f>
        <v>5440</v>
      </c>
      <c r="E20" s="15">
        <f>VLOOKUP(A20,TestScores!A19:C53,3,FALSE)</f>
        <v>94</v>
      </c>
      <c r="F20" s="15">
        <f t="shared" si="0"/>
        <v>2720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VLOOKUP(A21,Students!A21:C258,3,0)</f>
        <v>BL-FINA</v>
      </c>
      <c r="D21" s="33">
        <f>VLOOKUP(C21,Fees!A1:B24,2,0)</f>
        <v>3920</v>
      </c>
      <c r="E21" s="15">
        <f>VLOOKUP(A21,TestScores!A20:C54,3,FALSE)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VLOOKUP(A22,Students!A22:C259,3,0)</f>
        <v>BL-AMID</v>
      </c>
      <c r="D22" s="33">
        <f>VLOOKUP(C22,Fees!A1:B24,2,0)</f>
        <v>2000</v>
      </c>
      <c r="E22" s="15">
        <f>VLOOKUP(A22,TestScores!A21:C55,3,FALSE)</f>
        <v>85</v>
      </c>
      <c r="F22" s="15">
        <f t="shared" si="0"/>
        <v>1000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VLOOKUP(A23,Students!A23:C260,3,0)</f>
        <v>BL-EDUC</v>
      </c>
      <c r="D23" s="33">
        <f>VLOOKUP(C23,Fees!A1:B24,2,0)</f>
        <v>5920</v>
      </c>
      <c r="E23" s="15">
        <f>VLOOKUP(A23,TestScores!A22:C56,3,FALSE)</f>
        <v>78</v>
      </c>
      <c r="F23" s="15">
        <f t="shared" si="0"/>
        <v>1480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VLOOKUP(A24,Students!A24:C261,3,0)</f>
        <v>BL-SPEA</v>
      </c>
      <c r="D24" s="33">
        <f>VLOOKUP(C24,Fees!A1:B24,2,0)</f>
        <v>2800</v>
      </c>
      <c r="E24" s="15">
        <f>VLOOKUP(A24,TestScores!A23:C57,3,FALSE)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VLOOKUP(A25,Students!A25:C262,3,0)</f>
        <v>BL-FINA</v>
      </c>
      <c r="D25" s="33">
        <f>VLOOKUP(C25,Fees!A2:B25,2,0)</f>
        <v>3920</v>
      </c>
      <c r="E25" s="15">
        <f>VLOOKUP(A25,TestScores!A24:C58,3,FALSE)</f>
        <v>78</v>
      </c>
      <c r="F25" s="15">
        <f t="shared" si="0"/>
        <v>980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VLOOKUP(A26,Students!A26:C263,3,0)</f>
        <v>BL-BI</v>
      </c>
      <c r="D26" s="33">
        <f>VLOOKUP(C26,Fees!A3:B26,2,0)</f>
        <v>2160</v>
      </c>
      <c r="E26" s="15">
        <f>VLOOKUP(A26,TestScores!A25:C59,3,FALSE)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VLOOKUP(A27,Students!A27:C264,3,0)</f>
        <v>BL-TELC</v>
      </c>
      <c r="D27" s="33">
        <f>VLOOKUP(C27,Fees!A4:B27,2,0)</f>
        <v>3280</v>
      </c>
      <c r="E27" s="15">
        <f>VLOOKUP(A27,TestScores!A26:C60,3,FALSE)</f>
        <v>89</v>
      </c>
      <c r="F27" s="15">
        <f t="shared" si="0"/>
        <v>1640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VLOOKUP(A28,Students!A1:C239,3,0)</f>
        <v>BL-BI</v>
      </c>
      <c r="D28" s="33">
        <f>VLOOKUP(C28,Fees!A1:B24,2,0)</f>
        <v>2160</v>
      </c>
      <c r="E28" s="15">
        <f>VLOOKUP(A28,TestScores!A27:C61,3,FALSE)</f>
        <v>93</v>
      </c>
      <c r="F28" s="15">
        <f t="shared" si="0"/>
        <v>1080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VLOOKUP(A29,Students!A29:C266,3,0)</f>
        <v>BL-BUS</v>
      </c>
      <c r="D29" s="33">
        <f>VLOOKUP(C29,Fees!A1:B24,2,0)</f>
        <v>6880</v>
      </c>
      <c r="E29" s="15">
        <f>VLOOKUP(A29,TestScores!A28:C62,3,FALSE)</f>
        <v>98</v>
      </c>
      <c r="F29" s="15">
        <f t="shared" si="0"/>
        <v>3440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VLOOKUP(A30,Students!A30:C267,3,0)</f>
        <v>BL-OPT</v>
      </c>
      <c r="D30" s="33">
        <f>VLOOKUP(C30,Fees!A7:B30,2,0)</f>
        <v>6000</v>
      </c>
      <c r="E30" s="15">
        <f>VLOOKUP(A30,TestScores!A29:C63,3,FALSE)</f>
        <v>91</v>
      </c>
      <c r="F30" s="15">
        <f t="shared" si="0"/>
        <v>3000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VLOOKUP(A31,Students!A31:C268,3,0)</f>
        <v>BL-EDUC</v>
      </c>
      <c r="D31" s="33">
        <f>VLOOKUP(C31,Fees!A8:B31,2,0)</f>
        <v>5920</v>
      </c>
      <c r="E31" s="15">
        <f>VLOOKUP(A31,TestScores!A30:C64,3,FALSE)</f>
        <v>82</v>
      </c>
      <c r="F31" s="15">
        <f t="shared" si="0"/>
        <v>2960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VLOOKUP(A32,Students!A32:C269,3,0)</f>
        <v>BL-HPER</v>
      </c>
      <c r="D32" s="33">
        <f>VLOOKUP(C32,Fees!A9:B32,2,0)</f>
        <v>4640</v>
      </c>
      <c r="E32" s="15">
        <f>VLOOKUP(A32,TestScores!A31:C65,3,FALSE)</f>
        <v>99</v>
      </c>
      <c r="F32" s="15">
        <f t="shared" si="0"/>
        <v>2320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VLOOKUP(A33,Students!A33:C270,3,0)</f>
        <v>BL-NELC</v>
      </c>
      <c r="D33" s="33" t="e">
        <f>VLOOKUP(C33,Fees!A1:B24,2,0)</f>
        <v>#N/A</v>
      </c>
      <c r="E33" s="15">
        <f>VLOOKUP(A33,TestScores!A32:C66,3,FALSE)</f>
        <v>90</v>
      </c>
      <c r="F33" s="15" t="e">
        <f t="shared" si="0"/>
        <v>#N/A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C27" sqref="C27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priya upadhyay</cp:lastModifiedBy>
  <dcterms:created xsi:type="dcterms:W3CDTF">2024-06-28T16:59:40Z</dcterms:created>
  <dcterms:modified xsi:type="dcterms:W3CDTF">2024-06-28T16:59:41Z</dcterms:modified>
</cp:coreProperties>
</file>