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mc:AlternateContent xmlns:mc="http://schemas.openxmlformats.org/markup-compatibility/2006">
    <mc:Choice Requires="x15">
      <x15ac:absPath xmlns:x15ac="http://schemas.microsoft.com/office/spreadsheetml/2010/11/ac" url="C:\Users\LENOVO\Desktop\Data Analytics\10days challenge\Day2\"/>
    </mc:Choice>
  </mc:AlternateContent>
  <xr:revisionPtr revIDLastSave="0" documentId="13_ncr:10000001_{E33832A8-BCFD-4D17-B440-C908F0DCF3B9}" xr6:coauthVersionLast="47" xr6:coauthVersionMax="47" xr10:uidLastSave="{00000000-0000-0000-0000-000000000000}"/>
  <bookViews>
    <workbookView xWindow="-108" yWindow="-108" windowWidth="23256" windowHeight="13896" activeTab="3" xr2:uid="{00000000-000D-0000-FFFF-FFFF00000000}"/>
  </bookViews>
  <sheets>
    <sheet name="Main_Data" sheetId="1" r:id="rId1"/>
    <sheet name="Pivot Tables" sheetId="5" r:id="rId2"/>
    <sheet name="Sheet1" sheetId="2" r:id="rId3"/>
    <sheet name="Dashboard" sheetId="6" r:id="rId4"/>
  </sheets>
  <definedNames>
    <definedName name="Slicer_Age">#N/A</definedName>
    <definedName name="Slicer_ScreenTime_Category">#N/A</definedName>
  </definedNames>
  <calcPr calcId="191029"/>
  <pivotCaches>
    <pivotCache cacheId="0" r:id="rId5"/>
  </pivotCaches>
  <fileRecoveryPr repairLoad="1"/>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01" i="1" l="1"/>
  <c r="H201" i="1" a="1"/>
  <c r="G201" i="1"/>
  <c r="H200" i="1"/>
  <c r="H200" i="1" a="1"/>
  <c r="G200" i="1"/>
  <c r="H199" i="1"/>
  <c r="H199" i="1" a="1"/>
  <c r="G199" i="1"/>
  <c r="H198" i="1"/>
  <c r="H198" i="1" a="1"/>
  <c r="G198" i="1"/>
  <c r="H197" i="1"/>
  <c r="H197" i="1" a="1"/>
  <c r="G197" i="1"/>
  <c r="H196" i="1"/>
  <c r="H196" i="1" a="1"/>
  <c r="G196" i="1"/>
  <c r="H195" i="1"/>
  <c r="H195" i="1" a="1"/>
  <c r="G195" i="1"/>
  <c r="H194" i="1"/>
  <c r="H194" i="1" a="1"/>
  <c r="G194" i="1"/>
  <c r="H193" i="1"/>
  <c r="H193" i="1" a="1"/>
  <c r="G193" i="1"/>
  <c r="H192" i="1"/>
  <c r="H192" i="1" a="1"/>
  <c r="G192" i="1"/>
  <c r="H191" i="1"/>
  <c r="H191" i="1" a="1"/>
  <c r="G191" i="1"/>
  <c r="H190" i="1"/>
  <c r="H190" i="1" a="1"/>
  <c r="G190" i="1"/>
  <c r="H189" i="1"/>
  <c r="H189" i="1" a="1"/>
  <c r="G189" i="1"/>
  <c r="H188" i="1"/>
  <c r="H188" i="1" a="1"/>
  <c r="G188" i="1"/>
  <c r="H187" i="1"/>
  <c r="H187" i="1" a="1"/>
  <c r="G187" i="1"/>
  <c r="H186" i="1"/>
  <c r="H186" i="1" a="1"/>
  <c r="G186" i="1"/>
  <c r="H185" i="1"/>
  <c r="H185" i="1" a="1"/>
  <c r="G185" i="1"/>
  <c r="H184" i="1"/>
  <c r="H184" i="1" a="1"/>
  <c r="G184" i="1"/>
  <c r="H183" i="1"/>
  <c r="H183" i="1" a="1"/>
  <c r="G183" i="1"/>
  <c r="H182" i="1"/>
  <c r="H182" i="1" a="1"/>
  <c r="G182" i="1"/>
  <c r="H181" i="1"/>
  <c r="H181" i="1" a="1"/>
  <c r="G181" i="1"/>
  <c r="H180" i="1"/>
  <c r="H180" i="1" a="1"/>
  <c r="G180" i="1"/>
  <c r="H179" i="1"/>
  <c r="H179" i="1" a="1"/>
  <c r="G179" i="1"/>
  <c r="H178" i="1"/>
  <c r="H178" i="1" a="1"/>
  <c r="G178" i="1"/>
  <c r="H177" i="1"/>
  <c r="H177" i="1" a="1"/>
  <c r="G177" i="1"/>
  <c r="H176" i="1"/>
  <c r="H176" i="1" a="1"/>
  <c r="G176" i="1"/>
  <c r="H175" i="1"/>
  <c r="H175" i="1" a="1"/>
  <c r="G175" i="1"/>
  <c r="H174" i="1"/>
  <c r="H174" i="1" a="1"/>
  <c r="G174" i="1"/>
  <c r="H173" i="1"/>
  <c r="H173" i="1" a="1"/>
  <c r="G173" i="1"/>
  <c r="H172" i="1"/>
  <c r="H172" i="1" a="1"/>
  <c r="G172" i="1"/>
  <c r="H171" i="1"/>
  <c r="H171" i="1" a="1"/>
  <c r="G171" i="1"/>
  <c r="H170" i="1"/>
  <c r="H170" i="1" a="1"/>
  <c r="G170" i="1"/>
  <c r="H169" i="1"/>
  <c r="H169" i="1" a="1"/>
  <c r="G169" i="1"/>
  <c r="H168" i="1"/>
  <c r="H168" i="1" a="1"/>
  <c r="G168" i="1"/>
  <c r="H167" i="1"/>
  <c r="H167" i="1" a="1"/>
  <c r="G167" i="1"/>
  <c r="H166" i="1"/>
  <c r="H166" i="1" a="1"/>
  <c r="G166" i="1"/>
  <c r="H165" i="1"/>
  <c r="H165" i="1" a="1"/>
  <c r="G165" i="1"/>
  <c r="H164" i="1"/>
  <c r="H164" i="1" a="1"/>
  <c r="G164" i="1"/>
  <c r="H163" i="1"/>
  <c r="H163" i="1" a="1"/>
  <c r="G163" i="1"/>
  <c r="H162" i="1"/>
  <c r="H162" i="1" a="1"/>
  <c r="G162" i="1"/>
  <c r="H161" i="1"/>
  <c r="H161" i="1" a="1"/>
  <c r="G161" i="1"/>
  <c r="H160" i="1"/>
  <c r="H160" i="1" a="1"/>
  <c r="G160" i="1"/>
  <c r="H159" i="1"/>
  <c r="H159" i="1" a="1"/>
  <c r="G159" i="1"/>
  <c r="H158" i="1"/>
  <c r="H158" i="1" a="1"/>
  <c r="G158" i="1"/>
  <c r="H157" i="1"/>
  <c r="H157" i="1" a="1"/>
  <c r="G157" i="1"/>
  <c r="H156" i="1"/>
  <c r="H156" i="1" a="1"/>
  <c r="G156" i="1"/>
  <c r="H155" i="1"/>
  <c r="H155" i="1" a="1"/>
  <c r="G155" i="1"/>
  <c r="H154" i="1"/>
  <c r="H154" i="1" a="1"/>
  <c r="G154" i="1"/>
  <c r="H153" i="1"/>
  <c r="H153" i="1" a="1"/>
  <c r="G153" i="1"/>
  <c r="H152" i="1"/>
  <c r="H152" i="1" a="1"/>
  <c r="G152" i="1"/>
  <c r="H151" i="1"/>
  <c r="H151" i="1" a="1"/>
  <c r="G151" i="1"/>
  <c r="H150" i="1"/>
  <c r="H150" i="1" a="1"/>
  <c r="G150" i="1"/>
  <c r="H149" i="1"/>
  <c r="H149" i="1" a="1"/>
  <c r="G149" i="1"/>
  <c r="H148" i="1"/>
  <c r="H148" i="1" a="1"/>
  <c r="G148" i="1"/>
  <c r="H147" i="1"/>
  <c r="H147" i="1" a="1"/>
  <c r="G147" i="1"/>
  <c r="H146" i="1"/>
  <c r="H146" i="1" a="1"/>
  <c r="G146" i="1"/>
  <c r="H145" i="1"/>
  <c r="H145" i="1" a="1"/>
  <c r="G145" i="1"/>
  <c r="H144" i="1"/>
  <c r="H144" i="1" a="1"/>
  <c r="G144" i="1"/>
  <c r="H143" i="1"/>
  <c r="H143" i="1" a="1"/>
  <c r="G143" i="1"/>
  <c r="H142" i="1"/>
  <c r="H142" i="1" a="1"/>
  <c r="G142" i="1"/>
  <c r="H141" i="1"/>
  <c r="H141" i="1" a="1"/>
  <c r="G141" i="1"/>
  <c r="H140" i="1"/>
  <c r="H140" i="1" a="1"/>
  <c r="G140" i="1"/>
  <c r="H139" i="1"/>
  <c r="H139" i="1" a="1"/>
  <c r="G139" i="1"/>
  <c r="H138" i="1"/>
  <c r="H138" i="1" a="1"/>
  <c r="G138" i="1"/>
  <c r="H137" i="1"/>
  <c r="H137" i="1" a="1"/>
  <c r="G137" i="1"/>
  <c r="H136" i="1"/>
  <c r="H136" i="1" a="1"/>
  <c r="G136" i="1"/>
  <c r="H135" i="1"/>
  <c r="H135" i="1" a="1"/>
  <c r="G135" i="1"/>
  <c r="H134" i="1"/>
  <c r="H134" i="1" a="1"/>
  <c r="G134" i="1"/>
  <c r="H133" i="1"/>
  <c r="H133" i="1" a="1"/>
  <c r="G133" i="1"/>
  <c r="H132" i="1"/>
  <c r="H132" i="1" a="1"/>
  <c r="G132" i="1"/>
  <c r="H131" i="1"/>
  <c r="H131" i="1" a="1"/>
  <c r="G131" i="1"/>
  <c r="H130" i="1"/>
  <c r="H130" i="1" a="1"/>
  <c r="G130" i="1"/>
  <c r="H129" i="1"/>
  <c r="H129" i="1" a="1"/>
  <c r="G129" i="1"/>
  <c r="H128" i="1"/>
  <c r="H128" i="1" a="1"/>
  <c r="G128" i="1"/>
  <c r="H127" i="1"/>
  <c r="H127" i="1" a="1"/>
  <c r="G127" i="1"/>
  <c r="H126" i="1"/>
  <c r="H126" i="1" a="1"/>
  <c r="G126" i="1"/>
  <c r="H125" i="1"/>
  <c r="H125" i="1" a="1"/>
  <c r="G125" i="1"/>
  <c r="H124" i="1"/>
  <c r="H124" i="1" a="1"/>
  <c r="G124" i="1"/>
  <c r="H123" i="1"/>
  <c r="H123" i="1" a="1"/>
  <c r="G123" i="1"/>
  <c r="H122" i="1"/>
  <c r="H122" i="1" a="1"/>
  <c r="G122" i="1"/>
  <c r="H121" i="1"/>
  <c r="H121" i="1" a="1"/>
  <c r="G121" i="1"/>
  <c r="H120" i="1"/>
  <c r="H120" i="1" a="1"/>
  <c r="G120" i="1"/>
  <c r="H119" i="1"/>
  <c r="H119" i="1" a="1"/>
  <c r="G119" i="1"/>
  <c r="H118" i="1"/>
  <c r="H118" i="1" a="1"/>
  <c r="G118" i="1"/>
  <c r="H117" i="1"/>
  <c r="H117" i="1" a="1"/>
  <c r="G117" i="1"/>
  <c r="H116" i="1"/>
  <c r="H116" i="1" a="1"/>
  <c r="G116" i="1"/>
  <c r="H115" i="1"/>
  <c r="H115" i="1" a="1"/>
  <c r="G115" i="1"/>
  <c r="H114" i="1"/>
  <c r="H114" i="1" a="1"/>
  <c r="G114" i="1"/>
  <c r="H113" i="1"/>
  <c r="H113" i="1" a="1"/>
  <c r="G113" i="1"/>
  <c r="H112" i="1"/>
  <c r="H112" i="1" a="1"/>
  <c r="G112" i="1"/>
  <c r="H111" i="1"/>
  <c r="H111" i="1" a="1"/>
  <c r="G111" i="1"/>
  <c r="H110" i="1"/>
  <c r="H110" i="1" a="1"/>
  <c r="G110" i="1"/>
  <c r="H109" i="1"/>
  <c r="H109" i="1" a="1"/>
  <c r="G109" i="1"/>
  <c r="H108" i="1"/>
  <c r="H108" i="1" a="1"/>
  <c r="G108" i="1"/>
  <c r="H107" i="1"/>
  <c r="H107" i="1" a="1"/>
  <c r="G107" i="1"/>
  <c r="H106" i="1"/>
  <c r="H106" i="1" a="1"/>
  <c r="G106" i="1"/>
  <c r="H105" i="1"/>
  <c r="H105" i="1" a="1"/>
  <c r="G105" i="1"/>
  <c r="H104" i="1"/>
  <c r="H104" i="1" a="1"/>
  <c r="G104" i="1"/>
  <c r="H103" i="1"/>
  <c r="H103" i="1" a="1"/>
  <c r="G103" i="1"/>
  <c r="H102" i="1"/>
  <c r="H102" i="1" a="1"/>
  <c r="G102" i="1"/>
  <c r="H101" i="1"/>
  <c r="H101" i="1" a="1"/>
  <c r="G101" i="1"/>
  <c r="H100" i="1"/>
  <c r="H100" i="1" a="1"/>
  <c r="G100" i="1"/>
  <c r="H99" i="1"/>
  <c r="H99" i="1" a="1"/>
  <c r="G99" i="1"/>
  <c r="H98" i="1"/>
  <c r="H98" i="1" a="1"/>
  <c r="G98" i="1"/>
  <c r="H97" i="1"/>
  <c r="H97" i="1" a="1"/>
  <c r="G97" i="1"/>
  <c r="H96" i="1"/>
  <c r="H96" i="1" a="1"/>
  <c r="G96" i="1"/>
  <c r="H95" i="1"/>
  <c r="H95" i="1" a="1"/>
  <c r="G95" i="1"/>
  <c r="H94" i="1"/>
  <c r="H94" i="1" a="1"/>
  <c r="G94" i="1"/>
  <c r="H93" i="1"/>
  <c r="H93" i="1" a="1"/>
  <c r="G93" i="1"/>
  <c r="H92" i="1"/>
  <c r="H92" i="1" a="1"/>
  <c r="G92" i="1"/>
  <c r="H91" i="1"/>
  <c r="H91" i="1" a="1"/>
  <c r="G91" i="1"/>
  <c r="H90" i="1"/>
  <c r="H90" i="1" a="1"/>
  <c r="G90" i="1"/>
  <c r="H89" i="1"/>
  <c r="H89" i="1" a="1"/>
  <c r="G89" i="1"/>
  <c r="H88" i="1"/>
  <c r="H88" i="1" a="1"/>
  <c r="G88" i="1"/>
  <c r="H87" i="1"/>
  <c r="H87" i="1" a="1"/>
  <c r="G87" i="1"/>
  <c r="H86" i="1"/>
  <c r="H86" i="1" a="1"/>
  <c r="G86" i="1"/>
  <c r="H85" i="1"/>
  <c r="H85" i="1" a="1"/>
  <c r="G85" i="1"/>
  <c r="H84" i="1"/>
  <c r="H84" i="1" a="1"/>
  <c r="G84" i="1"/>
  <c r="H83" i="1"/>
  <c r="H83" i="1" a="1"/>
  <c r="G83" i="1"/>
  <c r="H82" i="1"/>
  <c r="H82" i="1" a="1"/>
  <c r="G82" i="1"/>
  <c r="H81" i="1"/>
  <c r="H81" i="1" a="1"/>
  <c r="G81" i="1"/>
  <c r="H80" i="1"/>
  <c r="H80" i="1" a="1"/>
  <c r="G80" i="1"/>
  <c r="H79" i="1"/>
  <c r="H79" i="1" a="1"/>
  <c r="G79" i="1"/>
  <c r="H78" i="1"/>
  <c r="H78" i="1" a="1"/>
  <c r="G78" i="1"/>
  <c r="H77" i="1"/>
  <c r="H77" i="1" a="1"/>
  <c r="G77" i="1"/>
  <c r="H76" i="1"/>
  <c r="H76" i="1" a="1"/>
  <c r="G76" i="1"/>
  <c r="H75" i="1"/>
  <c r="H75" i="1" a="1"/>
  <c r="G75" i="1"/>
  <c r="H74" i="1"/>
  <c r="H74" i="1" a="1"/>
  <c r="G74" i="1"/>
  <c r="H73" i="1"/>
  <c r="H73" i="1" a="1"/>
  <c r="G73" i="1"/>
  <c r="H72" i="1"/>
  <c r="H72" i="1" a="1"/>
  <c r="G72" i="1"/>
  <c r="H71" i="1"/>
  <c r="H71" i="1" a="1"/>
  <c r="G71" i="1"/>
  <c r="H70" i="1"/>
  <c r="H70" i="1" a="1"/>
  <c r="G70" i="1"/>
  <c r="H69" i="1"/>
  <c r="H69" i="1" a="1"/>
  <c r="G69" i="1"/>
  <c r="H68" i="1"/>
  <c r="H68" i="1" a="1"/>
  <c r="G68" i="1"/>
  <c r="H67" i="1"/>
  <c r="H67" i="1" a="1"/>
  <c r="G67" i="1"/>
  <c r="H66" i="1"/>
  <c r="H66" i="1" a="1"/>
  <c r="G66" i="1"/>
  <c r="H65" i="1"/>
  <c r="H65" i="1" a="1"/>
  <c r="G65" i="1"/>
  <c r="H64" i="1"/>
  <c r="H64" i="1" a="1"/>
  <c r="G64" i="1"/>
  <c r="H63" i="1"/>
  <c r="H63" i="1" a="1"/>
  <c r="G63" i="1"/>
  <c r="H62" i="1"/>
  <c r="H62" i="1" a="1"/>
  <c r="G62" i="1"/>
  <c r="H61" i="1"/>
  <c r="H61" i="1" a="1"/>
  <c r="G61" i="1"/>
  <c r="H60" i="1"/>
  <c r="H60" i="1" a="1"/>
  <c r="G60" i="1"/>
  <c r="H59" i="1"/>
  <c r="H59" i="1" a="1"/>
  <c r="G59" i="1"/>
  <c r="H58" i="1"/>
  <c r="H58" i="1" a="1"/>
  <c r="G58" i="1"/>
  <c r="H57" i="1"/>
  <c r="H57" i="1" a="1"/>
  <c r="G57" i="1"/>
  <c r="H56" i="1"/>
  <c r="H56" i="1" a="1"/>
  <c r="G56" i="1"/>
  <c r="H55" i="1"/>
  <c r="H55" i="1" a="1"/>
  <c r="G55" i="1"/>
  <c r="H54" i="1"/>
  <c r="H54" i="1" a="1"/>
  <c r="G54" i="1"/>
  <c r="H53" i="1"/>
  <c r="H53" i="1" a="1"/>
  <c r="G53" i="1"/>
  <c r="H52" i="1"/>
  <c r="H52" i="1" a="1"/>
  <c r="G52" i="1"/>
  <c r="H51" i="1"/>
  <c r="H51" i="1" a="1"/>
  <c r="G51" i="1"/>
  <c r="H50" i="1"/>
  <c r="H50" i="1" a="1"/>
  <c r="G50" i="1"/>
  <c r="H49" i="1"/>
  <c r="H49" i="1" a="1"/>
  <c r="G49" i="1"/>
  <c r="H48" i="1"/>
  <c r="H48" i="1" a="1"/>
  <c r="G48" i="1"/>
  <c r="H47" i="1"/>
  <c r="H47" i="1" a="1"/>
  <c r="G47" i="1"/>
  <c r="H46" i="1"/>
  <c r="H46" i="1" a="1"/>
  <c r="G46" i="1"/>
  <c r="H45" i="1"/>
  <c r="H45" i="1" a="1"/>
  <c r="G45" i="1"/>
  <c r="H44" i="1"/>
  <c r="H44" i="1" a="1"/>
  <c r="G44" i="1"/>
  <c r="H43" i="1"/>
  <c r="H43" i="1" a="1"/>
  <c r="G43" i="1"/>
  <c r="H42" i="1"/>
  <c r="H42" i="1" a="1"/>
  <c r="G42" i="1"/>
  <c r="H41" i="1"/>
  <c r="H41" i="1" a="1"/>
  <c r="G41" i="1"/>
  <c r="H40" i="1"/>
  <c r="H40" i="1" a="1"/>
  <c r="G40" i="1"/>
  <c r="H39" i="1"/>
  <c r="H39" i="1" a="1"/>
  <c r="G39" i="1"/>
  <c r="H38" i="1"/>
  <c r="H38" i="1" a="1"/>
  <c r="G38" i="1"/>
  <c r="H37" i="1"/>
  <c r="H37" i="1" a="1"/>
  <c r="G37" i="1"/>
  <c r="H36" i="1"/>
  <c r="H36" i="1" a="1"/>
  <c r="G36" i="1"/>
  <c r="H35" i="1"/>
  <c r="H35" i="1" a="1"/>
  <c r="G35" i="1"/>
  <c r="H34" i="1"/>
  <c r="H34" i="1" a="1"/>
  <c r="G34" i="1"/>
  <c r="H33" i="1"/>
  <c r="H33" i="1" a="1"/>
  <c r="G33" i="1"/>
  <c r="H32" i="1"/>
  <c r="H32" i="1" a="1"/>
  <c r="G32" i="1"/>
  <c r="H31" i="1"/>
  <c r="H31" i="1" a="1"/>
  <c r="G31" i="1"/>
  <c r="H30" i="1"/>
  <c r="H30" i="1" a="1"/>
  <c r="G30" i="1"/>
  <c r="H29" i="1"/>
  <c r="H29" i="1" a="1"/>
  <c r="G29" i="1"/>
  <c r="H28" i="1"/>
  <c r="H28" i="1" a="1"/>
  <c r="G28" i="1"/>
  <c r="H27" i="1"/>
  <c r="H27" i="1" a="1"/>
  <c r="G27" i="1"/>
  <c r="H26" i="1"/>
  <c r="H26" i="1" a="1"/>
  <c r="G26" i="1"/>
  <c r="H25" i="1"/>
  <c r="H25" i="1" a="1"/>
  <c r="G25" i="1"/>
  <c r="P24" i="1"/>
  <c r="H24" i="1"/>
  <c r="H24" i="1" a="1"/>
  <c r="G24" i="1"/>
  <c r="P23" i="1"/>
  <c r="H23" i="1"/>
  <c r="H23" i="1" a="1"/>
  <c r="G23" i="1"/>
  <c r="H22" i="1"/>
  <c r="H22" i="1" a="1"/>
  <c r="G22" i="1"/>
  <c r="P21" i="1"/>
  <c r="H21" i="1"/>
  <c r="H21" i="1" a="1"/>
  <c r="G21" i="1"/>
  <c r="H20" i="1"/>
  <c r="H20" i="1" a="1"/>
  <c r="G20" i="1"/>
  <c r="P19" i="1"/>
  <c r="H19" i="1"/>
  <c r="H19" i="1" a="1"/>
  <c r="G19" i="1"/>
  <c r="P18" i="1"/>
  <c r="H18" i="1"/>
  <c r="H18" i="1" a="1"/>
  <c r="G18" i="1"/>
  <c r="H17" i="1"/>
  <c r="H17" i="1" a="1"/>
  <c r="G17" i="1"/>
  <c r="H16" i="1"/>
  <c r="H16" i="1" a="1"/>
  <c r="G16" i="1"/>
  <c r="P15" i="1"/>
  <c r="H15" i="1"/>
  <c r="H15" i="1" a="1"/>
  <c r="G15" i="1"/>
  <c r="H14" i="1"/>
  <c r="H14" i="1" a="1"/>
  <c r="G14" i="1"/>
  <c r="P13" i="1"/>
  <c r="H13" i="1"/>
  <c r="H13" i="1" a="1"/>
  <c r="G13" i="1"/>
  <c r="H12" i="1"/>
  <c r="H12" i="1" a="1"/>
  <c r="G12" i="1"/>
  <c r="P11" i="1"/>
  <c r="H11" i="1"/>
  <c r="H11" i="1" a="1"/>
  <c r="G11" i="1"/>
  <c r="P10" i="1"/>
  <c r="H10" i="1"/>
  <c r="H10" i="1" a="1"/>
  <c r="G10" i="1"/>
  <c r="H9" i="1"/>
  <c r="H9" i="1" a="1"/>
  <c r="G9" i="1"/>
  <c r="P8" i="1"/>
  <c r="H8" i="1"/>
  <c r="H8" i="1" a="1"/>
  <c r="G8" i="1"/>
  <c r="H7" i="1"/>
  <c r="H7" i="1" a="1"/>
  <c r="G7" i="1"/>
  <c r="H6" i="1"/>
  <c r="H6" i="1" a="1"/>
  <c r="G6" i="1"/>
  <c r="R5" i="1"/>
  <c r="H5" i="1"/>
  <c r="H5" i="1" a="1"/>
  <c r="G5" i="1"/>
  <c r="H4" i="1"/>
  <c r="H4" i="1" a="1"/>
  <c r="G4" i="1"/>
  <c r="H3" i="1"/>
  <c r="H3" i="1" a="1"/>
  <c r="G3" i="1"/>
  <c r="I2" i="1"/>
  <c r="I2" i="1" a="1"/>
  <c r="H2" i="1"/>
  <c r="H2" i="1" a="1"/>
  <c r="G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B055672-1822-4B90-AB84-B841B4B080EB}" keepAlive="1" name="Query - Main_Data" description="Connection to the 'Main_Data' query in the workbook." type="5" refreshedVersion="0" background="1">
    <dbPr connection="Provider=Microsoft.Mashup.OleDb.1;Data Source=$Workbook$;Location=Main_Data;Extended Properties=&quot;&quot;" command="SELECT * FROM [Main_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<sst xmlns="http://schemas.openxmlformats.org/spreadsheetml/2006/main" count="145" uniqueCount="47">
  <si>
    <t>Student_ID</t>
  </si>
  <si>
    <t>Age</t>
  </si>
  <si>
    <t>Study_Hours</t>
  </si>
  <si>
    <t>Screen_Time</t>
  </si>
  <si>
    <t>Test_Scores</t>
  </si>
  <si>
    <t>Extra_Curricular_Hours</t>
  </si>
  <si>
    <t>Total Number of records-</t>
  </si>
  <si>
    <t>Total Blank records in Screen_time attribute</t>
  </si>
  <si>
    <t>Total Blank records in Study_Hours attribute</t>
  </si>
  <si>
    <t>Total Blank records in Extra_Curricular_Hours attribute-</t>
  </si>
  <si>
    <t>Column1</t>
  </si>
  <si>
    <t>Total Unique records</t>
  </si>
  <si>
    <t>Mean</t>
  </si>
  <si>
    <t>Standard Error</t>
  </si>
  <si>
    <t>Median</t>
  </si>
  <si>
    <t>Mode</t>
  </si>
  <si>
    <t>Standard Deviation</t>
  </si>
  <si>
    <t>Sample Variance</t>
  </si>
  <si>
    <t>Kurtosis</t>
  </si>
  <si>
    <t>Skewness</t>
  </si>
  <si>
    <t>Range</t>
  </si>
  <si>
    <t>Minimum</t>
  </si>
  <si>
    <t>Maximum</t>
  </si>
  <si>
    <t>Sum</t>
  </si>
  <si>
    <t>Count</t>
  </si>
  <si>
    <t xml:space="preserve">Extra_Curricular_Hours </t>
  </si>
  <si>
    <t>Negative</t>
  </si>
  <si>
    <t>Postive</t>
  </si>
  <si>
    <r>
      <t>If </t>
    </r>
    <r>
      <rPr>
        <b/>
        <sz val="10"/>
        <color theme="1"/>
        <rFont val="Segoe UI"/>
        <family val="2"/>
      </rPr>
      <t>skewness</t>
    </r>
    <r>
      <rPr>
        <sz val="10"/>
        <color theme="1"/>
        <rFont val="Segoe UI"/>
        <family val="2"/>
      </rPr>
      <t> is less than -0.5 (negatively skewed) or greater than +0.5 (positively skewed), the distribution is </t>
    </r>
    <r>
      <rPr>
        <b/>
        <sz val="10"/>
        <color theme="1"/>
        <rFont val="Segoe UI"/>
        <family val="2"/>
      </rPr>
      <t>skewed</t>
    </r>
    <r>
      <rPr>
        <sz val="10"/>
        <color theme="1"/>
        <rFont val="Segoe UI"/>
        <family val="2"/>
      </rPr>
      <t xml:space="preserve">. Use the </t>
    </r>
    <r>
      <rPr>
        <b/>
        <sz val="10"/>
        <color theme="1"/>
        <rFont val="Segoe UI"/>
        <family val="2"/>
      </rPr>
      <t xml:space="preserve">Median </t>
    </r>
    <r>
      <rPr>
        <sz val="10"/>
        <color theme="1"/>
        <rFont val="Segoe UI"/>
        <family val="2"/>
      </rPr>
      <t>for imputation</t>
    </r>
  </si>
  <si>
    <r>
      <rPr>
        <b/>
        <sz val="10"/>
        <color theme="1"/>
        <rFont val="Segoe UI"/>
        <family val="2"/>
      </rPr>
      <t>Mode</t>
    </r>
    <r>
      <rPr>
        <sz val="10"/>
        <color theme="1"/>
        <rFont val="Segoe UI"/>
        <family val="2"/>
      </rPr>
      <t>:Suitable for </t>
    </r>
    <r>
      <rPr>
        <b/>
        <sz val="10"/>
        <color theme="1"/>
        <rFont val="Segoe UI"/>
        <family val="2"/>
      </rPr>
      <t>categorical or discrete data</t>
    </r>
    <r>
      <rPr>
        <sz val="10"/>
        <color theme="1"/>
        <rFont val="Segoe UI"/>
        <family val="2"/>
      </rPr>
      <t> or when the most frequent value is meaningful.</t>
    </r>
  </si>
  <si>
    <t>Mean of the Study_Hours attribute</t>
  </si>
  <si>
    <t>Mean of the Screen_Time attribute</t>
  </si>
  <si>
    <t>Mean of the Test_Scores attribute</t>
  </si>
  <si>
    <r>
      <t>All columns in the sheet show </t>
    </r>
    <r>
      <rPr>
        <b/>
        <sz val="10"/>
        <color theme="1"/>
        <rFont val="Segoe UI"/>
        <family val="2"/>
      </rPr>
      <t>skewness between -0.5 and +0.5</t>
    </r>
    <r>
      <rPr>
        <sz val="10"/>
        <color theme="1"/>
        <rFont val="Segoe UI"/>
        <family val="2"/>
      </rPr>
      <t>, which indicates the distributions are approximately symmetrical. Therefore, for </t>
    </r>
    <r>
      <rPr>
        <b/>
        <sz val="10"/>
        <color theme="1"/>
        <rFont val="Segoe UI"/>
        <family val="2"/>
      </rPr>
      <t>all these columns, should use the mean to fill missing values</t>
    </r>
    <r>
      <rPr>
        <sz val="10"/>
        <color theme="1"/>
        <rFont val="Segoe UI"/>
        <family val="2"/>
      </rPr>
      <t>.</t>
    </r>
  </si>
  <si>
    <t>Flag Students more than 4 hours</t>
  </si>
  <si>
    <t>Students with more than 4 hours Screen Time</t>
  </si>
  <si>
    <t>Students with less than 4 hours Screen Time</t>
  </si>
  <si>
    <t>ScreenTime_Category</t>
  </si>
  <si>
    <t>Average of Test_Scores</t>
  </si>
  <si>
    <t>Row Labels</t>
  </si>
  <si>
    <t>Grand Total</t>
  </si>
  <si>
    <t>Average of Test_Scores2</t>
  </si>
  <si>
    <t>Average of Extra_Curricular_Hours</t>
  </si>
  <si>
    <t>Count of Student_ID</t>
  </si>
  <si>
    <t>High(&gt;4)</t>
  </si>
  <si>
    <t>low(&lt;=2h)</t>
  </si>
  <si>
    <t>Medium(2-4h)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</si>
</sst>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sz val="10"/>
      <color theme="1"/>
      <name val="Segoe UI"/>
      <family val="2"/>
    </font>
    <font>
      <i/>
      <sz val="11"/>
      <color theme="1"/>
      <name val="Calibri"/>
      <family val="2"/>
      <scheme val="minor"/>
    </font>
    <font>
      <b/>
      <sz val="10"/>
      <color theme="1"/>
      <name val="Segoe UI"/>
      <family val="2"/>
    </font>
    <font>
      <sz val="12"/>
      <color theme="1"/>
      <name val="Arial"/>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18">
    <xf numFmtId="0" fontId="0" fillId="0" borderId="0" xfId="0"/>
    <xf numFmtId="164" fontId="0" fillId="0" borderId="0" xfId="0" applyNumberFormat="1"/>
    <xf numFmtId="1" fontId="0" fillId="0" borderId="0" xfId="0" applyNumberFormat="1"/>
    <xf numFmtId="0" fontId="0" fillId="0" borderId="1" xfId="0" applyBorder="1"/>
    <xf numFmtId="0" fontId="2" fillId="0" borderId="2" xfId="0" applyFont="1" applyBorder="1" applyAlignment="1">
      <alignment horizontal="center"/>
    </xf>
    <xf numFmtId="0" fontId="0" fillId="2" borderId="0" xfId="0" applyFill="1"/>
    <xf numFmtId="0" fontId="0" fillId="0" borderId="0" xfId="0" applyAlignment="1">
      <alignment horizontal="left" vertical="center" wrapText="1" indent="1"/>
    </xf>
    <xf numFmtId="0" fontId="1" fillId="0" borderId="0" xfId="0" applyFont="1" applyAlignment="1">
      <alignment horizontal="left" vertical="center" wrapText="1" indent="2"/>
    </xf>
    <xf numFmtId="0" fontId="1" fillId="0" borderId="0" xfId="0" applyFont="1"/>
    <xf numFmtId="0" fontId="4" fillId="0" borderId="0" xfId="0" applyFont="1"/>
    <xf numFmtId="164" fontId="4" fillId="0" borderId="0" xfId="0" applyNumberFormat="1" applyFont="1"/>
    <xf numFmtId="49" fontId="0" fillId="0" borderId="0" xfId="0" applyNumberFormat="1"/>
    <xf numFmtId="0" fontId="0" fillId="0" borderId="0" xfId="0" pivotButton="1"/>
    <xf numFmtId="0" fontId="0" fillId="0" borderId="0" xfId="0" applyAlignment="1">
      <alignment horizontal="left"/>
    </xf>
    <xf numFmtId="1" fontId="0" fillId="0" borderId="0" xfId="0" applyNumberFormat="1" applyAlignment="1">
      <alignment horizontal="left"/>
    </xf>
    <xf numFmtId="0" fontId="1" fillId="0" borderId="0" xfId="0" applyFont="1" applyAlignment="1">
      <alignment horizontal="center"/>
    </xf>
    <xf numFmtId="0" fontId="0" fillId="0" borderId="0" xfId="0" applyNumberFormat="1"/>
    <xf numFmtId="0" fontId="0" fillId="0" borderId="0" xfId="0" applyAlignment="1">
      <alignment horizontal="left" indent="1"/>
    </xf>
  </cellXfs>
  <cellStyles count="1">
    <cellStyle name="Normal" xfId="0" builtinId="0"/>
  </cellStyles>
  <dxfs count="9">
    <dxf>
      <fill>
        <patternFill>
          <bgColor theme="8"/>
        </patternFill>
      </fill>
    </dxf>
    <dxf>
      <numFmt numFmtId="164" formatCode="0.0"/>
    </dxf>
    <dxf>
      <numFmt numFmtId="164" formatCode="0.0"/>
    </dxf>
    <dxf>
      <numFmt numFmtId="164" formatCode="0.0"/>
    </dxf>
    <dxf>
      <numFmt numFmtId="164" formatCode="0.0"/>
    </dxf>
    <dxf>
      <numFmt numFmtId="164" formatCode="0.0"/>
    </dxf>
    <dxf>
      <numFmt numFmtId="164" formatCode="0.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bg1"/>
                </a:solidFill>
                <a:latin typeface="Arial Black" panose="020B0A04020102020204" pitchFamily="34" charset="0"/>
                <a:ea typeface="+mn-ea"/>
                <a:cs typeface="+mn-cs"/>
              </a:defRPr>
            </a:pPr>
            <a:r>
              <a:rPr lang="en-US">
                <a:solidFill>
                  <a:schemeClr val="bg1"/>
                </a:solidFill>
                <a:latin typeface="Arial Black" panose="020B0A04020102020204" pitchFamily="34" charset="0"/>
              </a:rPr>
              <a:t>Screen Time Vs Avg Test Scores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bg1"/>
              </a:solidFill>
              <a:latin typeface="Arial Black" panose="020B0A04020102020204" pitchFamily="34" charset="0"/>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6"/>
            </a:solidFill>
            <a:miter lim="800000"/>
          </a:ln>
          <a:effectLst>
            <a:glow rad="63500">
              <a:schemeClr val="accent6">
                <a:satMod val="175000"/>
                <a:alpha val="25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noFill/>
            <a:ln w="9525" cap="flat" cmpd="sng" algn="ctr">
              <a:solidFill>
                <a:schemeClr val="accent6"/>
              </a:solidFill>
              <a:miter lim="800000"/>
            </a:ln>
            <a:effectLst>
              <a:glow rad="63500">
                <a:schemeClr val="accent6">
                  <a:satMod val="175000"/>
                  <a:alpha val="25000"/>
                </a:schemeClr>
              </a:glow>
            </a:effectLst>
          </c:spPr>
          <c:invertIfNegative val="0"/>
          <c:dLbls>
            <c:dLbl>
              <c:idx val="2"/>
              <c:layout>
                <c:manualLayout>
                  <c:x val="-6.060604132473035E-3"/>
                  <c:y val="-7.6744186046511634E-2"/>
                </c:manualLayout>
              </c:layout>
              <c:tx>
                <c:rich>
                  <a:bodyPr/>
                  <a:lstStyle/>
                  <a:p>
                    <a:r>
                      <a:rPr lang="en-US"/>
                      <a:t>79.26</a:t>
                    </a:r>
                  </a:p>
                </c:rich>
              </c:tx>
              <c:dLblPos val="outEnd"/>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0-BB7C-4918-B028-008F146B3F55}"/>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Lit>
              <c:ptCount val="10"/>
              <c:pt idx="0">
                <c:v>0.2</c:v>
              </c:pt>
              <c:pt idx="1">
                <c:v>1.6</c:v>
              </c:pt>
              <c:pt idx="2">
                <c:v>3.1</c:v>
              </c:pt>
              <c:pt idx="3">
                <c:v>3.8</c:v>
              </c:pt>
              <c:pt idx="4">
                <c:v>5.0</c:v>
              </c:pt>
              <c:pt idx="5">
                <c:v>5.6</c:v>
              </c:pt>
              <c:pt idx="6">
                <c:v>5.7</c:v>
              </c:pt>
              <c:pt idx="7">
                <c:v>5.8</c:v>
              </c:pt>
              <c:pt idx="8">
                <c:v>6.7</c:v>
              </c:pt>
              <c:pt idx="9">
                <c:v>7.5</c:v>
              </c:pt>
            </c:strLit>
          </c:cat>
          <c:val>
            <c:numLit>
              <c:formatCode>General</c:formatCode>
              <c:ptCount val="10"/>
              <c:pt idx="0">
                <c:v>77.599999999999994</c:v>
              </c:pt>
              <c:pt idx="1">
                <c:v>78.45</c:v>
              </c:pt>
              <c:pt idx="2">
                <c:v>79.266666666666666</c:v>
              </c:pt>
              <c:pt idx="3">
                <c:v>79.7</c:v>
              </c:pt>
              <c:pt idx="4">
                <c:v>79.325000000000003</c:v>
              </c:pt>
              <c:pt idx="5">
                <c:v>86.6</c:v>
              </c:pt>
              <c:pt idx="6">
                <c:v>80.675000000000011</c:v>
              </c:pt>
              <c:pt idx="7">
                <c:v>87.65</c:v>
              </c:pt>
              <c:pt idx="8">
                <c:v>88</c:v>
              </c:pt>
              <c:pt idx="9">
                <c:v>92.8</c:v>
              </c:pt>
            </c:numLit>
          </c:val>
          <c:extLst>
            <c:ext xmlns:c16="http://schemas.microsoft.com/office/drawing/2014/chart" uri="{C3380CC4-5D6E-409C-BE32-E72D297353CC}">
              <c16:uniqueId val="{00000000-6693-4F07-8A9A-67757F4F9BA8}"/>
            </c:ext>
          </c:extLst>
        </c:ser>
        <c:dLbls>
          <c:dLblPos val="outEnd"/>
          <c:showLegendKey val="0"/>
          <c:showVal val="1"/>
          <c:showCatName val="0"/>
          <c:showSerName val="0"/>
          <c:showPercent val="0"/>
          <c:showBubbleSize val="0"/>
        </c:dLbls>
        <c:gapWidth val="315"/>
        <c:overlap val="-40"/>
        <c:axId val="1364322127"/>
        <c:axId val="1364333647"/>
      </c:barChart>
      <c:catAx>
        <c:axId val="1364322127"/>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bg1"/>
                </a:solidFill>
                <a:latin typeface="Arial Black" panose="020B0A04020102020204" pitchFamily="34" charset="0"/>
                <a:ea typeface="+mn-ea"/>
                <a:cs typeface="+mn-cs"/>
              </a:defRPr>
            </a:pPr>
            <a:endParaRPr lang="en-US"/>
          </a:p>
        </c:txPr>
        <c:crossAx val="1364333647"/>
        <c:crosses val="autoZero"/>
        <c:auto val="1"/>
        <c:lblAlgn val="ctr"/>
        <c:lblOffset val="100"/>
        <c:noMultiLvlLbl val="0"/>
      </c:catAx>
      <c:valAx>
        <c:axId val="1364333647"/>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bg1"/>
                </a:solidFill>
                <a:latin typeface="Arial Black" panose="020B0A04020102020204" pitchFamily="34" charset="0"/>
                <a:ea typeface="+mn-ea"/>
                <a:cs typeface="+mn-cs"/>
              </a:defRPr>
            </a:pPr>
            <a:endParaRPr lang="en-US"/>
          </a:p>
        </c:txPr>
        <c:crossAx val="13643221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Screen Time Analysis.xlsx]Pivot Tables!PivotTable3</c:name>
    <c:fmtId val="3"/>
  </c:pivotSource>
  <c:chart>
    <c:title>
      <c:tx>
        <c:rich>
          <a:bodyPr rot="0" spcFirstLastPara="1" vertOverflow="ellipsis" vert="horz" wrap="square" anchor="ctr" anchorCtr="1"/>
          <a:lstStyle/>
          <a:p>
            <a:pPr>
              <a:defRPr sz="1400" b="1" i="0" u="none" strike="noStrike" kern="1200" cap="none" baseline="0">
                <a:solidFill>
                  <a:schemeClr val="bg1"/>
                </a:solidFill>
                <a:latin typeface="Arial Black" panose="020B0A04020102020204" pitchFamily="34" charset="0"/>
                <a:ea typeface="+mn-ea"/>
                <a:cs typeface="+mn-cs"/>
              </a:defRPr>
            </a:pPr>
            <a:r>
              <a:rPr lang="en-US">
                <a:solidFill>
                  <a:schemeClr val="bg1"/>
                </a:solidFill>
                <a:latin typeface="Arial Black" panose="020B0A04020102020204" pitchFamily="34" charset="0"/>
              </a:rPr>
              <a:t>Avg Test Score by Screen Time Category</a:t>
            </a:r>
          </a:p>
        </c:rich>
      </c:tx>
      <c:layout>
        <c:manualLayout>
          <c:xMode val="edge"/>
          <c:yMode val="edge"/>
          <c:x val="0.22979487179487179"/>
          <c:y val="5.4992722303754217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bg1"/>
              </a:solidFill>
              <a:latin typeface="Arial Black" panose="020B0A04020102020204" pitchFamily="34" charset="0"/>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6"/>
            </a:solidFill>
            <a:miter lim="800000"/>
          </a:ln>
          <a:effectLst>
            <a:glow rad="63500">
              <a:schemeClr val="accent6">
                <a:satMod val="175000"/>
                <a:alpha val="25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781857372718085"/>
          <c:y val="0.13814653311133626"/>
          <c:w val="0.55326616865199552"/>
          <c:h val="0.75047763172901027"/>
        </c:manualLayout>
      </c:layout>
      <c:barChart>
        <c:barDir val="bar"/>
        <c:grouping val="clustered"/>
        <c:varyColors val="0"/>
        <c:ser>
          <c:idx val="0"/>
          <c:order val="0"/>
          <c:tx>
            <c:strRef>
              <c:f>'Pivot Tables'!$B$8</c:f>
              <c:strCache>
                <c:ptCount val="1"/>
                <c:pt idx="0">
                  <c:v>Count of Student_ID</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multiLvlStrRef>
              <c:f>'Pivot Tables'!$A$9:$A$29</c:f>
              <c:multiLvlStrCache>
                <c:ptCount val="15"/>
                <c:lvl>
                  <c:pt idx="0">
                    <c:v>High(&gt;4)</c:v>
                  </c:pt>
                  <c:pt idx="1">
                    <c:v>low(&lt;=2h)</c:v>
                  </c:pt>
                  <c:pt idx="2">
                    <c:v>Medium(2-4h)</c:v>
                  </c:pt>
                  <c:pt idx="3">
                    <c:v>High(&gt;4)</c:v>
                  </c:pt>
                  <c:pt idx="4">
                    <c:v>low(&lt;=2h)</c:v>
                  </c:pt>
                  <c:pt idx="5">
                    <c:v>Medium(2-4h)</c:v>
                  </c:pt>
                  <c:pt idx="6">
                    <c:v>High(&gt;4)</c:v>
                  </c:pt>
                  <c:pt idx="7">
                    <c:v>low(&lt;=2h)</c:v>
                  </c:pt>
                  <c:pt idx="8">
                    <c:v>Medium(2-4h)</c:v>
                  </c:pt>
                  <c:pt idx="9">
                    <c:v>High(&gt;4)</c:v>
                  </c:pt>
                  <c:pt idx="10">
                    <c:v>low(&lt;=2h)</c:v>
                  </c:pt>
                  <c:pt idx="11">
                    <c:v>Medium(2-4h)</c:v>
                  </c:pt>
                  <c:pt idx="12">
                    <c:v>High(&gt;4)</c:v>
                  </c:pt>
                  <c:pt idx="13">
                    <c:v>low(&lt;=2h)</c:v>
                  </c:pt>
                  <c:pt idx="14">
                    <c:v>Medium(2-4h)</c:v>
                  </c:pt>
                </c:lvl>
                <c:lvl>
                  <c:pt idx="0">
                    <c:v>13</c:v>
                  </c:pt>
                  <c:pt idx="3">
                    <c:v>14</c:v>
                  </c:pt>
                  <c:pt idx="6">
                    <c:v>15</c:v>
                  </c:pt>
                  <c:pt idx="9">
                    <c:v>16</c:v>
                  </c:pt>
                  <c:pt idx="12">
                    <c:v>17</c:v>
                  </c:pt>
                </c:lvl>
              </c:multiLvlStrCache>
            </c:multiLvlStrRef>
          </c:cat>
          <c:val>
            <c:numRef>
              <c:f>'Pivot Tables'!$B$9:$B$29</c:f>
              <c:numCache>
                <c:formatCode>General</c:formatCode>
                <c:ptCount val="15"/>
                <c:pt idx="0">
                  <c:v>19</c:v>
                </c:pt>
                <c:pt idx="1">
                  <c:v>5</c:v>
                </c:pt>
                <c:pt idx="2">
                  <c:v>19</c:v>
                </c:pt>
                <c:pt idx="3">
                  <c:v>15</c:v>
                </c:pt>
                <c:pt idx="4">
                  <c:v>5</c:v>
                </c:pt>
                <c:pt idx="5">
                  <c:v>15</c:v>
                </c:pt>
                <c:pt idx="6">
                  <c:v>24</c:v>
                </c:pt>
                <c:pt idx="7">
                  <c:v>2</c:v>
                </c:pt>
                <c:pt idx="8">
                  <c:v>11</c:v>
                </c:pt>
                <c:pt idx="9">
                  <c:v>22</c:v>
                </c:pt>
                <c:pt idx="10">
                  <c:v>9</c:v>
                </c:pt>
                <c:pt idx="11">
                  <c:v>18</c:v>
                </c:pt>
                <c:pt idx="12">
                  <c:v>19</c:v>
                </c:pt>
                <c:pt idx="13">
                  <c:v>2</c:v>
                </c:pt>
                <c:pt idx="14">
                  <c:v>15</c:v>
                </c:pt>
              </c:numCache>
            </c:numRef>
          </c:val>
          <c:extLst>
            <c:ext xmlns:c16="http://schemas.microsoft.com/office/drawing/2014/chart" uri="{C3380CC4-5D6E-409C-BE32-E72D297353CC}">
              <c16:uniqueId val="{00000001-5DCF-43EE-812C-47B56161F2DD}"/>
            </c:ext>
          </c:extLst>
        </c:ser>
        <c:ser>
          <c:idx val="1"/>
          <c:order val="1"/>
          <c:tx>
            <c:strRef>
              <c:f>'Pivot Tables'!$C$8</c:f>
              <c:strCache>
                <c:ptCount val="1"/>
                <c:pt idx="0">
                  <c:v>Average of Test_Scores</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multiLvlStrRef>
              <c:f>'Pivot Tables'!$A$9:$A$29</c:f>
              <c:multiLvlStrCache>
                <c:ptCount val="15"/>
                <c:lvl>
                  <c:pt idx="0">
                    <c:v>High(&gt;4)</c:v>
                  </c:pt>
                  <c:pt idx="1">
                    <c:v>low(&lt;=2h)</c:v>
                  </c:pt>
                  <c:pt idx="2">
                    <c:v>Medium(2-4h)</c:v>
                  </c:pt>
                  <c:pt idx="3">
                    <c:v>High(&gt;4)</c:v>
                  </c:pt>
                  <c:pt idx="4">
                    <c:v>low(&lt;=2h)</c:v>
                  </c:pt>
                  <c:pt idx="5">
                    <c:v>Medium(2-4h)</c:v>
                  </c:pt>
                  <c:pt idx="6">
                    <c:v>High(&gt;4)</c:v>
                  </c:pt>
                  <c:pt idx="7">
                    <c:v>low(&lt;=2h)</c:v>
                  </c:pt>
                  <c:pt idx="8">
                    <c:v>Medium(2-4h)</c:v>
                  </c:pt>
                  <c:pt idx="9">
                    <c:v>High(&gt;4)</c:v>
                  </c:pt>
                  <c:pt idx="10">
                    <c:v>low(&lt;=2h)</c:v>
                  </c:pt>
                  <c:pt idx="11">
                    <c:v>Medium(2-4h)</c:v>
                  </c:pt>
                  <c:pt idx="12">
                    <c:v>High(&gt;4)</c:v>
                  </c:pt>
                  <c:pt idx="13">
                    <c:v>low(&lt;=2h)</c:v>
                  </c:pt>
                  <c:pt idx="14">
                    <c:v>Medium(2-4h)</c:v>
                  </c:pt>
                </c:lvl>
                <c:lvl>
                  <c:pt idx="0">
                    <c:v>13</c:v>
                  </c:pt>
                  <c:pt idx="3">
                    <c:v>14</c:v>
                  </c:pt>
                  <c:pt idx="6">
                    <c:v>15</c:v>
                  </c:pt>
                  <c:pt idx="9">
                    <c:v>16</c:v>
                  </c:pt>
                  <c:pt idx="12">
                    <c:v>17</c:v>
                  </c:pt>
                </c:lvl>
              </c:multiLvlStrCache>
            </c:multiLvlStrRef>
          </c:cat>
          <c:val>
            <c:numRef>
              <c:f>'Pivot Tables'!$C$9:$C$29</c:f>
              <c:numCache>
                <c:formatCode>0.0</c:formatCode>
                <c:ptCount val="15"/>
                <c:pt idx="0">
                  <c:v>73.647368421052633</c:v>
                </c:pt>
                <c:pt idx="1">
                  <c:v>73.08</c:v>
                </c:pt>
                <c:pt idx="2">
                  <c:v>69.968421052631584</c:v>
                </c:pt>
                <c:pt idx="3">
                  <c:v>72.94</c:v>
                </c:pt>
                <c:pt idx="4">
                  <c:v>72.56</c:v>
                </c:pt>
                <c:pt idx="5">
                  <c:v>72.240000000000009</c:v>
                </c:pt>
                <c:pt idx="6">
                  <c:v>70.86666666666666</c:v>
                </c:pt>
                <c:pt idx="7">
                  <c:v>66.449999999999989</c:v>
                </c:pt>
                <c:pt idx="8">
                  <c:v>71.981818181818184</c:v>
                </c:pt>
                <c:pt idx="9">
                  <c:v>73.731818181818184</c:v>
                </c:pt>
                <c:pt idx="10">
                  <c:v>69.75555555555556</c:v>
                </c:pt>
                <c:pt idx="11">
                  <c:v>67.172222222222231</c:v>
                </c:pt>
                <c:pt idx="12">
                  <c:v>71.547368421052639</c:v>
                </c:pt>
                <c:pt idx="13">
                  <c:v>70.7</c:v>
                </c:pt>
                <c:pt idx="14">
                  <c:v>64.206666666666663</c:v>
                </c:pt>
              </c:numCache>
            </c:numRef>
          </c:val>
          <c:extLst>
            <c:ext xmlns:c16="http://schemas.microsoft.com/office/drawing/2014/chart" uri="{C3380CC4-5D6E-409C-BE32-E72D297353CC}">
              <c16:uniqueId val="{00000000-8745-4B9B-9E83-ACB25FB5FB72}"/>
            </c:ext>
          </c:extLst>
        </c:ser>
        <c:dLbls>
          <c:dLblPos val="outEnd"/>
          <c:showLegendKey val="0"/>
          <c:showVal val="1"/>
          <c:showCatName val="0"/>
          <c:showSerName val="0"/>
          <c:showPercent val="0"/>
          <c:showBubbleSize val="0"/>
        </c:dLbls>
        <c:gapWidth val="182"/>
        <c:overlap val="-50"/>
        <c:axId val="1029285823"/>
        <c:axId val="1029286303"/>
      </c:barChart>
      <c:catAx>
        <c:axId val="1029285823"/>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bg1"/>
                </a:solidFill>
                <a:latin typeface="Arial Black" panose="020B0A04020102020204" pitchFamily="34" charset="0"/>
                <a:ea typeface="+mn-ea"/>
                <a:cs typeface="+mn-cs"/>
              </a:defRPr>
            </a:pPr>
            <a:endParaRPr lang="en-US"/>
          </a:p>
        </c:txPr>
        <c:crossAx val="1029286303"/>
        <c:crosses val="autoZero"/>
        <c:auto val="1"/>
        <c:lblAlgn val="ctr"/>
        <c:lblOffset val="100"/>
        <c:noMultiLvlLbl val="0"/>
      </c:catAx>
      <c:valAx>
        <c:axId val="1029286303"/>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bg1"/>
                </a:solidFill>
                <a:latin typeface="Arial Black" panose="020B0A04020102020204" pitchFamily="34" charset="0"/>
                <a:ea typeface="+mn-ea"/>
                <a:cs typeface="+mn-cs"/>
              </a:defRPr>
            </a:pPr>
            <a:endParaRPr lang="en-US"/>
          </a:p>
        </c:txPr>
        <c:crossAx val="1029285823"/>
        <c:crosses val="autoZero"/>
        <c:crossBetween val="between"/>
      </c:valAx>
      <c:spPr>
        <a:noFill/>
        <a:ln>
          <a:noFill/>
        </a:ln>
        <a:effectLst/>
      </c:spPr>
    </c:plotArea>
    <c:legend>
      <c:legendPos val="r"/>
      <c:layout>
        <c:manualLayout>
          <c:xMode val="edge"/>
          <c:yMode val="edge"/>
          <c:x val="0.82130589682241106"/>
          <c:y val="0.25565398861056204"/>
          <c:w val="0.17533669829732823"/>
          <c:h val="0.2871587554883639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Black" panose="020B0A04020102020204" pitchFamily="34" charset="0"/>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Screen Time Analysis.xlsx]Pivot Tables!PivotTable1</c:name>
    <c:fmtId val="3"/>
  </c:pivotSource>
  <c:chart>
    <c:title>
      <c:tx>
        <c:rich>
          <a:bodyPr rot="0" spcFirstLastPara="1" vertOverflow="ellipsis" vert="horz" wrap="square" anchor="ctr" anchorCtr="1"/>
          <a:lstStyle/>
          <a:p>
            <a:pPr>
              <a:defRPr sz="1200" b="1" i="0" u="none" strike="noStrike" kern="1200" cap="none" baseline="0">
                <a:solidFill>
                  <a:schemeClr val="bg1"/>
                </a:solidFill>
                <a:latin typeface="Arial Black" panose="020B0A04020102020204" pitchFamily="34" charset="0"/>
                <a:ea typeface="+mn-ea"/>
                <a:cs typeface="+mn-cs"/>
              </a:defRPr>
            </a:pPr>
            <a:r>
              <a:rPr lang="en-US" sz="1200">
                <a:solidFill>
                  <a:schemeClr val="bg1"/>
                </a:solidFill>
                <a:latin typeface="Arial Black" panose="020B0A04020102020204" pitchFamily="34" charset="0"/>
              </a:rPr>
              <a:t>Screen time vs Extra Curricular</a:t>
            </a:r>
          </a:p>
        </c:rich>
      </c:tx>
      <c:overlay val="0"/>
      <c:spPr>
        <a:noFill/>
        <a:ln>
          <a:noFill/>
        </a:ln>
        <a:effectLst/>
      </c:spPr>
      <c:txPr>
        <a:bodyPr rot="0" spcFirstLastPara="1" vertOverflow="ellipsis" vert="horz" wrap="square" anchor="ctr" anchorCtr="1"/>
        <a:lstStyle/>
        <a:p>
          <a:pPr>
            <a:defRPr sz="1200" b="1" i="0" u="none" strike="noStrike" kern="1200" cap="none" baseline="0">
              <a:solidFill>
                <a:schemeClr val="bg1"/>
              </a:solidFill>
              <a:latin typeface="Arial Black" panose="020B0A04020102020204" pitchFamily="34" charset="0"/>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spPr>
          <a:noFill/>
          <a:ln w="9525" cap="flat" cmpd="sng" algn="ctr">
            <a:solidFill>
              <a:schemeClr val="accent6"/>
            </a:solidFill>
            <a:miter lim="800000"/>
          </a:ln>
          <a:effectLst>
            <a:glow rad="63500">
              <a:schemeClr val="accent6">
                <a:satMod val="175000"/>
                <a:alpha val="25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pivotFmt>
      <c:pivotFmt>
        <c:idx val="9"/>
      </c:pivotFmt>
      <c:pivotFmt>
        <c:idx val="10"/>
      </c:pivotFmt>
      <c:pivotFmt>
        <c:idx val="11"/>
      </c:pivotFmt>
      <c:pivotFmt>
        <c:idx val="12"/>
      </c:pivotFmt>
    </c:pivotFmts>
    <c:plotArea>
      <c:layout/>
      <c:barChart>
        <c:barDir val="col"/>
        <c:grouping val="clustered"/>
        <c:varyColors val="0"/>
        <c:ser>
          <c:idx val="0"/>
          <c:order val="0"/>
          <c:tx>
            <c:strRef>
              <c:f>'Pivot Tables'!$G$2</c:f>
              <c:strCache>
                <c:ptCount val="1"/>
                <c:pt idx="0">
                  <c:v>Total</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Tables'!$F$3:$F$6</c:f>
              <c:strCache>
                <c:ptCount val="3"/>
                <c:pt idx="0">
                  <c:v>High(&gt;4)</c:v>
                </c:pt>
                <c:pt idx="1">
                  <c:v>low(&lt;=2h)</c:v>
                </c:pt>
                <c:pt idx="2">
                  <c:v>Medium(2-4h)</c:v>
                </c:pt>
              </c:strCache>
            </c:strRef>
          </c:cat>
          <c:val>
            <c:numRef>
              <c:f>'Pivot Tables'!$G$3:$G$6</c:f>
              <c:numCache>
                <c:formatCode>0.0</c:formatCode>
                <c:ptCount val="3"/>
                <c:pt idx="0">
                  <c:v>1.6404040404040408</c:v>
                </c:pt>
                <c:pt idx="1">
                  <c:v>1.4739130434782608</c:v>
                </c:pt>
                <c:pt idx="2">
                  <c:v>1.4307692307692308</c:v>
                </c:pt>
              </c:numCache>
            </c:numRef>
          </c:val>
          <c:extLst>
            <c:ext xmlns:c16="http://schemas.microsoft.com/office/drawing/2014/chart" uri="{C3380CC4-5D6E-409C-BE32-E72D297353CC}">
              <c16:uniqueId val="{0000000A-7D78-49D5-8743-6E4EEBEBCF66}"/>
            </c:ext>
          </c:extLst>
        </c:ser>
        <c:dLbls>
          <c:showLegendKey val="0"/>
          <c:showVal val="0"/>
          <c:showCatName val="0"/>
          <c:showSerName val="0"/>
          <c:showPercent val="0"/>
          <c:showBubbleSize val="0"/>
        </c:dLbls>
        <c:gapWidth val="315"/>
        <c:overlap val="-40"/>
        <c:axId val="1571839215"/>
        <c:axId val="1571839695"/>
      </c:barChart>
      <c:catAx>
        <c:axId val="1571839215"/>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Arial Black" panose="020B0A04020102020204" pitchFamily="34" charset="0"/>
                <a:ea typeface="+mn-ea"/>
                <a:cs typeface="+mn-cs"/>
              </a:defRPr>
            </a:pPr>
            <a:endParaRPr lang="en-US"/>
          </a:p>
        </c:txPr>
        <c:crossAx val="1571839695"/>
        <c:auto val="1"/>
        <c:lblAlgn val="ctr"/>
        <c:lblOffset val="100"/>
        <c:noMultiLvlLbl val="0"/>
      </c:catAx>
      <c:valAx>
        <c:axId val="1571839695"/>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bg1"/>
                </a:solidFill>
                <a:latin typeface="Arial Black" panose="020B0A04020102020204" pitchFamily="34" charset="0"/>
                <a:ea typeface="+mn-ea"/>
                <a:cs typeface="+mn-cs"/>
              </a:defRPr>
            </a:pPr>
            <a:endParaRPr lang="en-US"/>
          </a:p>
        </c:txPr>
        <c:crossAx val="1571839215"/>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[Student Screen Time Analysis.xlsx]Pivot Tables!PivotTable4</c:name>
    <c:fmtId val="17"/>
  </c:pivotSource>
  <c:chart>
    <c:title>
      <c:tx>
        <c:rich>
          <a:bodyPr rot="0" spcFirstLastPara="1" vertOverflow="ellipsis" vert="horz" wrap="square" anchor="ctr" anchorCtr="1"/>
          <a:lstStyle/>
          <a:p>
            <a:pPr>
              <a:defRPr sz="16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r>
              <a:rPr lang="en-US">
                <a:solidFill>
                  <a:schemeClr val="bg1"/>
                </a:solidFill>
                <a:latin typeface="Arial Black" panose="020B0A04020102020204" pitchFamily="34" charset="0"/>
              </a:rPr>
              <a:t>Age</a:t>
            </a:r>
            <a:r>
              <a:rPr lang="en-US" baseline="0">
                <a:solidFill>
                  <a:schemeClr val="bg1"/>
                </a:solidFill>
                <a:latin typeface="Arial Black" panose="020B0A04020102020204" pitchFamily="34" charset="0"/>
              </a:rPr>
              <a:t> Vs Test Score</a:t>
            </a:r>
            <a:endParaRPr lang="en-US">
              <a:solidFill>
                <a:schemeClr val="bg1"/>
              </a:solidFill>
              <a:latin typeface="Arial Black" panose="020B0A04020102020204" pitchFamily="34" charset="0"/>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shade val="53000"/>
                  <a:satMod val="103000"/>
                  <a:lumMod val="102000"/>
                  <a:tint val="94000"/>
                </a:schemeClr>
              </a:gs>
              <a:gs pos="50000">
                <a:schemeClr val="accent6">
                  <a:shade val="53000"/>
                  <a:satMod val="110000"/>
                  <a:lumMod val="100000"/>
                  <a:shade val="100000"/>
                </a:schemeClr>
              </a:gs>
              <a:gs pos="100000">
                <a:schemeClr val="accent6">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6">
                  <a:tint val="77000"/>
                  <a:satMod val="103000"/>
                  <a:lumMod val="102000"/>
                  <a:tint val="94000"/>
                </a:schemeClr>
              </a:gs>
              <a:gs pos="50000">
                <a:schemeClr val="accent6">
                  <a:tint val="77000"/>
                  <a:satMod val="110000"/>
                  <a:lumMod val="100000"/>
                  <a:shade val="100000"/>
                </a:schemeClr>
              </a:gs>
              <a:gs pos="100000">
                <a:schemeClr val="accent6">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6">
                  <a:tint val="54000"/>
                  <a:satMod val="103000"/>
                  <a:lumMod val="102000"/>
                  <a:tint val="94000"/>
                </a:schemeClr>
              </a:gs>
              <a:gs pos="50000">
                <a:schemeClr val="accent6">
                  <a:tint val="54000"/>
                  <a:satMod val="110000"/>
                  <a:lumMod val="100000"/>
                  <a:shade val="100000"/>
                </a:schemeClr>
              </a:gs>
              <a:gs pos="100000">
                <a:schemeClr val="accent6">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 Tables'!$G$9</c:f>
              <c:strCache>
                <c:ptCount val="1"/>
                <c:pt idx="0">
                  <c:v>Total</c:v>
                </c:pt>
              </c:strCache>
            </c:strRef>
          </c:tx>
          <c:dPt>
            <c:idx val="0"/>
            <c:bubble3D val="0"/>
            <c:spPr>
              <a:gradFill rotWithShape="1">
                <a:gsLst>
                  <a:gs pos="0">
                    <a:schemeClr val="accent6">
                      <a:shade val="53000"/>
                      <a:satMod val="103000"/>
                      <a:lumMod val="102000"/>
                      <a:tint val="94000"/>
                    </a:schemeClr>
                  </a:gs>
                  <a:gs pos="50000">
                    <a:schemeClr val="accent6">
                      <a:shade val="53000"/>
                      <a:satMod val="110000"/>
                      <a:lumMod val="100000"/>
                      <a:shade val="100000"/>
                    </a:schemeClr>
                  </a:gs>
                  <a:gs pos="100000">
                    <a:schemeClr val="accent6">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50CC-4099-B385-933640594D97}"/>
              </c:ext>
            </c:extLst>
          </c:dPt>
          <c:dPt>
            <c:idx val="1"/>
            <c:bubble3D val="0"/>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50CC-4099-B385-933640594D97}"/>
              </c:ext>
            </c:extLst>
          </c:dPt>
          <c:dPt>
            <c:idx val="2"/>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50CC-4099-B385-933640594D97}"/>
              </c:ext>
            </c:extLst>
          </c:dPt>
          <c:dPt>
            <c:idx val="3"/>
            <c:bubble3D val="0"/>
            <c:spPr>
              <a:gradFill rotWithShape="1">
                <a:gsLst>
                  <a:gs pos="0">
                    <a:schemeClr val="accent6">
                      <a:tint val="77000"/>
                      <a:satMod val="103000"/>
                      <a:lumMod val="102000"/>
                      <a:tint val="94000"/>
                    </a:schemeClr>
                  </a:gs>
                  <a:gs pos="50000">
                    <a:schemeClr val="accent6">
                      <a:tint val="77000"/>
                      <a:satMod val="110000"/>
                      <a:lumMod val="100000"/>
                      <a:shade val="100000"/>
                    </a:schemeClr>
                  </a:gs>
                  <a:gs pos="100000">
                    <a:schemeClr val="accent6">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50CC-4099-B385-933640594D97}"/>
              </c:ext>
            </c:extLst>
          </c:dPt>
          <c:dPt>
            <c:idx val="4"/>
            <c:bubble3D val="0"/>
            <c:spPr>
              <a:gradFill rotWithShape="1">
                <a:gsLst>
                  <a:gs pos="0">
                    <a:schemeClr val="accent6">
                      <a:tint val="54000"/>
                      <a:satMod val="103000"/>
                      <a:lumMod val="102000"/>
                      <a:tint val="94000"/>
                    </a:schemeClr>
                  </a:gs>
                  <a:gs pos="50000">
                    <a:schemeClr val="accent6">
                      <a:tint val="54000"/>
                      <a:satMod val="110000"/>
                      <a:lumMod val="100000"/>
                      <a:shade val="100000"/>
                    </a:schemeClr>
                  </a:gs>
                  <a:gs pos="100000">
                    <a:schemeClr val="accent6">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50CC-4099-B385-933640594D97}"/>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Tables'!$F$10:$F$15</c:f>
              <c:strCache>
                <c:ptCount val="5"/>
                <c:pt idx="0">
                  <c:v>13</c:v>
                </c:pt>
                <c:pt idx="1">
                  <c:v>14</c:v>
                </c:pt>
                <c:pt idx="2">
                  <c:v>15</c:v>
                </c:pt>
                <c:pt idx="3">
                  <c:v>16</c:v>
                </c:pt>
                <c:pt idx="4">
                  <c:v>17</c:v>
                </c:pt>
              </c:strCache>
            </c:strRef>
          </c:cat>
          <c:val>
            <c:numRef>
              <c:f>'Pivot Tables'!$G$10:$G$15</c:f>
              <c:numCache>
                <c:formatCode>0.0</c:formatCode>
                <c:ptCount val="5"/>
                <c:pt idx="0">
                  <c:v>71.955813953488374</c:v>
                </c:pt>
                <c:pt idx="1">
                  <c:v>72.585714285714303</c:v>
                </c:pt>
                <c:pt idx="2">
                  <c:v>70.959459459459453</c:v>
                </c:pt>
                <c:pt idx="3">
                  <c:v>70.591836734693871</c:v>
                </c:pt>
                <c:pt idx="4">
                  <c:v>68.441666666666663</c:v>
                </c:pt>
              </c:numCache>
            </c:numRef>
          </c:val>
          <c:extLst>
            <c:ext xmlns:c16="http://schemas.microsoft.com/office/drawing/2014/chart" uri="{C3380CC4-5D6E-409C-BE32-E72D297353CC}">
              <c16:uniqueId val="{0000000A-50CC-4099-B385-933640594D97}"/>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Black" panose="020B0A04020102020204" pitchFamily="34" charset="0"/>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3</xdr:col>
      <xdr:colOff>152400</xdr:colOff>
      <xdr:row>7</xdr:row>
      <xdr:rowOff>152401</xdr:rowOff>
    </xdr:from>
    <xdr:to>
      <xdr:col>4</xdr:col>
      <xdr:colOff>815340</xdr:colOff>
      <xdr:row>18</xdr:row>
      <xdr:rowOff>45721</xdr:rowOff>
    </xdr:to>
    <mc:AlternateContent xmlns:mc="http://schemas.openxmlformats.org/markup-compatibility/2006">
      <mc:Choice xmlns:a14="http://schemas.microsoft.com/office/drawing/2010/main" Requires="a14">
        <xdr:graphicFrame macro="">
          <xdr:nvGraphicFramePr>
            <xdr:cNvPr id="3" name="Age">
              <a:extLst>
                <a:ext uri="{FF2B5EF4-FFF2-40B4-BE49-F238E27FC236}">
                  <a16:creationId xmlns:a16="http://schemas.microsoft.com/office/drawing/2014/main" id="{4ABFF072-22B5-B47C-E3E9-06EF3A93400A}"/>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dr:sp macro="" textlink="">
          <xdr:nvSpPr>
            <xdr:cNvPr id="0" name=""/>
            <xdr:cNvSpPr>
              <a:spLocks noTextEdit="1"/>
            </xdr:cNvSpPr>
          </xdr:nvSpPr>
          <xdr:spPr>
            <a:xfrm>
              <a:off x="3970020" y="1432561"/>
              <a:ext cx="1828800" cy="1905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144780</xdr:colOff>
      <xdr:row>0</xdr:row>
      <xdr:rowOff>53341</xdr:rowOff>
    </xdr:from>
    <xdr:to>
      <xdr:col>4</xdr:col>
      <xdr:colOff>807720</xdr:colOff>
      <xdr:row>7</xdr:row>
      <xdr:rowOff>68580</xdr:rowOff>
    </xdr:to>
    <mc:AlternateContent xmlns:mc="http://schemas.openxmlformats.org/markup-compatibility/2006">
      <mc:Choice xmlns:a14="http://schemas.microsoft.com/office/drawing/2010/main" Requires="a14">
        <xdr:graphicFrame macro="">
          <xdr:nvGraphicFramePr>
            <xdr:cNvPr id="6" name="ScreenTime_Category">
              <a:extLst>
                <a:ext uri="{FF2B5EF4-FFF2-40B4-BE49-F238E27FC236}">
                  <a16:creationId xmlns:a16="http://schemas.microsoft.com/office/drawing/2014/main" id="{81F414BF-8436-5C79-EB89-5672F9A2F2CE}"/>
                </a:ext>
              </a:extLst>
            </xdr:cNvPr>
            <xdr:cNvGraphicFramePr/>
          </xdr:nvGraphicFramePr>
          <xdr:xfrm>
            <a:off x="0" y="0"/>
            <a:ext cx="0" cy="0"/>
          </xdr:xfrm>
          <a:graphic>
            <a:graphicData uri="http://schemas.microsoft.com/office/drawing/2010/slicer">
              <sle:slicer xmlns:sle="http://schemas.microsoft.com/office/drawing/2010/slicer" name="ScreenTime_Category"/>
            </a:graphicData>
          </a:graphic>
        </xdr:graphicFrame>
      </mc:Choice>
      <mc:Fallback>
        <xdr:sp macro="" textlink="">
          <xdr:nvSpPr>
            <xdr:cNvPr id="0" name=""/>
            <xdr:cNvSpPr>
              <a:spLocks noTextEdit="1"/>
            </xdr:cNvSpPr>
          </xdr:nvSpPr>
          <xdr:spPr>
            <a:xfrm>
              <a:off x="3962400" y="53341"/>
              <a:ext cx="1828800" cy="12953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158749</xdr:colOff>
      <xdr:row>0</xdr:row>
      <xdr:rowOff>91440</xdr:rowOff>
    </xdr:from>
    <xdr:to>
      <xdr:col>32</xdr:col>
      <xdr:colOff>10583</xdr:colOff>
      <xdr:row>3</xdr:row>
      <xdr:rowOff>160020</xdr:rowOff>
    </xdr:to>
    <xdr:sp macro="" textlink="">
      <xdr:nvSpPr>
        <xdr:cNvPr id="3" name="Rectangle: Rounded Corners 2">
          <a:extLst>
            <a:ext uri="{FF2B5EF4-FFF2-40B4-BE49-F238E27FC236}">
              <a16:creationId xmlns:a16="http://schemas.microsoft.com/office/drawing/2014/main" id="{72ED8E4A-09EF-7784-B7EB-BB78E3194B1C}"/>
            </a:ext>
          </a:extLst>
        </xdr:cNvPr>
        <xdr:cNvSpPr/>
      </xdr:nvSpPr>
      <xdr:spPr>
        <a:xfrm>
          <a:off x="158749" y="91440"/>
          <a:ext cx="19494501" cy="608330"/>
        </a:xfrm>
        <a:prstGeom prst="roundRect">
          <a:avLst/>
        </a:prstGeom>
        <a:solidFill>
          <a:schemeClr val="accent6">
            <a:lumMod val="20000"/>
            <a:lumOff val="8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IN" sz="2800" b="1" cap="none" spc="0">
              <a:ln w="22225">
                <a:solidFill>
                  <a:schemeClr val="accent2"/>
                </a:solidFill>
                <a:prstDash val="solid"/>
              </a:ln>
              <a:solidFill>
                <a:schemeClr val="accent2">
                  <a:lumMod val="40000"/>
                  <a:lumOff val="60000"/>
                </a:schemeClr>
              </a:solidFill>
              <a:effectLst/>
              <a:latin typeface="Arial" panose="020B0604020202020204" pitchFamily="34" charset="0"/>
              <a:cs typeface="Arial" panose="020B0604020202020204" pitchFamily="34" charset="0"/>
            </a:rPr>
            <a:t>Student Screen</a:t>
          </a:r>
          <a:r>
            <a:rPr lang="en-IN" sz="2800" b="1" cap="none" spc="0" baseline="0">
              <a:ln w="22225">
                <a:solidFill>
                  <a:schemeClr val="accent2"/>
                </a:solidFill>
                <a:prstDash val="solid"/>
              </a:ln>
              <a:solidFill>
                <a:schemeClr val="accent2">
                  <a:lumMod val="40000"/>
                  <a:lumOff val="60000"/>
                </a:schemeClr>
              </a:solidFill>
              <a:effectLst/>
              <a:latin typeface="Arial" panose="020B0604020202020204" pitchFamily="34" charset="0"/>
              <a:cs typeface="Arial" panose="020B0604020202020204" pitchFamily="34" charset="0"/>
            </a:rPr>
            <a:t> Time Analysis</a:t>
          </a:r>
          <a:endParaRPr lang="en-IN" sz="2800" b="1" cap="none" spc="0">
            <a:ln w="22225">
              <a:solidFill>
                <a:schemeClr val="accent2"/>
              </a:solidFill>
              <a:prstDash val="solid"/>
            </a:ln>
            <a:solidFill>
              <a:schemeClr val="accent2">
                <a:lumMod val="40000"/>
                <a:lumOff val="60000"/>
              </a:schemeClr>
            </a:solidFill>
            <a:effectLst/>
            <a:latin typeface="Arial" panose="020B0604020202020204" pitchFamily="34" charset="0"/>
            <a:cs typeface="Arial" panose="020B0604020202020204" pitchFamily="34" charset="0"/>
          </a:endParaRPr>
        </a:p>
      </xdr:txBody>
    </xdr:sp>
    <xdr:clientData/>
  </xdr:twoCellAnchor>
  <xdr:twoCellAnchor>
    <xdr:from>
      <xdr:col>1</xdr:col>
      <xdr:colOff>0</xdr:colOff>
      <xdr:row>45</xdr:row>
      <xdr:rowOff>0</xdr:rowOff>
    </xdr:from>
    <xdr:to>
      <xdr:col>1</xdr:col>
      <xdr:colOff>533400</xdr:colOff>
      <xdr:row>47</xdr:row>
      <xdr:rowOff>22860</xdr:rowOff>
    </xdr:to>
    <xdr:sp macro="" textlink="">
      <xdr:nvSpPr>
        <xdr:cNvPr id="4097" name="Text Box 1">
          <a:extLst>
            <a:ext uri="{FF2B5EF4-FFF2-40B4-BE49-F238E27FC236}">
              <a16:creationId xmlns:a16="http://schemas.microsoft.com/office/drawing/2014/main" id="{5DB9B332-CAE8-0ABD-7621-225A741239D6}"/>
            </a:ext>
          </a:extLst>
        </xdr:cNvPr>
        <xdr:cNvSpPr txBox="1">
          <a:spLocks noChangeArrowheads="1"/>
        </xdr:cNvSpPr>
      </xdr:nvSpPr>
      <xdr:spPr bwMode="auto">
        <a:xfrm>
          <a:off x="609600" y="8229600"/>
          <a:ext cx="533400" cy="38862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IN" sz="1100" b="0" i="0" u="none" strike="noStrike" baseline="0">
              <a:solidFill>
                <a:srgbClr val="000000"/>
              </a:solidFill>
              <a:latin typeface="Calibri"/>
              <a:ea typeface="Calibri"/>
              <a:cs typeface="Calibri"/>
            </a:rPr>
            <a:t>Educational Analytics</a:t>
          </a:r>
        </a:p>
      </xdr:txBody>
    </xdr:sp>
    <xdr:clientData/>
  </xdr:twoCellAnchor>
  <xdr:twoCellAnchor>
    <xdr:from>
      <xdr:col>0</xdr:col>
      <xdr:colOff>179917</xdr:colOff>
      <xdr:row>3</xdr:row>
      <xdr:rowOff>137584</xdr:rowOff>
    </xdr:from>
    <xdr:to>
      <xdr:col>31</xdr:col>
      <xdr:colOff>592668</xdr:colOff>
      <xdr:row>42</xdr:row>
      <xdr:rowOff>116417</xdr:rowOff>
    </xdr:to>
    <xdr:sp macro="" textlink="">
      <xdr:nvSpPr>
        <xdr:cNvPr id="11" name="Rectangle 10">
          <a:extLst>
            <a:ext uri="{FF2B5EF4-FFF2-40B4-BE49-F238E27FC236}">
              <a16:creationId xmlns:a16="http://schemas.microsoft.com/office/drawing/2014/main" id="{7DCD5563-2B6E-E341-C681-B3AF55290BCE}"/>
            </a:ext>
          </a:extLst>
        </xdr:cNvPr>
        <xdr:cNvSpPr/>
      </xdr:nvSpPr>
      <xdr:spPr>
        <a:xfrm>
          <a:off x="179917" y="677334"/>
          <a:ext cx="19441584" cy="6995583"/>
        </a:xfrm>
        <a:prstGeom prst="rect">
          <a:avLst/>
        </a:prstGeom>
        <a:solidFill>
          <a:schemeClr val="accent6">
            <a:lumMod val="20000"/>
            <a:lumOff val="80000"/>
          </a:schemeClr>
        </a:solidFill>
        <a:ln>
          <a:solidFill>
            <a:schemeClr val="accent6">
              <a:lumMod val="5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254000</xdr:colOff>
      <xdr:row>4</xdr:row>
      <xdr:rowOff>63500</xdr:rowOff>
    </xdr:from>
    <xdr:to>
      <xdr:col>12</xdr:col>
      <xdr:colOff>95252</xdr:colOff>
      <xdr:row>41</xdr:row>
      <xdr:rowOff>137584</xdr:rowOff>
    </xdr:to>
    <xdr:graphicFrame macro="">
      <xdr:nvGraphicFramePr>
        <xdr:cNvPr id="12" name="Chart 11">
          <a:extLst>
            <a:ext uri="{FF2B5EF4-FFF2-40B4-BE49-F238E27FC236}">
              <a16:creationId xmlns:a16="http://schemas.microsoft.com/office/drawing/2014/main" id="{7EDD5D59-3761-4AE4-B979-23253CE9EB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105834</xdr:colOff>
      <xdr:row>4</xdr:row>
      <xdr:rowOff>63499</xdr:rowOff>
    </xdr:from>
    <xdr:to>
      <xdr:col>24</xdr:col>
      <xdr:colOff>582084</xdr:colOff>
      <xdr:row>41</xdr:row>
      <xdr:rowOff>148167</xdr:rowOff>
    </xdr:to>
    <xdr:graphicFrame macro="">
      <xdr:nvGraphicFramePr>
        <xdr:cNvPr id="13" name="Chart 12">
          <a:extLst>
            <a:ext uri="{FF2B5EF4-FFF2-40B4-BE49-F238E27FC236}">
              <a16:creationId xmlns:a16="http://schemas.microsoft.com/office/drawing/2014/main" id="{4519134E-2230-490F-9D9D-4EAC2C0107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25</xdr:col>
      <xdr:colOff>31750</xdr:colOff>
      <xdr:row>4</xdr:row>
      <xdr:rowOff>31750</xdr:rowOff>
    </xdr:from>
    <xdr:to>
      <xdr:col>31</xdr:col>
      <xdr:colOff>423333</xdr:colOff>
      <xdr:row>23</xdr:row>
      <xdr:rowOff>74084</xdr:rowOff>
    </xdr:to>
    <xdr:graphicFrame macro="">
      <xdr:nvGraphicFramePr>
        <xdr:cNvPr id="2" name="Chart 1">
          <a:extLst>
            <a:ext uri="{FF2B5EF4-FFF2-40B4-BE49-F238E27FC236}">
              <a16:creationId xmlns:a16="http://schemas.microsoft.com/office/drawing/2014/main" id="{E4978FB0-4FCC-4D00-B9AA-13BBC502C8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25</xdr:col>
      <xdr:colOff>0</xdr:colOff>
      <xdr:row>24</xdr:row>
      <xdr:rowOff>42333</xdr:rowOff>
    </xdr:from>
    <xdr:to>
      <xdr:col>31</xdr:col>
      <xdr:colOff>444501</xdr:colOff>
      <xdr:row>41</xdr:row>
      <xdr:rowOff>158749</xdr:rowOff>
    </xdr:to>
    <xdr:graphicFrame macro="">
      <xdr:nvGraphicFramePr>
        <xdr:cNvPr id="4" name="Chart 3">
          <a:extLst>
            <a:ext uri="{FF2B5EF4-FFF2-40B4-BE49-F238E27FC236}">
              <a16:creationId xmlns:a16="http://schemas.microsoft.com/office/drawing/2014/main" id="{5CB415A1-B435-4078-BEBB-8E9EC86687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912.991848611113" createdVersion="8" refreshedVersion="8" minRefreshableVersion="3" recordCount="200" xr:uid="{BA973796-2C10-4220-88E1-E3C6F924B5D6}">
  <cacheSource type="worksheet">
    <worksheetSource name="Main_Data"/>
  </cacheSource>
  <cacheFields count="8">
    <cacheField name="Student_ID" numFmtId="1">
      <sharedItems containsSemiMixedTypes="0" containsString="0" containsNumber="1" containsInteger="1" minValue="1" maxValue="200"/>
    </cacheField>
    <cacheField name="Age" numFmtId="1">
      <sharedItems containsSemiMixedTypes="0" containsString="0" containsNumber="1" containsInteger="1" minValue="13" maxValue="17" count="5">
        <n v="16"/>
        <n v="17"/>
        <n v="15"/>
        <n v="14"/>
        <n v="13"/>
      </sharedItems>
    </cacheField>
    <cacheField name="Study_Hours" numFmtId="164">
      <sharedItems containsSemiMixedTypes="0" containsString="0" containsNumber="1" minValue="0.2" maxValue="5.8"/>
    </cacheField>
    <cacheField name="Screen_Time" numFmtId="164">
      <sharedItems containsSemiMixedTypes="0" containsString="0" containsNumber="1" minValue="0" maxValue="7.9" count="60">
        <n v="2.7"/>
        <n v="4"/>
        <n v="4.3"/>
        <n v="2.8"/>
        <n v="1.8"/>
        <n v="4.4000000000000004"/>
        <n v="6.7"/>
        <n v="4.5999999999999996"/>
        <n v="4.0999999999999996"/>
        <n v="3.6"/>
        <n v="5.8"/>
        <n v="2"/>
        <n v="1.6"/>
        <n v="5.6"/>
        <n v="3.5"/>
        <n v="4.7"/>
        <n v="5.2"/>
        <n v="6"/>
        <n v="2.6"/>
        <n v="0.5"/>
        <n v="2.5"/>
        <n v="2.9"/>
        <n v="1.2"/>
        <n v="3.1"/>
        <n v="6.4"/>
        <n v="5"/>
        <n v="4.8"/>
        <n v="5.3"/>
        <n v="5.7"/>
        <n v="3.2"/>
        <n v="1.9"/>
        <n v="3.9"/>
        <n v="0.2"/>
        <n v="4.9000000000000004"/>
        <n v="3.7"/>
        <n v="3.3"/>
        <n v="2.2000000000000002"/>
        <n v="3"/>
        <n v="1.7"/>
        <n v="3.8"/>
        <n v="4.2"/>
        <n v="6.1"/>
        <n v="4.5"/>
        <n v="3.4"/>
        <n v="6.9"/>
        <n v="0"/>
        <n v="7.8"/>
        <n v="7.1"/>
        <n v="1"/>
        <n v="0.9"/>
        <n v="7.5"/>
        <n v="2.2999999999999998"/>
        <n v="5.5"/>
        <n v="6.5"/>
        <n v="7.6"/>
        <n v="1.5"/>
        <n v="2.1"/>
        <n v="7.9"/>
        <n v="6.2"/>
        <n v="7"/>
      </sharedItems>
    </cacheField>
    <cacheField name="Test_Scores" numFmtId="164">
      <sharedItems containsSemiMixedTypes="0" containsString="0" containsNumber="1" minValue="34.299999999999997" maxValue="100"/>
    </cacheField>
    <cacheField name="Extra_Curricular_Hours" numFmtId="164">
      <sharedItems containsSemiMixedTypes="0" containsString="0" containsNumber="1" minValue="0" maxValue="3.7"/>
    </cacheField>
    <cacheField name="Flag Students more than 4 hours" numFmtId="0">
      <sharedItems/>
    </cacheField>
    <cacheField name="ScreenTime_Category" numFmtId="164">
      <sharedItems count="3">
        <s v="Medium(2-4h)"/>
        <s v="High(&gt;4)"/>
        <s v="low(&lt;=2h)"/>
      </sharedItems>
    </cacheField>
  </cacheFields>
  <extLst>
    <ext xmlns:x14="http://schemas.microsoft.com/office/spreadsheetml/2009/9/main" uri="{725AE2AE-9491-48be-B2B4-4EB974FC3084}">
      <x14:pivotCacheDefinition pivotCacheId="14931617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n v="1"/>
    <x v="0"/>
    <n v="2.5"/>
    <x v="0"/>
    <n v="75"/>
    <n v="1.6"/>
    <s v="No"/>
    <x v="0"/>
  </r>
  <r>
    <n v="2"/>
    <x v="1"/>
    <n v="2.7"/>
    <x v="1"/>
    <n v="68.099999999999994"/>
    <n v="0.7"/>
    <s v="No"/>
    <x v="0"/>
  </r>
  <r>
    <n v="3"/>
    <x v="2"/>
    <n v="3"/>
    <x v="2"/>
    <n v="67.900000000000006"/>
    <n v="1.5"/>
    <s v="Yes"/>
    <x v="1"/>
  </r>
  <r>
    <n v="4"/>
    <x v="1"/>
    <n v="3"/>
    <x v="3"/>
    <n v="47.2"/>
    <n v="1.8"/>
    <s v="No"/>
    <x v="0"/>
  </r>
  <r>
    <n v="5"/>
    <x v="1"/>
    <n v="2.5"/>
    <x v="4"/>
    <n v="78"/>
    <n v="1.4"/>
    <s v="No"/>
    <x v="2"/>
  </r>
  <r>
    <n v="6"/>
    <x v="3"/>
    <n v="1.3"/>
    <x v="5"/>
    <n v="71.5"/>
    <n v="0.4"/>
    <s v="Yes"/>
    <x v="1"/>
  </r>
  <r>
    <n v="7"/>
    <x v="2"/>
    <n v="3.3"/>
    <x v="6"/>
    <n v="88"/>
    <n v="2.9"/>
    <s v="Yes"/>
    <x v="1"/>
  </r>
  <r>
    <n v="8"/>
    <x v="2"/>
    <n v="2.9"/>
    <x v="7"/>
    <n v="69.3"/>
    <n v="1.6"/>
    <s v="Yes"/>
    <x v="1"/>
  </r>
  <r>
    <n v="9"/>
    <x v="2"/>
    <n v="1.4"/>
    <x v="8"/>
    <n v="75.7"/>
    <n v="0.9"/>
    <s v="Yes"/>
    <x v="1"/>
  </r>
  <r>
    <n v="10"/>
    <x v="1"/>
    <n v="1.8"/>
    <x v="8"/>
    <n v="78.3"/>
    <n v="2.8"/>
    <s v="Yes"/>
    <x v="1"/>
  </r>
  <r>
    <n v="11"/>
    <x v="0"/>
    <n v="3.4"/>
    <x v="9"/>
    <n v="52.5"/>
    <n v="2"/>
    <s v="No"/>
    <x v="0"/>
  </r>
  <r>
    <n v="12"/>
    <x v="2"/>
    <n v="3.1"/>
    <x v="10"/>
    <n v="96.2"/>
    <n v="0.5"/>
    <s v="Yes"/>
    <x v="1"/>
  </r>
  <r>
    <n v="13"/>
    <x v="1"/>
    <n v="1.8"/>
    <x v="1"/>
    <n v="65.7"/>
    <n v="0.7"/>
    <s v="No"/>
    <x v="0"/>
  </r>
  <r>
    <n v="14"/>
    <x v="3"/>
    <n v="2.2000000000000002"/>
    <x v="11"/>
    <n v="74.900000000000006"/>
    <n v="1.3"/>
    <s v="No"/>
    <x v="2"/>
  </r>
  <r>
    <n v="15"/>
    <x v="0"/>
    <n v="2.4"/>
    <x v="12"/>
    <n v="76.400000000000006"/>
    <n v="1.7"/>
    <s v="No"/>
    <x v="2"/>
  </r>
  <r>
    <n v="16"/>
    <x v="3"/>
    <n v="3.1"/>
    <x v="8"/>
    <n v="61.9"/>
    <n v="2"/>
    <s v="Yes"/>
    <x v="1"/>
  </r>
  <r>
    <n v="17"/>
    <x v="0"/>
    <n v="3.7"/>
    <x v="13"/>
    <n v="88.5"/>
    <n v="2.2999999999999998"/>
    <s v="Yes"/>
    <x v="1"/>
  </r>
  <r>
    <n v="18"/>
    <x v="1"/>
    <n v="2.6"/>
    <x v="5"/>
    <n v="72.7"/>
    <n v="1.9"/>
    <s v="Yes"/>
    <x v="1"/>
  </r>
  <r>
    <n v="19"/>
    <x v="4"/>
    <n v="2.5"/>
    <x v="14"/>
    <n v="67.900000000000006"/>
    <n v="2.6"/>
    <s v="No"/>
    <x v="0"/>
  </r>
  <r>
    <n v="20"/>
    <x v="0"/>
    <n v="3.4"/>
    <x v="15"/>
    <n v="71.400000000000006"/>
    <n v="1.6"/>
    <s v="Yes"/>
    <x v="1"/>
  </r>
  <r>
    <n v="21"/>
    <x v="3"/>
    <n v="2.7"/>
    <x v="2"/>
    <n v="77.599999999999994"/>
    <n v="0.9"/>
    <s v="Yes"/>
    <x v="1"/>
  </r>
  <r>
    <n v="22"/>
    <x v="1"/>
    <n v="1.1000000000000001"/>
    <x v="16"/>
    <n v="70.099999999999994"/>
    <n v="1.5"/>
    <s v="Yes"/>
    <x v="1"/>
  </r>
  <r>
    <n v="23"/>
    <x v="0"/>
    <n v="1.5"/>
    <x v="17"/>
    <n v="78.8"/>
    <n v="1.4"/>
    <s v="Yes"/>
    <x v="1"/>
  </r>
  <r>
    <n v="24"/>
    <x v="4"/>
    <n v="3.2"/>
    <x v="18"/>
    <n v="53.2"/>
    <n v="0"/>
    <s v="No"/>
    <x v="0"/>
  </r>
  <r>
    <n v="25"/>
    <x v="4"/>
    <n v="0.8"/>
    <x v="19"/>
    <n v="62.5"/>
    <n v="1.1000000000000001"/>
    <s v="No"/>
    <x v="2"/>
  </r>
  <r>
    <n v="26"/>
    <x v="2"/>
    <n v="2.6"/>
    <x v="14"/>
    <n v="48.6"/>
    <n v="1.8"/>
    <s v="No"/>
    <x v="0"/>
  </r>
  <r>
    <n v="27"/>
    <x v="2"/>
    <n v="3.5"/>
    <x v="20"/>
    <n v="90"/>
    <n v="1.2"/>
    <s v="No"/>
    <x v="0"/>
  </r>
  <r>
    <n v="28"/>
    <x v="3"/>
    <n v="2.7"/>
    <x v="16"/>
    <n v="89.8"/>
    <n v="1"/>
    <s v="Yes"/>
    <x v="1"/>
  </r>
  <r>
    <n v="29"/>
    <x v="0"/>
    <n v="1.9"/>
    <x v="21"/>
    <n v="76.3"/>
    <n v="2.2000000000000002"/>
    <s v="No"/>
    <x v="0"/>
  </r>
  <r>
    <n v="30"/>
    <x v="0"/>
    <n v="1.7"/>
    <x v="22"/>
    <n v="59.9"/>
    <n v="0.8"/>
    <s v="No"/>
    <x v="2"/>
  </r>
  <r>
    <n v="31"/>
    <x v="2"/>
    <n v="3.3"/>
    <x v="23"/>
    <n v="93.9"/>
    <n v="2.1"/>
    <s v="No"/>
    <x v="0"/>
  </r>
  <r>
    <n v="32"/>
    <x v="0"/>
    <n v="3"/>
    <x v="4"/>
    <n v="64"/>
    <n v="0.4"/>
    <s v="No"/>
    <x v="2"/>
  </r>
  <r>
    <n v="33"/>
    <x v="0"/>
    <n v="2.2000000000000002"/>
    <x v="24"/>
    <n v="67.900000000000006"/>
    <n v="3.7"/>
    <s v="Yes"/>
    <x v="1"/>
  </r>
  <r>
    <n v="34"/>
    <x v="4"/>
    <n v="3.6"/>
    <x v="15"/>
    <n v="71.599999999999994"/>
    <n v="1.3"/>
    <s v="Yes"/>
    <x v="1"/>
  </r>
  <r>
    <n v="35"/>
    <x v="2"/>
    <n v="3.4"/>
    <x v="25"/>
    <n v="74.5"/>
    <n v="1.2"/>
    <s v="Yes"/>
    <x v="1"/>
  </r>
  <r>
    <n v="36"/>
    <x v="1"/>
    <n v="4.3"/>
    <x v="26"/>
    <n v="76.400000000000006"/>
    <n v="2.4"/>
    <s v="Yes"/>
    <x v="1"/>
  </r>
  <r>
    <n v="37"/>
    <x v="2"/>
    <n v="3.1"/>
    <x v="27"/>
    <n v="76.8"/>
    <n v="1.2"/>
    <s v="Yes"/>
    <x v="1"/>
  </r>
  <r>
    <n v="38"/>
    <x v="1"/>
    <n v="2.2999999999999998"/>
    <x v="28"/>
    <n v="70.900000000000006"/>
    <n v="2.7"/>
    <s v="Yes"/>
    <x v="1"/>
  </r>
  <r>
    <n v="39"/>
    <x v="4"/>
    <n v="2.4"/>
    <x v="29"/>
    <n v="76.7"/>
    <n v="1.8"/>
    <s v="No"/>
    <x v="0"/>
  </r>
  <r>
    <n v="40"/>
    <x v="3"/>
    <n v="0.6"/>
    <x v="30"/>
    <n v="70.900000000000006"/>
    <n v="1.4"/>
    <s v="No"/>
    <x v="2"/>
  </r>
  <r>
    <n v="41"/>
    <x v="0"/>
    <n v="2.7"/>
    <x v="0"/>
    <n v="75.8"/>
    <n v="1.3"/>
    <s v="No"/>
    <x v="0"/>
  </r>
  <r>
    <n v="42"/>
    <x v="4"/>
    <n v="2.5"/>
    <x v="31"/>
    <n v="75"/>
    <n v="2.5"/>
    <s v="No"/>
    <x v="0"/>
  </r>
  <r>
    <n v="43"/>
    <x v="0"/>
    <n v="1.2"/>
    <x v="32"/>
    <n v="77.599999999999994"/>
    <n v="1.7"/>
    <s v="No"/>
    <x v="2"/>
  </r>
  <r>
    <n v="44"/>
    <x v="3"/>
    <n v="2.5"/>
    <x v="28"/>
    <n v="76.400000000000006"/>
    <n v="1.8"/>
    <s v="Yes"/>
    <x v="1"/>
  </r>
  <r>
    <n v="45"/>
    <x v="3"/>
    <n v="3.8"/>
    <x v="22"/>
    <n v="65.599999999999994"/>
    <n v="1.9"/>
    <s v="No"/>
    <x v="2"/>
  </r>
  <r>
    <n v="46"/>
    <x v="4"/>
    <n v="1.8"/>
    <x v="33"/>
    <n v="74.599999999999994"/>
    <n v="1.6"/>
    <s v="Yes"/>
    <x v="1"/>
  </r>
  <r>
    <n v="47"/>
    <x v="3"/>
    <n v="1.5"/>
    <x v="34"/>
    <n v="76.5"/>
    <n v="1.9"/>
    <s v="No"/>
    <x v="0"/>
  </r>
  <r>
    <n v="48"/>
    <x v="1"/>
    <n v="3.6"/>
    <x v="5"/>
    <n v="57.1"/>
    <n v="1.4"/>
    <s v="Yes"/>
    <x v="1"/>
  </r>
  <r>
    <n v="49"/>
    <x v="3"/>
    <n v="3.1"/>
    <x v="35"/>
    <n v="67.3"/>
    <n v="1.5"/>
    <s v="No"/>
    <x v="0"/>
  </r>
  <r>
    <n v="50"/>
    <x v="0"/>
    <n v="5.6"/>
    <x v="2"/>
    <n v="76.099999999999994"/>
    <n v="0.6"/>
    <s v="Yes"/>
    <x v="1"/>
  </r>
  <r>
    <n v="51"/>
    <x v="0"/>
    <n v="1.2"/>
    <x v="35"/>
    <n v="87.1"/>
    <n v="1.7"/>
    <s v="No"/>
    <x v="0"/>
  </r>
  <r>
    <n v="52"/>
    <x v="0"/>
    <n v="3.2"/>
    <x v="29"/>
    <n v="78.2"/>
    <n v="0.1"/>
    <s v="No"/>
    <x v="0"/>
  </r>
  <r>
    <n v="53"/>
    <x v="0"/>
    <n v="2.8"/>
    <x v="0"/>
    <n v="87.7"/>
    <n v="1.7"/>
    <s v="No"/>
    <x v="0"/>
  </r>
  <r>
    <n v="54"/>
    <x v="1"/>
    <n v="2.6"/>
    <x v="1"/>
    <n v="66"/>
    <n v="1.3"/>
    <s v="No"/>
    <x v="0"/>
  </r>
  <r>
    <n v="55"/>
    <x v="2"/>
    <n v="3.4"/>
    <x v="7"/>
    <n v="72.5"/>
    <n v="1.8"/>
    <s v="Yes"/>
    <x v="1"/>
  </r>
  <r>
    <n v="56"/>
    <x v="4"/>
    <n v="2.5"/>
    <x v="2"/>
    <n v="78.099999999999994"/>
    <n v="0.7"/>
    <s v="Yes"/>
    <x v="1"/>
  </r>
  <r>
    <n v="57"/>
    <x v="0"/>
    <n v="0.6"/>
    <x v="0"/>
    <n v="46.7"/>
    <n v="0"/>
    <s v="No"/>
    <x v="0"/>
  </r>
  <r>
    <n v="58"/>
    <x v="3"/>
    <n v="1.7"/>
    <x v="9"/>
    <n v="70.900000000000006"/>
    <n v="1.2"/>
    <s v="No"/>
    <x v="0"/>
  </r>
  <r>
    <n v="59"/>
    <x v="0"/>
    <n v="3.9"/>
    <x v="20"/>
    <n v="51.4"/>
    <n v="0.7"/>
    <s v="No"/>
    <x v="0"/>
  </r>
  <r>
    <n v="60"/>
    <x v="3"/>
    <n v="3.7"/>
    <x v="35"/>
    <n v="80"/>
    <n v="0.1"/>
    <s v="No"/>
    <x v="0"/>
  </r>
  <r>
    <n v="61"/>
    <x v="3"/>
    <n v="2.1"/>
    <x v="36"/>
    <n v="76.900000000000006"/>
    <n v="2.1"/>
    <s v="No"/>
    <x v="0"/>
  </r>
  <r>
    <n v="62"/>
    <x v="0"/>
    <n v="3"/>
    <x v="24"/>
    <n v="46.6"/>
    <n v="2.8"/>
    <s v="Yes"/>
    <x v="1"/>
  </r>
  <r>
    <n v="63"/>
    <x v="1"/>
    <n v="5.3"/>
    <x v="1"/>
    <n v="47.1"/>
    <n v="0.9"/>
    <s v="No"/>
    <x v="0"/>
  </r>
  <r>
    <n v="64"/>
    <x v="3"/>
    <n v="2.5"/>
    <x v="0"/>
    <n v="70.900000000000006"/>
    <n v="1.4"/>
    <s v="No"/>
    <x v="0"/>
  </r>
  <r>
    <n v="65"/>
    <x v="3"/>
    <n v="2.5"/>
    <x v="11"/>
    <n v="82.1"/>
    <n v="1.3"/>
    <s v="No"/>
    <x v="2"/>
  </r>
  <r>
    <n v="66"/>
    <x v="0"/>
    <n v="2.7"/>
    <x v="3"/>
    <n v="61.2"/>
    <n v="1"/>
    <s v="No"/>
    <x v="0"/>
  </r>
  <r>
    <n v="67"/>
    <x v="3"/>
    <n v="3.1"/>
    <x v="35"/>
    <n v="61.2"/>
    <n v="2"/>
    <s v="No"/>
    <x v="0"/>
  </r>
  <r>
    <n v="68"/>
    <x v="3"/>
    <n v="2.2000000000000002"/>
    <x v="31"/>
    <n v="75.099999999999994"/>
    <n v="2.2999999999999998"/>
    <s v="No"/>
    <x v="0"/>
  </r>
  <r>
    <n v="69"/>
    <x v="0"/>
    <n v="3.1"/>
    <x v="37"/>
    <n v="69.900000000000006"/>
    <n v="0.8"/>
    <s v="No"/>
    <x v="0"/>
  </r>
  <r>
    <n v="70"/>
    <x v="0"/>
    <n v="0.6"/>
    <x v="12"/>
    <n v="80.5"/>
    <n v="1.5"/>
    <s v="No"/>
    <x v="2"/>
  </r>
  <r>
    <n v="71"/>
    <x v="4"/>
    <n v="2.8"/>
    <x v="38"/>
    <n v="74.8"/>
    <n v="2.5"/>
    <s v="No"/>
    <x v="2"/>
  </r>
  <r>
    <n v="72"/>
    <x v="1"/>
    <n v="2.6"/>
    <x v="25"/>
    <n v="85.8"/>
    <n v="2.1"/>
    <s v="Yes"/>
    <x v="1"/>
  </r>
  <r>
    <n v="73"/>
    <x v="1"/>
    <n v="2.2999999999999998"/>
    <x v="39"/>
    <n v="79.7"/>
    <n v="2.2000000000000002"/>
    <s v="No"/>
    <x v="0"/>
  </r>
  <r>
    <n v="74"/>
    <x v="3"/>
    <n v="2"/>
    <x v="25"/>
    <n v="77.2"/>
    <n v="2.6"/>
    <s v="Yes"/>
    <x v="1"/>
  </r>
  <r>
    <n v="75"/>
    <x v="1"/>
    <n v="1.9"/>
    <x v="16"/>
    <n v="66.5"/>
    <n v="2.6"/>
    <s v="Yes"/>
    <x v="1"/>
  </r>
  <r>
    <n v="76"/>
    <x v="3"/>
    <n v="1.7"/>
    <x v="40"/>
    <n v="65.7"/>
    <n v="2.2999999999999998"/>
    <s v="Yes"/>
    <x v="1"/>
  </r>
  <r>
    <n v="77"/>
    <x v="4"/>
    <n v="0.2"/>
    <x v="36"/>
    <n v="69.5"/>
    <n v="1.6"/>
    <s v="No"/>
    <x v="0"/>
  </r>
  <r>
    <n v="78"/>
    <x v="0"/>
    <n v="2.2000000000000002"/>
    <x v="2"/>
    <n v="88.4"/>
    <n v="1.2"/>
    <s v="Yes"/>
    <x v="1"/>
  </r>
  <r>
    <n v="79"/>
    <x v="0"/>
    <n v="3.6"/>
    <x v="41"/>
    <n v="65.900000000000006"/>
    <n v="1.6"/>
    <s v="Yes"/>
    <x v="1"/>
  </r>
  <r>
    <n v="80"/>
    <x v="0"/>
    <n v="2.2000000000000002"/>
    <x v="35"/>
    <n v="72.599999999999994"/>
    <n v="1.1000000000000001"/>
    <s v="No"/>
    <x v="0"/>
  </r>
  <r>
    <n v="81"/>
    <x v="1"/>
    <n v="3.1"/>
    <x v="42"/>
    <n v="47.6"/>
    <n v="0"/>
    <s v="Yes"/>
    <x v="1"/>
  </r>
  <r>
    <n v="82"/>
    <x v="4"/>
    <n v="1.4"/>
    <x v="1"/>
    <n v="76.8"/>
    <n v="1.3"/>
    <s v="No"/>
    <x v="0"/>
  </r>
  <r>
    <n v="83"/>
    <x v="1"/>
    <n v="1.2"/>
    <x v="41"/>
    <n v="92.6"/>
    <n v="1.8"/>
    <s v="Yes"/>
    <x v="1"/>
  </r>
  <r>
    <n v="84"/>
    <x v="1"/>
    <n v="1.7"/>
    <x v="37"/>
    <n v="60.7"/>
    <n v="1"/>
    <s v="No"/>
    <x v="0"/>
  </r>
  <r>
    <n v="85"/>
    <x v="4"/>
    <n v="1.5"/>
    <x v="28"/>
    <n v="100"/>
    <n v="1.3"/>
    <s v="Yes"/>
    <x v="1"/>
  </r>
  <r>
    <n v="86"/>
    <x v="4"/>
    <n v="1.3"/>
    <x v="43"/>
    <n v="71.8"/>
    <n v="1.4"/>
    <s v="No"/>
    <x v="0"/>
  </r>
  <r>
    <n v="87"/>
    <x v="4"/>
    <n v="2.9"/>
    <x v="37"/>
    <n v="44.3"/>
    <n v="2.6"/>
    <s v="No"/>
    <x v="0"/>
  </r>
  <r>
    <n v="88"/>
    <x v="4"/>
    <n v="4.3"/>
    <x v="40"/>
    <n v="66.099999999999994"/>
    <n v="1.2"/>
    <s v="Yes"/>
    <x v="1"/>
  </r>
  <r>
    <n v="89"/>
    <x v="0"/>
    <n v="1.8"/>
    <x v="42"/>
    <n v="83.3"/>
    <n v="2.6"/>
    <s v="Yes"/>
    <x v="1"/>
  </r>
  <r>
    <n v="90"/>
    <x v="2"/>
    <n v="2.5"/>
    <x v="44"/>
    <n v="90"/>
    <n v="0"/>
    <s v="Yes"/>
    <x v="1"/>
  </r>
  <r>
    <n v="91"/>
    <x v="2"/>
    <n v="3.2"/>
    <x v="42"/>
    <n v="77.2"/>
    <n v="2.6"/>
    <s v="Yes"/>
    <x v="1"/>
  </r>
  <r>
    <n v="92"/>
    <x v="4"/>
    <n v="1.1000000000000001"/>
    <x v="2"/>
    <n v="85.7"/>
    <n v="2.5"/>
    <s v="Yes"/>
    <x v="1"/>
  </r>
  <r>
    <n v="93"/>
    <x v="2"/>
    <n v="1.3"/>
    <x v="24"/>
    <n v="58.2"/>
    <n v="2.2000000000000002"/>
    <s v="Yes"/>
    <x v="1"/>
  </r>
  <r>
    <n v="94"/>
    <x v="2"/>
    <n v="3"/>
    <x v="33"/>
    <n v="63.2"/>
    <n v="0"/>
    <s v="Yes"/>
    <x v="1"/>
  </r>
  <r>
    <n v="95"/>
    <x v="4"/>
    <n v="2.2999999999999998"/>
    <x v="37"/>
    <n v="53.2"/>
    <n v="2.2999999999999998"/>
    <s v="No"/>
    <x v="0"/>
  </r>
  <r>
    <n v="96"/>
    <x v="2"/>
    <n v="1.8"/>
    <x v="17"/>
    <n v="63.9"/>
    <n v="1.5"/>
    <s v="Yes"/>
    <x v="1"/>
  </r>
  <r>
    <n v="97"/>
    <x v="1"/>
    <n v="2.6"/>
    <x v="21"/>
    <n v="77.599999999999994"/>
    <n v="0"/>
    <s v="No"/>
    <x v="0"/>
  </r>
  <r>
    <n v="98"/>
    <x v="3"/>
    <n v="2.1"/>
    <x v="37"/>
    <n v="72.099999999999994"/>
    <n v="2.5"/>
    <s v="No"/>
    <x v="0"/>
  </r>
  <r>
    <n v="99"/>
    <x v="3"/>
    <n v="4.4000000000000004"/>
    <x v="0"/>
    <n v="78.7"/>
    <n v="2.7"/>
    <s v="No"/>
    <x v="0"/>
  </r>
  <r>
    <n v="100"/>
    <x v="4"/>
    <n v="1.8"/>
    <x v="18"/>
    <n v="60.6"/>
    <n v="0"/>
    <s v="No"/>
    <x v="0"/>
  </r>
  <r>
    <n v="101"/>
    <x v="0"/>
    <n v="1.6"/>
    <x v="42"/>
    <n v="61.2"/>
    <n v="1.6"/>
    <s v="Yes"/>
    <x v="1"/>
  </r>
  <r>
    <n v="102"/>
    <x v="4"/>
    <n v="2"/>
    <x v="9"/>
    <n v="72"/>
    <n v="2.6"/>
    <s v="No"/>
    <x v="0"/>
  </r>
  <r>
    <n v="103"/>
    <x v="0"/>
    <n v="2.1"/>
    <x v="45"/>
    <n v="64"/>
    <n v="2.5"/>
    <s v="No"/>
    <x v="2"/>
  </r>
  <r>
    <n v="104"/>
    <x v="3"/>
    <n v="2.5"/>
    <x v="9"/>
    <n v="83"/>
    <n v="2.2000000000000002"/>
    <s v="No"/>
    <x v="0"/>
  </r>
  <r>
    <n v="105"/>
    <x v="4"/>
    <n v="0.5"/>
    <x v="29"/>
    <n v="63.7"/>
    <n v="0"/>
    <s v="No"/>
    <x v="0"/>
  </r>
  <r>
    <n v="106"/>
    <x v="1"/>
    <n v="2.9"/>
    <x v="27"/>
    <n v="65"/>
    <n v="2.1"/>
    <s v="Yes"/>
    <x v="1"/>
  </r>
  <r>
    <n v="107"/>
    <x v="2"/>
    <n v="2"/>
    <x v="29"/>
    <n v="74.2"/>
    <n v="1.3"/>
    <s v="No"/>
    <x v="0"/>
  </r>
  <r>
    <n v="108"/>
    <x v="0"/>
    <n v="3.3"/>
    <x v="46"/>
    <n v="66.099999999999994"/>
    <n v="2.2999999999999998"/>
    <s v="Yes"/>
    <x v="1"/>
  </r>
  <r>
    <n v="109"/>
    <x v="2"/>
    <n v="2.5"/>
    <x v="41"/>
    <n v="57.7"/>
    <n v="1.7"/>
    <s v="Yes"/>
    <x v="1"/>
  </r>
  <r>
    <n v="110"/>
    <x v="2"/>
    <n v="3"/>
    <x v="43"/>
    <n v="59"/>
    <n v="1.5"/>
    <s v="No"/>
    <x v="0"/>
  </r>
  <r>
    <n v="111"/>
    <x v="4"/>
    <n v="2.1"/>
    <x v="28"/>
    <n v="75.400000000000006"/>
    <n v="2"/>
    <s v="Yes"/>
    <x v="1"/>
  </r>
  <r>
    <n v="112"/>
    <x v="2"/>
    <n v="2.9"/>
    <x v="1"/>
    <n v="56.4"/>
    <n v="1.4"/>
    <s v="No"/>
    <x v="0"/>
  </r>
  <r>
    <n v="113"/>
    <x v="1"/>
    <n v="4.2"/>
    <x v="5"/>
    <n v="84"/>
    <n v="1.5"/>
    <s v="Yes"/>
    <x v="1"/>
  </r>
  <r>
    <n v="114"/>
    <x v="2"/>
    <n v="1.8"/>
    <x v="16"/>
    <n v="63.1"/>
    <n v="1.1000000000000001"/>
    <s v="Yes"/>
    <x v="1"/>
  </r>
  <r>
    <n v="115"/>
    <x v="4"/>
    <n v="2.4"/>
    <x v="8"/>
    <n v="76.2"/>
    <n v="0.2"/>
    <s v="Yes"/>
    <x v="1"/>
  </r>
  <r>
    <n v="116"/>
    <x v="1"/>
    <n v="2"/>
    <x v="5"/>
    <n v="63.7"/>
    <n v="2"/>
    <s v="Yes"/>
    <x v="1"/>
  </r>
  <r>
    <n v="117"/>
    <x v="3"/>
    <n v="4.0999999999999996"/>
    <x v="16"/>
    <n v="60.8"/>
    <n v="0.9"/>
    <s v="Yes"/>
    <x v="1"/>
  </r>
  <r>
    <n v="118"/>
    <x v="2"/>
    <n v="2.1"/>
    <x v="47"/>
    <n v="72.5"/>
    <n v="1.3"/>
    <s v="Yes"/>
    <x v="1"/>
  </r>
  <r>
    <n v="119"/>
    <x v="4"/>
    <n v="1.8"/>
    <x v="5"/>
    <n v="80.5"/>
    <n v="1.7"/>
    <s v="Yes"/>
    <x v="1"/>
  </r>
  <r>
    <n v="120"/>
    <x v="3"/>
    <n v="1.9"/>
    <x v="35"/>
    <n v="67.5"/>
    <n v="0"/>
    <s v="No"/>
    <x v="0"/>
  </r>
  <r>
    <n v="121"/>
    <x v="3"/>
    <n v="2.4"/>
    <x v="48"/>
    <n v="69.3"/>
    <n v="0"/>
    <s v="No"/>
    <x v="2"/>
  </r>
  <r>
    <n v="122"/>
    <x v="0"/>
    <n v="1.7"/>
    <x v="44"/>
    <n v="78.099999999999994"/>
    <n v="1.3"/>
    <s v="Yes"/>
    <x v="1"/>
  </r>
  <r>
    <n v="123"/>
    <x v="1"/>
    <n v="2.1"/>
    <x v="9"/>
    <n v="78.400000000000006"/>
    <n v="1.9"/>
    <s v="No"/>
    <x v="0"/>
  </r>
  <r>
    <n v="124"/>
    <x v="2"/>
    <n v="2.7"/>
    <x v="26"/>
    <n v="69.599999999999994"/>
    <n v="2.1"/>
    <s v="Yes"/>
    <x v="1"/>
  </r>
  <r>
    <n v="125"/>
    <x v="4"/>
    <n v="2.4"/>
    <x v="44"/>
    <n v="65.599999999999994"/>
    <n v="0.2"/>
    <s v="Yes"/>
    <x v="1"/>
  </r>
  <r>
    <n v="126"/>
    <x v="0"/>
    <n v="3.3"/>
    <x v="2"/>
    <n v="70.8"/>
    <n v="2"/>
    <s v="Yes"/>
    <x v="1"/>
  </r>
  <r>
    <n v="127"/>
    <x v="1"/>
    <n v="2.2000000000000002"/>
    <x v="34"/>
    <n v="68.099999999999994"/>
    <n v="1.3"/>
    <s v="No"/>
    <x v="0"/>
  </r>
  <r>
    <n v="128"/>
    <x v="0"/>
    <n v="2.2999999999999998"/>
    <x v="41"/>
    <n v="73.099999999999994"/>
    <n v="0.8"/>
    <s v="Yes"/>
    <x v="1"/>
  </r>
  <r>
    <n v="129"/>
    <x v="1"/>
    <n v="2.8"/>
    <x v="15"/>
    <n v="58.1"/>
    <n v="1"/>
    <s v="Yes"/>
    <x v="1"/>
  </r>
  <r>
    <n v="130"/>
    <x v="1"/>
    <n v="4.7"/>
    <x v="33"/>
    <n v="72.8"/>
    <n v="2.1"/>
    <s v="Yes"/>
    <x v="1"/>
  </r>
  <r>
    <n v="131"/>
    <x v="2"/>
    <n v="1.7"/>
    <x v="38"/>
    <n v="62.8"/>
    <n v="1.7"/>
    <s v="No"/>
    <x v="2"/>
  </r>
  <r>
    <n v="132"/>
    <x v="1"/>
    <n v="4.4000000000000004"/>
    <x v="10"/>
    <n v="79.099999999999994"/>
    <n v="1.5"/>
    <s v="Yes"/>
    <x v="1"/>
  </r>
  <r>
    <n v="133"/>
    <x v="0"/>
    <n v="1.3"/>
    <x v="7"/>
    <n v="63.3"/>
    <n v="1.7"/>
    <s v="Yes"/>
    <x v="1"/>
  </r>
  <r>
    <n v="134"/>
    <x v="1"/>
    <n v="2.7"/>
    <x v="30"/>
    <n v="63.4"/>
    <n v="2.2000000000000002"/>
    <s v="No"/>
    <x v="2"/>
  </r>
  <r>
    <n v="135"/>
    <x v="2"/>
    <n v="2.5"/>
    <x v="15"/>
    <n v="74.5"/>
    <n v="1.4"/>
    <s v="Yes"/>
    <x v="1"/>
  </r>
  <r>
    <n v="136"/>
    <x v="2"/>
    <n v="1.7"/>
    <x v="49"/>
    <n v="70.099999999999994"/>
    <n v="1.5"/>
    <s v="No"/>
    <x v="2"/>
  </r>
  <r>
    <n v="137"/>
    <x v="0"/>
    <n v="3.2"/>
    <x v="50"/>
    <n v="92.8"/>
    <n v="2.4"/>
    <s v="Yes"/>
    <x v="1"/>
  </r>
  <r>
    <n v="138"/>
    <x v="3"/>
    <n v="3.1"/>
    <x v="51"/>
    <n v="70.900000000000006"/>
    <n v="1.2"/>
    <s v="No"/>
    <x v="0"/>
  </r>
  <r>
    <n v="139"/>
    <x v="3"/>
    <n v="2"/>
    <x v="24"/>
    <n v="71.099999999999994"/>
    <n v="2"/>
    <s v="Yes"/>
    <x v="1"/>
  </r>
  <r>
    <n v="140"/>
    <x v="1"/>
    <n v="0.4"/>
    <x v="3"/>
    <n v="81.3"/>
    <n v="1.1000000000000001"/>
    <s v="No"/>
    <x v="0"/>
  </r>
  <r>
    <n v="141"/>
    <x v="4"/>
    <n v="2.1"/>
    <x v="26"/>
    <n v="64.2"/>
    <n v="1.2"/>
    <s v="Yes"/>
    <x v="1"/>
  </r>
  <r>
    <n v="142"/>
    <x v="1"/>
    <n v="2.6"/>
    <x v="18"/>
    <n v="60.9"/>
    <n v="1.4"/>
    <s v="No"/>
    <x v="0"/>
  </r>
  <r>
    <n v="143"/>
    <x v="0"/>
    <n v="2.5"/>
    <x v="52"/>
    <n v="61.3"/>
    <n v="1.9"/>
    <s v="Yes"/>
    <x v="1"/>
  </r>
  <r>
    <n v="144"/>
    <x v="0"/>
    <n v="3.3"/>
    <x v="9"/>
    <n v="53.9"/>
    <n v="2.5"/>
    <s v="No"/>
    <x v="0"/>
  </r>
  <r>
    <n v="145"/>
    <x v="0"/>
    <n v="4.4000000000000004"/>
    <x v="15"/>
    <n v="83.5"/>
    <n v="1.6"/>
    <s v="Yes"/>
    <x v="1"/>
  </r>
  <r>
    <n v="146"/>
    <x v="0"/>
    <n v="2.9"/>
    <x v="1"/>
    <n v="66.7"/>
    <n v="0.3"/>
    <s v="No"/>
    <x v="0"/>
  </r>
  <r>
    <n v="147"/>
    <x v="0"/>
    <n v="3.1"/>
    <x v="11"/>
    <n v="65.5"/>
    <n v="2"/>
    <s v="No"/>
    <x v="2"/>
  </r>
  <r>
    <n v="148"/>
    <x v="2"/>
    <n v="2.6"/>
    <x v="26"/>
    <n v="48.8"/>
    <n v="3.5"/>
    <s v="Yes"/>
    <x v="1"/>
  </r>
  <r>
    <n v="149"/>
    <x v="3"/>
    <n v="3.7"/>
    <x v="29"/>
    <n v="55.7"/>
    <n v="1.6"/>
    <s v="No"/>
    <x v="0"/>
  </r>
  <r>
    <n v="150"/>
    <x v="0"/>
    <n v="3"/>
    <x v="13"/>
    <n v="84.7"/>
    <n v="0.1"/>
    <s v="Yes"/>
    <x v="1"/>
  </r>
  <r>
    <n v="151"/>
    <x v="4"/>
    <n v="3.2"/>
    <x v="9"/>
    <n v="73"/>
    <n v="1.6"/>
    <s v="No"/>
    <x v="0"/>
  </r>
  <r>
    <n v="152"/>
    <x v="4"/>
    <n v="4.3"/>
    <x v="31"/>
    <n v="81.7"/>
    <n v="1.5"/>
    <s v="No"/>
    <x v="0"/>
  </r>
  <r>
    <n v="153"/>
    <x v="4"/>
    <n v="2.7"/>
    <x v="53"/>
    <n v="80.400000000000006"/>
    <n v="1.4"/>
    <s v="Yes"/>
    <x v="1"/>
  </r>
  <r>
    <n v="154"/>
    <x v="4"/>
    <n v="2.2000000000000002"/>
    <x v="54"/>
    <n v="60"/>
    <n v="2.2999999999999998"/>
    <s v="Yes"/>
    <x v="1"/>
  </r>
  <r>
    <n v="155"/>
    <x v="2"/>
    <n v="2.9"/>
    <x v="16"/>
    <n v="94.3"/>
    <n v="2.6"/>
    <s v="Yes"/>
    <x v="1"/>
  </r>
  <r>
    <n v="156"/>
    <x v="4"/>
    <n v="3.6"/>
    <x v="9"/>
    <n v="89.5"/>
    <n v="2"/>
    <s v="No"/>
    <x v="0"/>
  </r>
  <r>
    <n v="157"/>
    <x v="0"/>
    <n v="3"/>
    <x v="43"/>
    <n v="64.400000000000006"/>
    <n v="1.4"/>
    <s v="No"/>
    <x v="0"/>
  </r>
  <r>
    <n v="158"/>
    <x v="1"/>
    <n v="3.6"/>
    <x v="3"/>
    <n v="34.299999999999997"/>
    <n v="2.4"/>
    <s v="No"/>
    <x v="0"/>
  </r>
  <r>
    <n v="159"/>
    <x v="4"/>
    <n v="1.8"/>
    <x v="23"/>
    <n v="66.400000000000006"/>
    <n v="0.3"/>
    <s v="No"/>
    <x v="0"/>
  </r>
  <r>
    <n v="160"/>
    <x v="2"/>
    <n v="1.6"/>
    <x v="9"/>
    <n v="72.400000000000006"/>
    <n v="0.9"/>
    <s v="No"/>
    <x v="0"/>
  </r>
  <r>
    <n v="161"/>
    <x v="2"/>
    <n v="2"/>
    <x v="44"/>
    <n v="64.3"/>
    <n v="1"/>
    <s v="Yes"/>
    <x v="1"/>
  </r>
  <r>
    <n v="162"/>
    <x v="4"/>
    <n v="1.2"/>
    <x v="34"/>
    <n v="67.8"/>
    <n v="1.5"/>
    <s v="No"/>
    <x v="0"/>
  </r>
  <r>
    <n v="163"/>
    <x v="1"/>
    <n v="2.6"/>
    <x v="36"/>
    <n v="61.7"/>
    <n v="1.9"/>
    <s v="No"/>
    <x v="0"/>
  </r>
  <r>
    <n v="164"/>
    <x v="4"/>
    <n v="2.1"/>
    <x v="8"/>
    <n v="79.2"/>
    <n v="1.3"/>
    <s v="Yes"/>
    <x v="1"/>
  </r>
  <r>
    <n v="165"/>
    <x v="2"/>
    <n v="3.7"/>
    <x v="2"/>
    <n v="70.599999999999994"/>
    <n v="0.8"/>
    <s v="Yes"/>
    <x v="1"/>
  </r>
  <r>
    <n v="166"/>
    <x v="3"/>
    <n v="1.2"/>
    <x v="8"/>
    <n v="79.5"/>
    <n v="2.2999999999999998"/>
    <s v="Yes"/>
    <x v="1"/>
  </r>
  <r>
    <n v="167"/>
    <x v="0"/>
    <n v="4.0999999999999996"/>
    <x v="16"/>
    <n v="82.2"/>
    <n v="1.3"/>
    <s v="Yes"/>
    <x v="1"/>
  </r>
  <r>
    <n v="168"/>
    <x v="2"/>
    <n v="1.5"/>
    <x v="8"/>
    <n v="48.3"/>
    <n v="1.6"/>
    <s v="Yes"/>
    <x v="1"/>
  </r>
  <r>
    <n v="169"/>
    <x v="4"/>
    <n v="1.3"/>
    <x v="16"/>
    <n v="62.3"/>
    <n v="1.9"/>
    <s v="Yes"/>
    <x v="1"/>
  </r>
  <r>
    <n v="170"/>
    <x v="0"/>
    <n v="1.7"/>
    <x v="3"/>
    <n v="63.8"/>
    <n v="1.5"/>
    <s v="No"/>
    <x v="0"/>
  </r>
  <r>
    <n v="171"/>
    <x v="4"/>
    <n v="4.5"/>
    <x v="1"/>
    <n v="95.7"/>
    <n v="1.5"/>
    <s v="No"/>
    <x v="0"/>
  </r>
  <r>
    <n v="172"/>
    <x v="4"/>
    <n v="2.5"/>
    <x v="5"/>
    <n v="71.5"/>
    <n v="2.2999999999999998"/>
    <s v="Yes"/>
    <x v="1"/>
  </r>
  <r>
    <n v="173"/>
    <x v="3"/>
    <n v="3"/>
    <x v="7"/>
    <n v="70.900000000000006"/>
    <n v="1.6"/>
    <s v="Yes"/>
    <x v="1"/>
  </r>
  <r>
    <n v="174"/>
    <x v="0"/>
    <n v="2.2999999999999998"/>
    <x v="3"/>
    <n v="51.2"/>
    <n v="2.2000000000000002"/>
    <s v="No"/>
    <x v="0"/>
  </r>
  <r>
    <n v="175"/>
    <x v="0"/>
    <n v="2.4"/>
    <x v="15"/>
    <n v="71.400000000000006"/>
    <n v="1.9"/>
    <s v="Yes"/>
    <x v="1"/>
  </r>
  <r>
    <n v="176"/>
    <x v="3"/>
    <n v="2"/>
    <x v="25"/>
    <n v="79.8"/>
    <n v="3.1"/>
    <s v="Yes"/>
    <x v="1"/>
  </r>
  <r>
    <n v="177"/>
    <x v="2"/>
    <n v="2.6"/>
    <x v="36"/>
    <n v="78.599999999999994"/>
    <n v="1.8"/>
    <s v="No"/>
    <x v="0"/>
  </r>
  <r>
    <n v="178"/>
    <x v="4"/>
    <n v="3"/>
    <x v="55"/>
    <n v="76.2"/>
    <n v="2"/>
    <s v="No"/>
    <x v="2"/>
  </r>
  <r>
    <n v="179"/>
    <x v="1"/>
    <n v="4.2"/>
    <x v="5"/>
    <n v="70.099999999999994"/>
    <n v="2.4"/>
    <s v="Yes"/>
    <x v="1"/>
  </r>
  <r>
    <n v="180"/>
    <x v="4"/>
    <n v="0.6"/>
    <x v="35"/>
    <n v="70.599999999999994"/>
    <n v="1.6"/>
    <s v="No"/>
    <x v="0"/>
  </r>
  <r>
    <n v="181"/>
    <x v="4"/>
    <n v="4.0999999999999996"/>
    <x v="5"/>
    <n v="53.1"/>
    <n v="1"/>
    <s v="Yes"/>
    <x v="1"/>
  </r>
  <r>
    <n v="182"/>
    <x v="2"/>
    <n v="3"/>
    <x v="56"/>
    <n v="61"/>
    <n v="1.1000000000000001"/>
    <s v="No"/>
    <x v="0"/>
  </r>
  <r>
    <n v="183"/>
    <x v="4"/>
    <n v="2.1"/>
    <x v="38"/>
    <n v="72.3"/>
    <n v="1.1000000000000001"/>
    <s v="No"/>
    <x v="2"/>
  </r>
  <r>
    <n v="184"/>
    <x v="3"/>
    <n v="2"/>
    <x v="2"/>
    <n v="62.8"/>
    <n v="0.7"/>
    <s v="Yes"/>
    <x v="1"/>
  </r>
  <r>
    <n v="185"/>
    <x v="3"/>
    <n v="3.5"/>
    <x v="14"/>
    <n v="76.900000000000006"/>
    <n v="1.8"/>
    <s v="No"/>
    <x v="0"/>
  </r>
  <r>
    <n v="186"/>
    <x v="0"/>
    <n v="2.7"/>
    <x v="1"/>
    <n v="74.7"/>
    <n v="1"/>
    <s v="No"/>
    <x v="0"/>
  </r>
  <r>
    <n v="187"/>
    <x v="1"/>
    <n v="1"/>
    <x v="17"/>
    <n v="83.7"/>
    <n v="1.7"/>
    <s v="Yes"/>
    <x v="1"/>
  </r>
  <r>
    <n v="188"/>
    <x v="4"/>
    <n v="2.9"/>
    <x v="11"/>
    <n v="79.599999999999994"/>
    <n v="1.4"/>
    <s v="No"/>
    <x v="2"/>
  </r>
  <r>
    <n v="189"/>
    <x v="4"/>
    <n v="3.6"/>
    <x v="57"/>
    <n v="72.3"/>
    <n v="1.5"/>
    <s v="Yes"/>
    <x v="1"/>
  </r>
  <r>
    <n v="190"/>
    <x v="2"/>
    <n v="3.4"/>
    <x v="23"/>
    <n v="77.5"/>
    <n v="1.9"/>
    <s v="No"/>
    <x v="0"/>
  </r>
  <r>
    <n v="191"/>
    <x v="3"/>
    <n v="1.9"/>
    <x v="7"/>
    <n v="80.099999999999994"/>
    <n v="1.1000000000000001"/>
    <s v="Yes"/>
    <x v="1"/>
  </r>
  <r>
    <n v="192"/>
    <x v="1"/>
    <n v="1.2"/>
    <x v="53"/>
    <n v="64.900000000000006"/>
    <n v="2"/>
    <s v="Yes"/>
    <x v="1"/>
  </r>
  <r>
    <n v="193"/>
    <x v="0"/>
    <n v="2.2000000000000002"/>
    <x v="58"/>
    <n v="66.7"/>
    <n v="2.8"/>
    <s v="Yes"/>
    <x v="1"/>
  </r>
  <r>
    <n v="194"/>
    <x v="3"/>
    <n v="5.8"/>
    <x v="59"/>
    <n v="69"/>
    <n v="1.8"/>
    <s v="Yes"/>
    <x v="1"/>
  </r>
  <r>
    <n v="195"/>
    <x v="0"/>
    <n v="1"/>
    <x v="38"/>
    <n v="65.2"/>
    <n v="0.9"/>
    <s v="No"/>
    <x v="2"/>
  </r>
  <r>
    <n v="196"/>
    <x v="2"/>
    <n v="1.7"/>
    <x v="51"/>
    <n v="80.2"/>
    <n v="1"/>
    <s v="No"/>
    <x v="0"/>
  </r>
  <r>
    <n v="197"/>
    <x v="2"/>
    <n v="2.9"/>
    <x v="2"/>
    <n v="63.7"/>
    <n v="1.3"/>
    <s v="Yes"/>
    <x v="1"/>
  </r>
  <r>
    <n v="198"/>
    <x v="4"/>
    <n v="2.4"/>
    <x v="27"/>
    <n v="82.5"/>
    <n v="1"/>
    <s v="Yes"/>
    <x v="1"/>
  </r>
  <r>
    <n v="199"/>
    <x v="1"/>
    <n v="2.2999999999999998"/>
    <x v="1"/>
    <n v="66.3"/>
    <n v="0.7"/>
    <s v="No"/>
    <x v="0"/>
  </r>
  <r>
    <n v="200"/>
    <x v="0"/>
    <n v="4.5"/>
    <x v="55"/>
    <n v="74.7"/>
    <n v="1.6"/>
    <s v="No"/>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E11B5E6-7155-4E38-8514-853140DC44DC}"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F9:G15" firstHeaderRow="1" firstDataRow="1" firstDataCol="1"/>
  <pivotFields count="8">
    <pivotField numFmtId="1" showAll="0"/>
    <pivotField axis="axisRow" numFmtId="1" showAll="0">
      <items count="6">
        <item x="4"/>
        <item x="3"/>
        <item x="2"/>
        <item x="0"/>
        <item x="1"/>
        <item t="default"/>
      </items>
    </pivotField>
    <pivotField numFmtId="164" showAll="0"/>
    <pivotField numFmtId="164" showAll="0">
      <items count="61">
        <item x="45"/>
        <item x="32"/>
        <item x="19"/>
        <item x="49"/>
        <item x="48"/>
        <item x="22"/>
        <item x="55"/>
        <item x="12"/>
        <item x="38"/>
        <item x="4"/>
        <item x="30"/>
        <item x="11"/>
        <item x="56"/>
        <item x="36"/>
        <item x="51"/>
        <item x="20"/>
        <item x="18"/>
        <item x="0"/>
        <item x="3"/>
        <item x="21"/>
        <item x="37"/>
        <item x="23"/>
        <item x="29"/>
        <item x="35"/>
        <item x="43"/>
        <item x="14"/>
        <item x="9"/>
        <item x="34"/>
        <item x="39"/>
        <item x="31"/>
        <item x="1"/>
        <item x="8"/>
        <item x="40"/>
        <item x="2"/>
        <item x="5"/>
        <item x="42"/>
        <item x="7"/>
        <item x="15"/>
        <item x="26"/>
        <item x="33"/>
        <item x="25"/>
        <item x="16"/>
        <item x="27"/>
        <item x="52"/>
        <item x="13"/>
        <item x="28"/>
        <item x="10"/>
        <item x="17"/>
        <item x="41"/>
        <item x="58"/>
        <item x="24"/>
        <item x="53"/>
        <item x="6"/>
        <item x="44"/>
        <item x="59"/>
        <item x="47"/>
        <item x="50"/>
        <item x="54"/>
        <item x="46"/>
        <item x="57"/>
        <item t="default"/>
      </items>
    </pivotField>
    <pivotField dataField="1" numFmtId="164" showAll="0"/>
    <pivotField numFmtId="164" showAll="0"/>
    <pivotField showAll="0"/>
    <pivotField showAll="0">
      <items count="4">
        <item x="1"/>
        <item x="2"/>
        <item x="0"/>
        <item t="default"/>
      </items>
    </pivotField>
  </pivotFields>
  <rowFields count="1">
    <field x="1"/>
  </rowFields>
  <rowItems count="6">
    <i>
      <x/>
    </i>
    <i>
      <x v="1"/>
    </i>
    <i>
      <x v="2"/>
    </i>
    <i>
      <x v="3"/>
    </i>
    <i>
      <x v="4"/>
    </i>
    <i t="grand">
      <x/>
    </i>
  </rowItems>
  <colItems count="1">
    <i/>
  </colItems>
  <dataFields count="1">
    <dataField name="Average of Test_Scores" fld="4" subtotal="average" baseField="1" baseItem="0" numFmtId="164"/>
  </dataFields>
  <chartFormats count="13">
    <chartFormat chart="13" format="0" series="1">
      <pivotArea type="data" outline="0" fieldPosition="0">
        <references count="1">
          <reference field="4294967294" count="1" selected="0">
            <x v="0"/>
          </reference>
        </references>
      </pivotArea>
    </chartFormat>
    <chartFormat chart="16" format="1" series="1">
      <pivotArea type="data" outline="0" fieldPosition="0">
        <references count="1">
          <reference field="4294967294" count="1" selected="0">
            <x v="0"/>
          </reference>
        </references>
      </pivotArea>
    </chartFormat>
    <chartFormat chart="16" format="2">
      <pivotArea type="data" outline="0" fieldPosition="0">
        <references count="2">
          <reference field="4294967294" count="1" selected="0">
            <x v="0"/>
          </reference>
          <reference field="1" count="1" selected="0">
            <x v="0"/>
          </reference>
        </references>
      </pivotArea>
    </chartFormat>
    <chartFormat chart="16" format="3">
      <pivotArea type="data" outline="0" fieldPosition="0">
        <references count="2">
          <reference field="4294967294" count="1" selected="0">
            <x v="0"/>
          </reference>
          <reference field="1" count="1" selected="0">
            <x v="1"/>
          </reference>
        </references>
      </pivotArea>
    </chartFormat>
    <chartFormat chart="16" format="4">
      <pivotArea type="data" outline="0" fieldPosition="0">
        <references count="2">
          <reference field="4294967294" count="1" selected="0">
            <x v="0"/>
          </reference>
          <reference field="1" count="1" selected="0">
            <x v="2"/>
          </reference>
        </references>
      </pivotArea>
    </chartFormat>
    <chartFormat chart="16" format="5">
      <pivotArea type="data" outline="0" fieldPosition="0">
        <references count="2">
          <reference field="4294967294" count="1" selected="0">
            <x v="0"/>
          </reference>
          <reference field="1" count="1" selected="0">
            <x v="3"/>
          </reference>
        </references>
      </pivotArea>
    </chartFormat>
    <chartFormat chart="16" format="6">
      <pivotArea type="data" outline="0" fieldPosition="0">
        <references count="2">
          <reference field="4294967294" count="1" selected="0">
            <x v="0"/>
          </reference>
          <reference field="1" count="1" selected="0">
            <x v="4"/>
          </reference>
        </references>
      </pivotArea>
    </chartFormat>
    <chartFormat chart="17" format="7" series="1">
      <pivotArea type="data" outline="0" fieldPosition="0">
        <references count="1">
          <reference field="4294967294" count="1" selected="0">
            <x v="0"/>
          </reference>
        </references>
      </pivotArea>
    </chartFormat>
    <chartFormat chart="17" format="8">
      <pivotArea type="data" outline="0" fieldPosition="0">
        <references count="2">
          <reference field="4294967294" count="1" selected="0">
            <x v="0"/>
          </reference>
          <reference field="1" count="1" selected="0">
            <x v="0"/>
          </reference>
        </references>
      </pivotArea>
    </chartFormat>
    <chartFormat chart="17" format="9">
      <pivotArea type="data" outline="0" fieldPosition="0">
        <references count="2">
          <reference field="4294967294" count="1" selected="0">
            <x v="0"/>
          </reference>
          <reference field="1" count="1" selected="0">
            <x v="1"/>
          </reference>
        </references>
      </pivotArea>
    </chartFormat>
    <chartFormat chart="17" format="10">
      <pivotArea type="data" outline="0" fieldPosition="0">
        <references count="2">
          <reference field="4294967294" count="1" selected="0">
            <x v="0"/>
          </reference>
          <reference field="1" count="1" selected="0">
            <x v="2"/>
          </reference>
        </references>
      </pivotArea>
    </chartFormat>
    <chartFormat chart="17" format="11">
      <pivotArea type="data" outline="0" fieldPosition="0">
        <references count="2">
          <reference field="4294967294" count="1" selected="0">
            <x v="0"/>
          </reference>
          <reference field="1" count="1" selected="0">
            <x v="3"/>
          </reference>
        </references>
      </pivotArea>
    </chartFormat>
    <chartFormat chart="17" format="12">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C302590-A294-44FD-8F7E-6BEAFB39C7B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F2:G6" firstHeaderRow="1" firstDataRow="1" firstDataCol="1"/>
  <pivotFields count="8">
    <pivotField numFmtId="1" showAll="0"/>
    <pivotField numFmtId="1" showAll="0">
      <items count="6">
        <item x="4"/>
        <item x="3"/>
        <item x="2"/>
        <item x="0"/>
        <item x="1"/>
        <item t="default"/>
      </items>
    </pivotField>
    <pivotField numFmtId="164" showAll="0"/>
    <pivotField numFmtId="164" showAll="0">
      <items count="61">
        <item x="45"/>
        <item x="32"/>
        <item x="19"/>
        <item x="49"/>
        <item x="48"/>
        <item x="22"/>
        <item x="55"/>
        <item x="12"/>
        <item x="38"/>
        <item x="4"/>
        <item x="30"/>
        <item x="11"/>
        <item x="56"/>
        <item x="36"/>
        <item x="51"/>
        <item x="20"/>
        <item x="18"/>
        <item x="0"/>
        <item x="3"/>
        <item x="21"/>
        <item x="37"/>
        <item x="23"/>
        <item x="29"/>
        <item x="35"/>
        <item x="43"/>
        <item x="14"/>
        <item x="9"/>
        <item x="34"/>
        <item x="39"/>
        <item x="31"/>
        <item x="1"/>
        <item x="8"/>
        <item x="40"/>
        <item x="2"/>
        <item x="5"/>
        <item x="42"/>
        <item x="7"/>
        <item x="15"/>
        <item x="26"/>
        <item x="33"/>
        <item x="25"/>
        <item x="16"/>
        <item x="27"/>
        <item x="52"/>
        <item x="13"/>
        <item x="28"/>
        <item x="10"/>
        <item x="17"/>
        <item x="41"/>
        <item x="58"/>
        <item x="24"/>
        <item x="53"/>
        <item x="6"/>
        <item x="44"/>
        <item x="59"/>
        <item x="47"/>
        <item x="50"/>
        <item x="54"/>
        <item x="46"/>
        <item x="57"/>
        <item t="default"/>
      </items>
    </pivotField>
    <pivotField numFmtId="164" showAll="0"/>
    <pivotField dataField="1" numFmtId="164" showAll="0"/>
    <pivotField showAll="0"/>
    <pivotField axis="axisRow" showAll="0">
      <items count="4">
        <item x="1"/>
        <item x="2"/>
        <item x="0"/>
        <item t="default"/>
      </items>
    </pivotField>
  </pivotFields>
  <rowFields count="1">
    <field x="7"/>
  </rowFields>
  <rowItems count="4">
    <i>
      <x/>
    </i>
    <i>
      <x v="1"/>
    </i>
    <i>
      <x v="2"/>
    </i>
    <i t="grand">
      <x/>
    </i>
  </rowItems>
  <colItems count="1">
    <i/>
  </colItems>
  <dataFields count="1">
    <dataField name="Average of Extra_Curricular_Hours" fld="5" subtotal="average" baseField="7" baseItem="0" numFmtId="164"/>
  </dataFields>
  <chartFormats count="1">
    <chartFormat chart="3"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80D03B-E877-4AAA-BBDD-9BEE64F8313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C5" firstHeaderRow="0" firstDataRow="1" firstDataCol="1"/>
  <pivotFields count="8">
    <pivotField dataField="1" numFmtId="1" showAll="0"/>
    <pivotField numFmtId="1" showAll="0"/>
    <pivotField numFmtId="164" showAll="0"/>
    <pivotField numFmtId="164" showAll="0"/>
    <pivotField dataField="1" numFmtId="164" showAll="0"/>
    <pivotField numFmtId="164" showAll="0"/>
    <pivotField showAll="0"/>
    <pivotField axis="axisRow" showAll="0">
      <items count="4">
        <item x="1"/>
        <item x="2"/>
        <item x="0"/>
        <item t="default"/>
      </items>
    </pivotField>
  </pivotFields>
  <rowFields count="1">
    <field x="7"/>
  </rowFields>
  <rowItems count="4">
    <i>
      <x/>
    </i>
    <i>
      <x v="1"/>
    </i>
    <i>
      <x v="2"/>
    </i>
    <i t="grand">
      <x/>
    </i>
  </rowItems>
  <colFields count="1">
    <field x="-2"/>
  </colFields>
  <colItems count="2">
    <i>
      <x/>
    </i>
    <i i="1">
      <x v="1"/>
    </i>
  </colItems>
  <dataFields count="2">
    <dataField name="Average of Test_Scores2" fld="4" subtotal="average" baseField="7" baseItem="0" numFmtId="164"/>
    <dataField name="Count of Student_ID" fld="0"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5E527A4-2CF5-48D6-90CF-E7B5338C20B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8:C29" firstHeaderRow="0" firstDataRow="1" firstDataCol="1"/>
  <pivotFields count="8">
    <pivotField dataField="1" numFmtId="1" showAll="0"/>
    <pivotField axis="axisRow" numFmtId="1" showAll="0">
      <items count="6">
        <item x="4"/>
        <item x="3"/>
        <item x="2"/>
        <item x="0"/>
        <item x="1"/>
        <item t="default"/>
      </items>
    </pivotField>
    <pivotField numFmtId="164" showAll="0"/>
    <pivotField numFmtId="164" showAll="0"/>
    <pivotField dataField="1" numFmtId="164" showAll="0"/>
    <pivotField numFmtId="164" showAll="0"/>
    <pivotField showAll="0"/>
    <pivotField axis="axisRow" showAll="0">
      <items count="4">
        <item x="1"/>
        <item x="2"/>
        <item x="0"/>
        <item t="default"/>
      </items>
    </pivotField>
  </pivotFields>
  <rowFields count="2">
    <field x="1"/>
    <field x="7"/>
  </rowFields>
  <rowItems count="21">
    <i>
      <x/>
    </i>
    <i r="1">
      <x/>
    </i>
    <i r="1">
      <x v="1"/>
    </i>
    <i r="1">
      <x v="2"/>
    </i>
    <i>
      <x v="1"/>
    </i>
    <i r="1">
      <x/>
    </i>
    <i r="1">
      <x v="1"/>
    </i>
    <i r="1">
      <x v="2"/>
    </i>
    <i>
      <x v="2"/>
    </i>
    <i r="1">
      <x/>
    </i>
    <i r="1">
      <x v="1"/>
    </i>
    <i r="1">
      <x v="2"/>
    </i>
    <i>
      <x v="3"/>
    </i>
    <i r="1">
      <x/>
    </i>
    <i r="1">
      <x v="1"/>
    </i>
    <i r="1">
      <x v="2"/>
    </i>
    <i>
      <x v="4"/>
    </i>
    <i r="1">
      <x/>
    </i>
    <i r="1">
      <x v="1"/>
    </i>
    <i r="1">
      <x v="2"/>
    </i>
    <i t="grand">
      <x/>
    </i>
  </rowItems>
  <colFields count="1">
    <field x="-2"/>
  </colFields>
  <colItems count="2">
    <i>
      <x/>
    </i>
    <i i="1">
      <x v="1"/>
    </i>
  </colItems>
  <dataFields count="2">
    <dataField name="Count of Student_ID" fld="0" subtotal="count" baseField="7" baseItem="0"/>
    <dataField name="Average of Test_Scores" fld="4" subtotal="average" baseField="1" baseItem="0" numFmtId="164"/>
  </dataFields>
  <chartFormats count="2">
    <chartFormat chart="3" format="4"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5FD9ADB0-1991-4F45-AF21-73450847BFBA}" sourceName="Age">
  <data>
    <tabular pivotCacheId="1493161776">
      <items count="5">
        <i x="4"/>
        <i x="3"/>
        <i x="2" s="1"/>
        <i x="0"/>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creenTime_Category" xr10:uid="{09493C88-896C-4517-889E-9961DD94EF56}" sourceName="ScreenTime_Category">
  <data>
    <tabular pivotCacheId="1493161776">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xr10:uid="{7DA82B2C-CE09-4A61-9F8B-FCE15EC5F911}" cache="Slicer_Age" caption="Age" rowHeight="234950"/>
  <slicer name="ScreenTime_Category" xr10:uid="{4B452C3D-B1FC-4741-8A3D-7161DD41882C}" cache="Slicer_ScreenTime_Category" caption="ScreenTime_Category"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51CB6E6-578A-40E8-8ADD-F97428179010}" name="Main_Data" displayName="Main_Data" ref="A1:H201" totalsRowShown="0">
  <autoFilter ref="A1:H201" xr:uid="{451CB6E6-578A-40E8-8ADD-F97428179010}"/>
  <tableColumns count="8">
    <tableColumn id="1" xr3:uid="{8A18C94A-E38D-4117-90B3-922468A159A2}" name="Student_ID" dataDxfId="8"/>
    <tableColumn id="2" xr3:uid="{EE29FEFD-56D4-4A14-AEDB-BE906395808E}" name="Age" dataDxfId="7"/>
    <tableColumn id="3" xr3:uid="{36248596-CB33-4F17-9EB4-E882E4A31215}" name="Study_Hours" dataDxfId="6"/>
    <tableColumn id="4" xr3:uid="{22BC87CB-2B45-4939-8015-2B7E2D26729C}" name="Screen_Time" dataDxfId="5"/>
    <tableColumn id="5" xr3:uid="{7C4C66BB-9C92-46C4-B62F-873C8E86DF6B}" name="Test_Scores" dataDxfId="4"/>
    <tableColumn id="6" xr3:uid="{3BB8ED57-46CD-4F26-AFA8-C2DA988C1BEA}" name="Extra_Curricular_Hours" dataDxfId="3"/>
    <tableColumn id="7" xr3:uid="{A2E4B775-4199-4CFE-A429-A7A065F7A3A8}" name="Flag Students more than 4 hours" dataDxfId="2">
      <calculatedColumnFormula>IF(Main_Data[[#This Row],[Screen_Time]]&gt;4, "Yes", "No")</calculatedColumnFormula>
    </tableColumn>
    <tableColumn id="9" xr3:uid="{0C4673C8-78E9-4F86-8921-AB10A40EB622}" name="ScreenTime_Category" dataDxfId="1">
      <calculatedColumnFormula array="1">_xlfn.IFS(Main_Data[[#This Row],[Screen_Time]]&lt;=2, "low(&lt;=2h)",Main_Data[[#This Row],[Screen_Time]]&lt;=4, "Medium(2-4h)",Main_Data[[#This Row],[Screen_Time]]&gt;4, "High(&gt;4)")</calculatedColumnFormula>
    </tableColumn>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06"/>
  <sheetViews>
    <sheetView workbookViewId="0">
      <selection activeCell="H2" sqref="H2"/>
    </sheetView>
  </sheetViews>
  <sheetFormatPr defaultRowHeight="14.4" x14ac:dyDescent="0.3"/>
  <cols>
    <col min="1" max="1" width="12.33203125" style="2" customWidth="1"/>
    <col min="2" max="2" width="8.88671875" style="2"/>
    <col min="3" max="3" width="14.21875" style="1" customWidth="1"/>
    <col min="4" max="4" width="14.109375" style="1" customWidth="1"/>
    <col min="5" max="5" width="13.44140625" style="1" customWidth="1"/>
    <col min="6" max="6" width="22.109375" style="1" customWidth="1"/>
    <col min="7" max="7" width="13.88671875" customWidth="1"/>
    <col min="8" max="8" width="22.77734375" bestFit="1" customWidth="1"/>
  </cols>
  <sheetData>
    <row r="1" spans="1:18" x14ac:dyDescent="0.3">
      <c r="A1" s="2" t="s">
        <v>0</v>
      </c>
      <c r="B1" s="2" t="s">
        <v>1</v>
      </c>
      <c r="C1" s="1" t="s">
        <v>2</v>
      </c>
      <c r="D1" s="1" t="s">
        <v>3</v>
      </c>
      <c r="E1" s="1" t="s">
        <v>4</v>
      </c>
      <c r="F1" s="1" t="s">
        <v>5</v>
      </c>
      <c r="G1" t="s">
        <v>34</v>
      </c>
      <c r="H1" t="s">
        <v>37</v>
      </c>
    </row>
    <row r="2" spans="1:18" x14ac:dyDescent="0.3">
      <c r="A2" s="2">
        <v>1</v>
      </c>
      <c r="B2" s="2">
        <v>16</v>
      </c>
      <c r="C2" s="1">
        <v>2.5</v>
      </c>
      <c r="D2" s="1">
        <v>2.7</v>
      </c>
      <c r="E2" s="1">
        <v>75</v>
      </c>
      <c r="F2" s="1">
        <v>1.6</v>
      </c>
      <c r="G2" s="1" t="str">
        <f>IF(Main_Data[[#This Row],[Screen_Time]]&gt;4, "Yes", "No")</f>
        <v>No</v>
      </c>
      <c r="H2" s="1" t="str" cm="1">
        <f t="array" ref="H2">_xlfn.IFS(Main_Data[[#This Row],[Screen_Time]]&lt;=2, "low(&lt;=2h)",Main_Data[[#This Row],[Screen_Time]]&lt;=4, "Medium(2-4h)",Main_Data[[#This Row],[Screen_Time]]&gt;4, "High(&gt;4)")</f>
        <v>Medium(2-4h)</v>
      </c>
      <c r="I2" cm="1">
        <f t="array" ref="I2:I201">_xlfn.UNIQUE(Main_Data[Student_ID])</f>
        <v>1</v>
      </c>
    </row>
    <row r="3" spans="1:18" x14ac:dyDescent="0.3">
      <c r="A3" s="2">
        <v>2</v>
      </c>
      <c r="B3" s="2">
        <v>17</v>
      </c>
      <c r="C3" s="1">
        <v>2.7</v>
      </c>
      <c r="D3" s="1">
        <v>4</v>
      </c>
      <c r="E3" s="1">
        <v>68.099999999999994</v>
      </c>
      <c r="F3" s="1">
        <v>0.7</v>
      </c>
      <c r="G3" s="1" t="str">
        <f>IF(Main_Data[[#This Row],[Screen_Time]]&gt;4, "Yes", "No")</f>
        <v>No</v>
      </c>
      <c r="H3" s="1" t="str" cm="1">
        <f t="array" ref="H3">_xlfn.IFS(Main_Data[[#This Row],[Screen_Time]]&lt;=2, "low(&lt;=2h)",Main_Data[[#This Row],[Screen_Time]]&lt;=4, "Medium(2-4h)",Main_Data[[#This Row],[Screen_Time]]&gt;4, "High(&gt;4)")</f>
        <v>Medium(2-4h)</v>
      </c>
      <c r="I3">
        <v>2</v>
      </c>
    </row>
    <row r="4" spans="1:18" x14ac:dyDescent="0.3">
      <c r="A4" s="2">
        <v>3</v>
      </c>
      <c r="B4" s="2">
        <v>15</v>
      </c>
      <c r="C4" s="1">
        <v>3</v>
      </c>
      <c r="D4" s="1">
        <v>4.3</v>
      </c>
      <c r="E4" s="1">
        <v>67.900000000000006</v>
      </c>
      <c r="F4" s="1">
        <v>1.5</v>
      </c>
      <c r="G4" s="11" t="str">
        <f>IF(Main_Data[[#This Row],[Screen_Time]]&gt;4, "Yes", "No")</f>
        <v>Yes</v>
      </c>
      <c r="H4" s="1" t="str" cm="1">
        <f t="array" ref="H4">_xlfn.IFS(Main_Data[[#This Row],[Screen_Time]]&lt;=2, "low(&lt;=2h)",Main_Data[[#This Row],[Screen_Time]]&lt;=4, "Medium(2-4h)",Main_Data[[#This Row],[Screen_Time]]&gt;4, "High(&gt;4)")</f>
        <v>High(&gt;4)</v>
      </c>
      <c r="I4">
        <v>3</v>
      </c>
    </row>
    <row r="5" spans="1:18" x14ac:dyDescent="0.3">
      <c r="A5" s="2">
        <v>4</v>
      </c>
      <c r="B5" s="2">
        <v>17</v>
      </c>
      <c r="C5" s="1">
        <v>3</v>
      </c>
      <c r="D5" s="1">
        <v>2.8</v>
      </c>
      <c r="E5" s="1">
        <v>47.2</v>
      </c>
      <c r="F5" s="1">
        <v>1.8</v>
      </c>
      <c r="G5" s="1" t="str">
        <f>IF(Main_Data[[#This Row],[Screen_Time]]&gt;4, "Yes", "No")</f>
        <v>No</v>
      </c>
      <c r="H5" s="1" t="str" cm="1">
        <f t="array" ref="H5">_xlfn.IFS(Main_Data[[#This Row],[Screen_Time]]&lt;=2, "low(&lt;=2h)",Main_Data[[#This Row],[Screen_Time]]&lt;=4, "Medium(2-4h)",Main_Data[[#This Row],[Screen_Time]]&gt;4, "High(&gt;4)")</f>
        <v>Medium(2-4h)</v>
      </c>
      <c r="I5">
        <v>4</v>
      </c>
      <c r="R5">
        <f>COUNTBLANK(Main_Data[Age])</f>
        <v>0</v>
      </c>
    </row>
    <row r="6" spans="1:18" x14ac:dyDescent="0.3">
      <c r="A6" s="2">
        <v>5</v>
      </c>
      <c r="B6" s="2">
        <v>17</v>
      </c>
      <c r="C6" s="1">
        <v>2.5</v>
      </c>
      <c r="D6" s="1">
        <v>1.8</v>
      </c>
      <c r="E6" s="1">
        <v>78</v>
      </c>
      <c r="F6" s="1">
        <v>1.4</v>
      </c>
      <c r="G6" s="1" t="str">
        <f>IF(Main_Data[[#This Row],[Screen_Time]]&gt;4, "Yes", "No")</f>
        <v>No</v>
      </c>
      <c r="H6" s="1" t="str" cm="1">
        <f t="array" ref="H6">_xlfn.IFS(Main_Data[[#This Row],[Screen_Time]]&lt;=2, "low(&lt;=2h)",Main_Data[[#This Row],[Screen_Time]]&lt;=4, "Medium(2-4h)",Main_Data[[#This Row],[Screen_Time]]&gt;4, "High(&gt;4)")</f>
        <v>low(&lt;=2h)</v>
      </c>
      <c r="I6">
        <v>5</v>
      </c>
    </row>
    <row r="7" spans="1:18" x14ac:dyDescent="0.3">
      <c r="A7" s="2">
        <v>6</v>
      </c>
      <c r="B7" s="2">
        <v>14</v>
      </c>
      <c r="C7" s="1">
        <v>1.3</v>
      </c>
      <c r="D7" s="1">
        <v>4.4000000000000004</v>
      </c>
      <c r="E7" s="1">
        <v>71.5</v>
      </c>
      <c r="F7" s="1">
        <v>0.4</v>
      </c>
      <c r="G7" s="1" t="str">
        <f>IF(Main_Data[[#This Row],[Screen_Time]]&gt;4, "Yes", "No")</f>
        <v>Yes</v>
      </c>
      <c r="H7" s="1" t="str" cm="1">
        <f t="array" ref="H7">_xlfn.IFS(Main_Data[[#This Row],[Screen_Time]]&lt;=2, "low(&lt;=2h)",Main_Data[[#This Row],[Screen_Time]]&lt;=4, "Medium(2-4h)",Main_Data[[#This Row],[Screen_Time]]&gt;4, "High(&gt;4)")</f>
        <v>High(&gt;4)</v>
      </c>
      <c r="I7">
        <v>6</v>
      </c>
    </row>
    <row r="8" spans="1:18" ht="15.6" x14ac:dyDescent="0.3">
      <c r="A8" s="2">
        <v>7</v>
      </c>
      <c r="B8" s="2">
        <v>15</v>
      </c>
      <c r="C8" s="1">
        <v>3.3</v>
      </c>
      <c r="D8" s="1">
        <v>6.7</v>
      </c>
      <c r="E8" s="1">
        <v>88</v>
      </c>
      <c r="F8" s="1">
        <v>2.9</v>
      </c>
      <c r="G8" s="1" t="str">
        <f>IF(Main_Data[[#This Row],[Screen_Time]]&gt;4, "Yes", "No")</f>
        <v>Yes</v>
      </c>
      <c r="H8" s="1" t="str" cm="1">
        <f t="array" ref="H8">_xlfn.IFS(Main_Data[[#This Row],[Screen_Time]]&lt;=2, "low(&lt;=2h)",Main_Data[[#This Row],[Screen_Time]]&lt;=4, "Medium(2-4h)",Main_Data[[#This Row],[Screen_Time]]&gt;4, "High(&gt;4)")</f>
        <v>High(&gt;4)</v>
      </c>
      <c r="I8">
        <v>7</v>
      </c>
      <c r="J8" s="9" t="s">
        <v>6</v>
      </c>
      <c r="K8" s="9"/>
      <c r="L8" s="9"/>
      <c r="M8" s="9"/>
      <c r="N8" s="9"/>
      <c r="O8" s="9"/>
      <c r="P8" s="9">
        <f>COUNT(A:A)</f>
        <v>200</v>
      </c>
    </row>
    <row r="9" spans="1:18" ht="15.6" x14ac:dyDescent="0.3">
      <c r="A9" s="2">
        <v>8</v>
      </c>
      <c r="B9" s="2">
        <v>15</v>
      </c>
      <c r="C9" s="1">
        <v>2.9</v>
      </c>
      <c r="D9" s="1">
        <v>4.5999999999999996</v>
      </c>
      <c r="E9" s="1">
        <v>69.3</v>
      </c>
      <c r="F9" s="1">
        <v>1.6</v>
      </c>
      <c r="G9" s="1" t="str">
        <f>IF(Main_Data[[#This Row],[Screen_Time]]&gt;4, "Yes", "No")</f>
        <v>Yes</v>
      </c>
      <c r="H9" s="1" t="str" cm="1">
        <f t="array" ref="H9">_xlfn.IFS(Main_Data[[#This Row],[Screen_Time]]&lt;=2, "low(&lt;=2h)",Main_Data[[#This Row],[Screen_Time]]&lt;=4, "Medium(2-4h)",Main_Data[[#This Row],[Screen_Time]]&gt;4, "High(&gt;4)")</f>
        <v>High(&gt;4)</v>
      </c>
      <c r="I9">
        <v>8</v>
      </c>
      <c r="J9" s="9"/>
      <c r="K9" s="9"/>
      <c r="L9" s="9"/>
      <c r="M9" s="9"/>
      <c r="N9" s="9"/>
      <c r="O9" s="9"/>
      <c r="P9" s="9"/>
    </row>
    <row r="10" spans="1:18" ht="15.6" x14ac:dyDescent="0.3">
      <c r="A10" s="2">
        <v>9</v>
      </c>
      <c r="B10" s="2">
        <v>15</v>
      </c>
      <c r="C10" s="1">
        <v>1.4</v>
      </c>
      <c r="D10" s="1">
        <v>4.0999999999999996</v>
      </c>
      <c r="E10" s="1">
        <v>75.7</v>
      </c>
      <c r="F10" s="1">
        <v>0.9</v>
      </c>
      <c r="G10" s="1" t="str">
        <f>IF(Main_Data[[#This Row],[Screen_Time]]&gt;4, "Yes", "No")</f>
        <v>Yes</v>
      </c>
      <c r="H10" s="1" t="str" cm="1">
        <f t="array" ref="H10">_xlfn.IFS(Main_Data[[#This Row],[Screen_Time]]&lt;=2, "low(&lt;=2h)",Main_Data[[#This Row],[Screen_Time]]&lt;=4, "Medium(2-4h)",Main_Data[[#This Row],[Screen_Time]]&gt;4, "High(&gt;4)")</f>
        <v>High(&gt;4)</v>
      </c>
      <c r="I10">
        <v>9</v>
      </c>
      <c r="J10" s="9" t="s">
        <v>8</v>
      </c>
      <c r="K10" s="9"/>
      <c r="L10" s="9"/>
      <c r="M10" s="9"/>
      <c r="N10" s="9"/>
      <c r="O10" s="9"/>
      <c r="P10" s="9">
        <f>COUNTBLANK(Main_Data[Study_Hours])</f>
        <v>0</v>
      </c>
    </row>
    <row r="11" spans="1:18" ht="15.6" x14ac:dyDescent="0.3">
      <c r="A11" s="2">
        <v>10</v>
      </c>
      <c r="B11" s="2">
        <v>17</v>
      </c>
      <c r="C11" s="1">
        <v>1.8</v>
      </c>
      <c r="D11" s="1">
        <v>4.0999999999999996</v>
      </c>
      <c r="E11" s="1">
        <v>78.3</v>
      </c>
      <c r="F11" s="1">
        <v>2.8</v>
      </c>
      <c r="G11" s="1" t="str">
        <f>IF(Main_Data[[#This Row],[Screen_Time]]&gt;4, "Yes", "No")</f>
        <v>Yes</v>
      </c>
      <c r="H11" s="1" t="str" cm="1">
        <f t="array" ref="H11">_xlfn.IFS(Main_Data[[#This Row],[Screen_Time]]&lt;=2, "low(&lt;=2h)",Main_Data[[#This Row],[Screen_Time]]&lt;=4, "Medium(2-4h)",Main_Data[[#This Row],[Screen_Time]]&gt;4, "High(&gt;4)")</f>
        <v>High(&gt;4)</v>
      </c>
      <c r="I11">
        <v>10</v>
      </c>
      <c r="J11" s="9" t="s">
        <v>7</v>
      </c>
      <c r="K11" s="9"/>
      <c r="L11" s="9"/>
      <c r="M11" s="9"/>
      <c r="N11" s="9"/>
      <c r="O11" s="9"/>
      <c r="P11" s="9">
        <f>COUNTBLANK(Main_Data[Screen_Time])</f>
        <v>0</v>
      </c>
    </row>
    <row r="12" spans="1:18" ht="15.6" x14ac:dyDescent="0.3">
      <c r="A12" s="2">
        <v>11</v>
      </c>
      <c r="B12" s="2">
        <v>16</v>
      </c>
      <c r="C12" s="1">
        <v>3.4</v>
      </c>
      <c r="D12" s="1">
        <v>3.6</v>
      </c>
      <c r="E12" s="1">
        <v>52.5</v>
      </c>
      <c r="F12" s="1">
        <v>2</v>
      </c>
      <c r="G12" s="1" t="str">
        <f>IF(Main_Data[[#This Row],[Screen_Time]]&gt;4, "Yes", "No")</f>
        <v>No</v>
      </c>
      <c r="H12" s="1" t="str" cm="1">
        <f t="array" ref="H12">_xlfn.IFS(Main_Data[[#This Row],[Screen_Time]]&lt;=2, "low(&lt;=2h)",Main_Data[[#This Row],[Screen_Time]]&lt;=4, "Medium(2-4h)",Main_Data[[#This Row],[Screen_Time]]&gt;4, "High(&gt;4)")</f>
        <v>Medium(2-4h)</v>
      </c>
      <c r="I12">
        <v>11</v>
      </c>
      <c r="J12" s="9"/>
      <c r="K12" s="9"/>
      <c r="L12" s="9"/>
      <c r="M12" s="9"/>
      <c r="N12" s="9"/>
      <c r="O12" s="9"/>
      <c r="P12" s="9"/>
    </row>
    <row r="13" spans="1:18" ht="15.6" x14ac:dyDescent="0.3">
      <c r="A13" s="2">
        <v>12</v>
      </c>
      <c r="B13" s="2">
        <v>15</v>
      </c>
      <c r="C13" s="1">
        <v>3.1</v>
      </c>
      <c r="D13" s="1">
        <v>5.8</v>
      </c>
      <c r="E13" s="1">
        <v>96.2</v>
      </c>
      <c r="F13" s="1">
        <v>0.5</v>
      </c>
      <c r="G13" s="1" t="str">
        <f>IF(Main_Data[[#This Row],[Screen_Time]]&gt;4, "Yes", "No")</f>
        <v>Yes</v>
      </c>
      <c r="H13" s="1" t="str" cm="1">
        <f t="array" ref="H13">_xlfn.IFS(Main_Data[[#This Row],[Screen_Time]]&lt;=2, "low(&lt;=2h)",Main_Data[[#This Row],[Screen_Time]]&lt;=4, "Medium(2-4h)",Main_Data[[#This Row],[Screen_Time]]&gt;4, "High(&gt;4)")</f>
        <v>High(&gt;4)</v>
      </c>
      <c r="I13">
        <v>12</v>
      </c>
      <c r="J13" s="9" t="s">
        <v>9</v>
      </c>
      <c r="K13" s="9"/>
      <c r="L13" s="9"/>
      <c r="M13" s="9"/>
      <c r="N13" s="9"/>
      <c r="O13" s="9"/>
      <c r="P13" s="9">
        <f>COUNTBLANK(Main_Data[Extra_Curricular_Hours])</f>
        <v>0</v>
      </c>
    </row>
    <row r="14" spans="1:18" ht="15.6" x14ac:dyDescent="0.3">
      <c r="A14" s="2">
        <v>13</v>
      </c>
      <c r="B14" s="2">
        <v>17</v>
      </c>
      <c r="C14" s="1">
        <v>1.8</v>
      </c>
      <c r="D14" s="1">
        <v>4</v>
      </c>
      <c r="E14" s="1">
        <v>65.7</v>
      </c>
      <c r="F14" s="1">
        <v>0.7</v>
      </c>
      <c r="G14" s="1" t="str">
        <f>IF(Main_Data[[#This Row],[Screen_Time]]&gt;4, "Yes", "No")</f>
        <v>No</v>
      </c>
      <c r="H14" s="1" t="str" cm="1">
        <f t="array" ref="H14">_xlfn.IFS(Main_Data[[#This Row],[Screen_Time]]&lt;=2, "low(&lt;=2h)",Main_Data[[#This Row],[Screen_Time]]&lt;=4, "Medium(2-4h)",Main_Data[[#This Row],[Screen_Time]]&gt;4, "High(&gt;4)")</f>
        <v>Medium(2-4h)</v>
      </c>
      <c r="I14">
        <v>13</v>
      </c>
      <c r="J14" s="9"/>
      <c r="K14" s="9"/>
      <c r="L14" s="9"/>
      <c r="M14" s="9"/>
      <c r="N14" s="9"/>
      <c r="O14" s="9"/>
      <c r="P14" s="9"/>
    </row>
    <row r="15" spans="1:18" ht="15.6" x14ac:dyDescent="0.3">
      <c r="A15" s="2">
        <v>14</v>
      </c>
      <c r="B15" s="2">
        <v>14</v>
      </c>
      <c r="C15" s="1">
        <v>2.2000000000000002</v>
      </c>
      <c r="D15" s="1">
        <v>2</v>
      </c>
      <c r="E15" s="1">
        <v>74.900000000000006</v>
      </c>
      <c r="F15" s="1">
        <v>1.3</v>
      </c>
      <c r="G15" s="1" t="str">
        <f>IF(Main_Data[[#This Row],[Screen_Time]]&gt;4, "Yes", "No")</f>
        <v>No</v>
      </c>
      <c r="H15" s="1" t="str" cm="1">
        <f t="array" ref="H15">_xlfn.IFS(Main_Data[[#This Row],[Screen_Time]]&lt;=2, "low(&lt;=2h)",Main_Data[[#This Row],[Screen_Time]]&lt;=4, "Medium(2-4h)",Main_Data[[#This Row],[Screen_Time]]&gt;4, "High(&gt;4)")</f>
        <v>low(&lt;=2h)</v>
      </c>
      <c r="I15">
        <v>14</v>
      </c>
      <c r="J15" s="9" t="s">
        <v>11</v>
      </c>
      <c r="K15" s="9"/>
      <c r="L15" s="9"/>
      <c r="M15" s="9"/>
      <c r="N15" s="9"/>
      <c r="O15" s="9"/>
      <c r="P15" s="9">
        <f>COUNTA(_xlfn.UNIQUE(G2:G201))</f>
        <v>2</v>
      </c>
    </row>
    <row r="16" spans="1:18" ht="15.6" x14ac:dyDescent="0.3">
      <c r="A16" s="2">
        <v>15</v>
      </c>
      <c r="B16" s="2">
        <v>16</v>
      </c>
      <c r="C16" s="1">
        <v>2.4</v>
      </c>
      <c r="D16" s="1">
        <v>1.6</v>
      </c>
      <c r="E16" s="1">
        <v>76.400000000000006</v>
      </c>
      <c r="F16" s="1">
        <v>1.7</v>
      </c>
      <c r="G16" s="1" t="str">
        <f>IF(Main_Data[[#This Row],[Screen_Time]]&gt;4, "Yes", "No")</f>
        <v>No</v>
      </c>
      <c r="H16" s="1" t="str" cm="1">
        <f t="array" ref="H16">_xlfn.IFS(Main_Data[[#This Row],[Screen_Time]]&lt;=2, "low(&lt;=2h)",Main_Data[[#This Row],[Screen_Time]]&lt;=4, "Medium(2-4h)",Main_Data[[#This Row],[Screen_Time]]&gt;4, "High(&gt;4)")</f>
        <v>low(&lt;=2h)</v>
      </c>
      <c r="I16">
        <v>15</v>
      </c>
      <c r="J16" s="9"/>
      <c r="K16" s="9"/>
      <c r="L16" s="9"/>
      <c r="M16" s="9"/>
      <c r="N16" s="9"/>
      <c r="O16" s="9"/>
      <c r="P16" s="9"/>
    </row>
    <row r="17" spans="1:16" ht="15.6" x14ac:dyDescent="0.3">
      <c r="A17" s="2">
        <v>16</v>
      </c>
      <c r="B17" s="2">
        <v>14</v>
      </c>
      <c r="C17" s="1">
        <v>3.1</v>
      </c>
      <c r="D17" s="1">
        <v>4.0999999999999996</v>
      </c>
      <c r="E17" s="1">
        <v>61.9</v>
      </c>
      <c r="F17" s="1">
        <v>2</v>
      </c>
      <c r="G17" s="1" t="str">
        <f>IF(Main_Data[[#This Row],[Screen_Time]]&gt;4, "Yes", "No")</f>
        <v>Yes</v>
      </c>
      <c r="H17" s="1" t="str" cm="1">
        <f t="array" ref="H17">_xlfn.IFS(Main_Data[[#This Row],[Screen_Time]]&lt;=2, "low(&lt;=2h)",Main_Data[[#This Row],[Screen_Time]]&lt;=4, "Medium(2-4h)",Main_Data[[#This Row],[Screen_Time]]&gt;4, "High(&gt;4)")</f>
        <v>High(&gt;4)</v>
      </c>
      <c r="I17">
        <v>16</v>
      </c>
      <c r="J17" s="9"/>
      <c r="K17" s="9"/>
      <c r="L17" s="9"/>
      <c r="M17" s="9"/>
      <c r="N17" s="9"/>
      <c r="O17" s="9"/>
      <c r="P17" s="9"/>
    </row>
    <row r="18" spans="1:16" ht="15.6" x14ac:dyDescent="0.3">
      <c r="A18" s="2">
        <v>17</v>
      </c>
      <c r="B18" s="2">
        <v>16</v>
      </c>
      <c r="C18" s="1">
        <v>3.7</v>
      </c>
      <c r="D18" s="1">
        <v>5.6</v>
      </c>
      <c r="E18" s="1">
        <v>88.5</v>
      </c>
      <c r="F18" s="1">
        <v>2.2999999999999998</v>
      </c>
      <c r="G18" s="1" t="str">
        <f>IF(Main_Data[[#This Row],[Screen_Time]]&gt;4, "Yes", "No")</f>
        <v>Yes</v>
      </c>
      <c r="H18" s="1" t="str" cm="1">
        <f t="array" ref="H18">_xlfn.IFS(Main_Data[[#This Row],[Screen_Time]]&lt;=2, "low(&lt;=2h)",Main_Data[[#This Row],[Screen_Time]]&lt;=4, "Medium(2-4h)",Main_Data[[#This Row],[Screen_Time]]&gt;4, "High(&gt;4)")</f>
        <v>High(&gt;4)</v>
      </c>
      <c r="I18">
        <v>17</v>
      </c>
      <c r="J18" s="9" t="s">
        <v>30</v>
      </c>
      <c r="K18" s="9"/>
      <c r="L18" s="9"/>
      <c r="M18" s="9"/>
      <c r="N18" s="9"/>
      <c r="O18" s="9"/>
      <c r="P18" s="10">
        <f>AVERAGE(Main_Data[Study_Hours])</f>
        <v>2.5469999999999993</v>
      </c>
    </row>
    <row r="19" spans="1:16" ht="15.6" x14ac:dyDescent="0.3">
      <c r="A19" s="2">
        <v>18</v>
      </c>
      <c r="B19" s="2">
        <v>17</v>
      </c>
      <c r="C19" s="1">
        <v>2.6</v>
      </c>
      <c r="D19" s="1">
        <v>4.4000000000000004</v>
      </c>
      <c r="E19" s="1">
        <v>72.7</v>
      </c>
      <c r="F19" s="1">
        <v>1.9</v>
      </c>
      <c r="G19" s="1" t="str">
        <f>IF(Main_Data[[#This Row],[Screen_Time]]&gt;4, "Yes", "No")</f>
        <v>Yes</v>
      </c>
      <c r="H19" s="1" t="str" cm="1">
        <f t="array" ref="H19">_xlfn.IFS(Main_Data[[#This Row],[Screen_Time]]&lt;=2, "low(&lt;=2h)",Main_Data[[#This Row],[Screen_Time]]&lt;=4, "Medium(2-4h)",Main_Data[[#This Row],[Screen_Time]]&gt;4, "High(&gt;4)")</f>
        <v>High(&gt;4)</v>
      </c>
      <c r="I19">
        <v>18</v>
      </c>
      <c r="J19" s="9" t="s">
        <v>31</v>
      </c>
      <c r="K19" s="9"/>
      <c r="L19" s="9"/>
      <c r="M19" s="9"/>
      <c r="N19" s="9"/>
      <c r="O19" s="9"/>
      <c r="P19" s="10">
        <f>AVERAGE(Main_Data[Screen_Time])</f>
        <v>4.0070000000000006</v>
      </c>
    </row>
    <row r="20" spans="1:16" ht="15.6" x14ac:dyDescent="0.3">
      <c r="A20" s="2">
        <v>19</v>
      </c>
      <c r="B20" s="2">
        <v>13</v>
      </c>
      <c r="C20" s="1">
        <v>2.5</v>
      </c>
      <c r="D20" s="1">
        <v>3.5</v>
      </c>
      <c r="E20" s="1">
        <v>67.900000000000006</v>
      </c>
      <c r="F20" s="1">
        <v>2.6</v>
      </c>
      <c r="G20" s="1" t="str">
        <f>IF(Main_Data[[#This Row],[Screen_Time]]&gt;4, "Yes", "No")</f>
        <v>No</v>
      </c>
      <c r="H20" s="1" t="str" cm="1">
        <f t="array" ref="H20">_xlfn.IFS(Main_Data[[#This Row],[Screen_Time]]&lt;=2, "low(&lt;=2h)",Main_Data[[#This Row],[Screen_Time]]&lt;=4, "Medium(2-4h)",Main_Data[[#This Row],[Screen_Time]]&gt;4, "High(&gt;4)")</f>
        <v>Medium(2-4h)</v>
      </c>
      <c r="I20">
        <v>19</v>
      </c>
      <c r="J20" s="9"/>
      <c r="K20" s="9"/>
      <c r="L20" s="9"/>
      <c r="M20" s="9"/>
      <c r="N20" s="9"/>
      <c r="O20" s="9"/>
      <c r="P20" s="9"/>
    </row>
    <row r="21" spans="1:16" ht="15.6" x14ac:dyDescent="0.3">
      <c r="A21" s="2">
        <v>20</v>
      </c>
      <c r="B21" s="2">
        <v>16</v>
      </c>
      <c r="C21" s="1">
        <v>3.4</v>
      </c>
      <c r="D21" s="1">
        <v>4.7</v>
      </c>
      <c r="E21" s="1">
        <v>71.400000000000006</v>
      </c>
      <c r="F21" s="1">
        <v>1.6</v>
      </c>
      <c r="G21" s="1" t="str">
        <f>IF(Main_Data[[#This Row],[Screen_Time]]&gt;4, "Yes", "No")</f>
        <v>Yes</v>
      </c>
      <c r="H21" s="1" t="str" cm="1">
        <f t="array" ref="H21">_xlfn.IFS(Main_Data[[#This Row],[Screen_Time]]&lt;=2, "low(&lt;=2h)",Main_Data[[#This Row],[Screen_Time]]&lt;=4, "Medium(2-4h)",Main_Data[[#This Row],[Screen_Time]]&gt;4, "High(&gt;4)")</f>
        <v>High(&gt;4)</v>
      </c>
      <c r="I21">
        <v>20</v>
      </c>
      <c r="J21" s="9" t="s">
        <v>32</v>
      </c>
      <c r="K21" s="9"/>
      <c r="L21" s="9"/>
      <c r="M21" s="9"/>
      <c r="N21" s="9"/>
      <c r="O21" s="9"/>
      <c r="P21" s="10">
        <f>AVERAGE(Main_Data[Test_Scores])</f>
        <v>70.914999999999992</v>
      </c>
    </row>
    <row r="22" spans="1:16" ht="15.6" x14ac:dyDescent="0.3">
      <c r="A22" s="2">
        <v>21</v>
      </c>
      <c r="B22" s="2">
        <v>14</v>
      </c>
      <c r="C22" s="1">
        <v>2.7</v>
      </c>
      <c r="D22" s="1">
        <v>4.3</v>
      </c>
      <c r="E22" s="1">
        <v>77.599999999999994</v>
      </c>
      <c r="F22" s="1">
        <v>0.9</v>
      </c>
      <c r="G22" s="1" t="str">
        <f>IF(Main_Data[[#This Row],[Screen_Time]]&gt;4, "Yes", "No")</f>
        <v>Yes</v>
      </c>
      <c r="H22" s="1" t="str" cm="1">
        <f t="array" ref="H22">_xlfn.IFS(Main_Data[[#This Row],[Screen_Time]]&lt;=2, "low(&lt;=2h)",Main_Data[[#This Row],[Screen_Time]]&lt;=4, "Medium(2-4h)",Main_Data[[#This Row],[Screen_Time]]&gt;4, "High(&gt;4)")</f>
        <v>High(&gt;4)</v>
      </c>
      <c r="I22">
        <v>21</v>
      </c>
      <c r="J22" s="9"/>
      <c r="K22" s="9"/>
      <c r="L22" s="9"/>
      <c r="M22" s="9"/>
      <c r="N22" s="9"/>
      <c r="O22" s="9"/>
      <c r="P22" s="9"/>
    </row>
    <row r="23" spans="1:16" ht="15.6" x14ac:dyDescent="0.3">
      <c r="A23" s="2">
        <v>22</v>
      </c>
      <c r="B23" s="2">
        <v>17</v>
      </c>
      <c r="C23" s="1">
        <v>1.1000000000000001</v>
      </c>
      <c r="D23" s="1">
        <v>5.2</v>
      </c>
      <c r="E23" s="1">
        <v>70.099999999999994</v>
      </c>
      <c r="F23" s="1">
        <v>1.5</v>
      </c>
      <c r="G23" s="1" t="str">
        <f>IF(Main_Data[[#This Row],[Screen_Time]]&gt;4, "Yes", "No")</f>
        <v>Yes</v>
      </c>
      <c r="H23" s="1" t="str" cm="1">
        <f t="array" ref="H23">_xlfn.IFS(Main_Data[[#This Row],[Screen_Time]]&lt;=2, "low(&lt;=2h)",Main_Data[[#This Row],[Screen_Time]]&lt;=4, "Medium(2-4h)",Main_Data[[#This Row],[Screen_Time]]&gt;4, "High(&gt;4)")</f>
        <v>High(&gt;4)</v>
      </c>
      <c r="I23">
        <v>22</v>
      </c>
      <c r="J23" s="9" t="s">
        <v>35</v>
      </c>
      <c r="K23" s="9"/>
      <c r="L23" s="9"/>
      <c r="M23" s="9"/>
      <c r="N23" s="9"/>
      <c r="O23" s="9"/>
      <c r="P23" s="9">
        <f>COUNTIF(G:G, "Yes")</f>
        <v>99</v>
      </c>
    </row>
    <row r="24" spans="1:16" ht="15.6" x14ac:dyDescent="0.3">
      <c r="A24" s="2">
        <v>23</v>
      </c>
      <c r="B24" s="2">
        <v>16</v>
      </c>
      <c r="C24" s="1">
        <v>1.5</v>
      </c>
      <c r="D24" s="1">
        <v>6</v>
      </c>
      <c r="E24" s="1">
        <v>78.8</v>
      </c>
      <c r="F24" s="1">
        <v>1.4</v>
      </c>
      <c r="G24" s="1" t="str">
        <f>IF(Main_Data[[#This Row],[Screen_Time]]&gt;4, "Yes", "No")</f>
        <v>Yes</v>
      </c>
      <c r="H24" s="1" t="str" cm="1">
        <f t="array" ref="H24">_xlfn.IFS(Main_Data[[#This Row],[Screen_Time]]&lt;=2, "low(&lt;=2h)",Main_Data[[#This Row],[Screen_Time]]&lt;=4, "Medium(2-4h)",Main_Data[[#This Row],[Screen_Time]]&gt;4, "High(&gt;4)")</f>
        <v>High(&gt;4)</v>
      </c>
      <c r="I24">
        <v>23</v>
      </c>
      <c r="J24" s="9" t="s">
        <v>36</v>
      </c>
      <c r="K24" s="9"/>
      <c r="L24" s="9"/>
      <c r="M24" s="9"/>
      <c r="N24" s="9"/>
      <c r="O24" s="9"/>
      <c r="P24" s="9">
        <f>COUNTIF(G:G, "No")</f>
        <v>101</v>
      </c>
    </row>
    <row r="25" spans="1:16" x14ac:dyDescent="0.3">
      <c r="A25" s="2">
        <v>24</v>
      </c>
      <c r="B25" s="2">
        <v>13</v>
      </c>
      <c r="C25" s="1">
        <v>3.2</v>
      </c>
      <c r="D25" s="1">
        <v>2.6</v>
      </c>
      <c r="E25" s="1">
        <v>53.2</v>
      </c>
      <c r="F25" s="1">
        <v>0</v>
      </c>
      <c r="G25" s="1" t="str">
        <f>IF(Main_Data[[#This Row],[Screen_Time]]&gt;4, "Yes", "No")</f>
        <v>No</v>
      </c>
      <c r="H25" s="1" t="str" cm="1">
        <f t="array" ref="H25">_xlfn.IFS(Main_Data[[#This Row],[Screen_Time]]&lt;=2, "low(&lt;=2h)",Main_Data[[#This Row],[Screen_Time]]&lt;=4, "Medium(2-4h)",Main_Data[[#This Row],[Screen_Time]]&gt;4, "High(&gt;4)")</f>
        <v>Medium(2-4h)</v>
      </c>
      <c r="I25">
        <v>24</v>
      </c>
    </row>
    <row r="26" spans="1:16" x14ac:dyDescent="0.3">
      <c r="A26" s="2">
        <v>25</v>
      </c>
      <c r="B26" s="2">
        <v>13</v>
      </c>
      <c r="C26" s="1">
        <v>0.8</v>
      </c>
      <c r="D26" s="1">
        <v>0.5</v>
      </c>
      <c r="E26" s="1">
        <v>62.5</v>
      </c>
      <c r="F26" s="1">
        <v>1.1000000000000001</v>
      </c>
      <c r="G26" s="1" t="str">
        <f>IF(Main_Data[[#This Row],[Screen_Time]]&gt;4, "Yes", "No")</f>
        <v>No</v>
      </c>
      <c r="H26" s="1" t="str" cm="1">
        <f t="array" ref="H26">_xlfn.IFS(Main_Data[[#This Row],[Screen_Time]]&lt;=2, "low(&lt;=2h)",Main_Data[[#This Row],[Screen_Time]]&lt;=4, "Medium(2-4h)",Main_Data[[#This Row],[Screen_Time]]&gt;4, "High(&gt;4)")</f>
        <v>low(&lt;=2h)</v>
      </c>
      <c r="I26">
        <v>25</v>
      </c>
    </row>
    <row r="27" spans="1:16" x14ac:dyDescent="0.3">
      <c r="A27" s="2">
        <v>26</v>
      </c>
      <c r="B27" s="2">
        <v>15</v>
      </c>
      <c r="C27" s="1">
        <v>2.6</v>
      </c>
      <c r="D27" s="1">
        <v>3.5</v>
      </c>
      <c r="E27" s="1">
        <v>48.6</v>
      </c>
      <c r="F27" s="1">
        <v>1.8</v>
      </c>
      <c r="G27" s="1" t="str">
        <f>IF(Main_Data[[#This Row],[Screen_Time]]&gt;4, "Yes", "No")</f>
        <v>No</v>
      </c>
      <c r="H27" s="1" t="str" cm="1">
        <f t="array" ref="H27">_xlfn.IFS(Main_Data[[#This Row],[Screen_Time]]&lt;=2, "low(&lt;=2h)",Main_Data[[#This Row],[Screen_Time]]&lt;=4, "Medium(2-4h)",Main_Data[[#This Row],[Screen_Time]]&gt;4, "High(&gt;4)")</f>
        <v>Medium(2-4h)</v>
      </c>
      <c r="I27">
        <v>26</v>
      </c>
    </row>
    <row r="28" spans="1:16" x14ac:dyDescent="0.3">
      <c r="A28" s="2">
        <v>27</v>
      </c>
      <c r="B28" s="2">
        <v>15</v>
      </c>
      <c r="C28" s="1">
        <v>3.5</v>
      </c>
      <c r="D28" s="1">
        <v>2.5</v>
      </c>
      <c r="E28" s="1">
        <v>90</v>
      </c>
      <c r="F28" s="1">
        <v>1.2</v>
      </c>
      <c r="G28" s="1" t="str">
        <f>IF(Main_Data[[#This Row],[Screen_Time]]&gt;4, "Yes", "No")</f>
        <v>No</v>
      </c>
      <c r="H28" s="1" t="str" cm="1">
        <f t="array" ref="H28">_xlfn.IFS(Main_Data[[#This Row],[Screen_Time]]&lt;=2, "low(&lt;=2h)",Main_Data[[#This Row],[Screen_Time]]&lt;=4, "Medium(2-4h)",Main_Data[[#This Row],[Screen_Time]]&gt;4, "High(&gt;4)")</f>
        <v>Medium(2-4h)</v>
      </c>
      <c r="I28">
        <v>27</v>
      </c>
    </row>
    <row r="29" spans="1:16" x14ac:dyDescent="0.3">
      <c r="A29" s="2">
        <v>28</v>
      </c>
      <c r="B29" s="2">
        <v>14</v>
      </c>
      <c r="C29" s="1">
        <v>2.7</v>
      </c>
      <c r="D29" s="1">
        <v>5.2</v>
      </c>
      <c r="E29" s="1">
        <v>89.8</v>
      </c>
      <c r="F29" s="1">
        <v>1</v>
      </c>
      <c r="G29" s="1" t="str">
        <f>IF(Main_Data[[#This Row],[Screen_Time]]&gt;4, "Yes", "No")</f>
        <v>Yes</v>
      </c>
      <c r="H29" s="1" t="str" cm="1">
        <f t="array" ref="H29">_xlfn.IFS(Main_Data[[#This Row],[Screen_Time]]&lt;=2, "low(&lt;=2h)",Main_Data[[#This Row],[Screen_Time]]&lt;=4, "Medium(2-4h)",Main_Data[[#This Row],[Screen_Time]]&gt;4, "High(&gt;4)")</f>
        <v>High(&gt;4)</v>
      </c>
      <c r="I29">
        <v>28</v>
      </c>
    </row>
    <row r="30" spans="1:16" x14ac:dyDescent="0.3">
      <c r="A30" s="2">
        <v>29</v>
      </c>
      <c r="B30" s="2">
        <v>16</v>
      </c>
      <c r="C30" s="1">
        <v>1.9</v>
      </c>
      <c r="D30" s="1">
        <v>2.9</v>
      </c>
      <c r="E30" s="1">
        <v>76.3</v>
      </c>
      <c r="F30" s="1">
        <v>2.2000000000000002</v>
      </c>
      <c r="G30" s="1" t="str">
        <f>IF(Main_Data[[#This Row],[Screen_Time]]&gt;4, "Yes", "No")</f>
        <v>No</v>
      </c>
      <c r="H30" s="1" t="str" cm="1">
        <f t="array" ref="H30">_xlfn.IFS(Main_Data[[#This Row],[Screen_Time]]&lt;=2, "low(&lt;=2h)",Main_Data[[#This Row],[Screen_Time]]&lt;=4, "Medium(2-4h)",Main_Data[[#This Row],[Screen_Time]]&gt;4, "High(&gt;4)")</f>
        <v>Medium(2-4h)</v>
      </c>
      <c r="I30">
        <v>29</v>
      </c>
    </row>
    <row r="31" spans="1:16" x14ac:dyDescent="0.3">
      <c r="A31" s="2">
        <v>30</v>
      </c>
      <c r="B31" s="2">
        <v>16</v>
      </c>
      <c r="C31" s="1">
        <v>1.7</v>
      </c>
      <c r="D31" s="1">
        <v>1.2</v>
      </c>
      <c r="E31" s="1">
        <v>59.9</v>
      </c>
      <c r="F31" s="1">
        <v>0.8</v>
      </c>
      <c r="G31" s="1" t="str">
        <f>IF(Main_Data[[#This Row],[Screen_Time]]&gt;4, "Yes", "No")</f>
        <v>No</v>
      </c>
      <c r="H31" s="1" t="str" cm="1">
        <f t="array" ref="H31">_xlfn.IFS(Main_Data[[#This Row],[Screen_Time]]&lt;=2, "low(&lt;=2h)",Main_Data[[#This Row],[Screen_Time]]&lt;=4, "Medium(2-4h)",Main_Data[[#This Row],[Screen_Time]]&gt;4, "High(&gt;4)")</f>
        <v>low(&lt;=2h)</v>
      </c>
      <c r="I31">
        <v>30</v>
      </c>
    </row>
    <row r="32" spans="1:16" x14ac:dyDescent="0.3">
      <c r="A32" s="2">
        <v>31</v>
      </c>
      <c r="B32" s="2">
        <v>15</v>
      </c>
      <c r="C32" s="1">
        <v>3.3</v>
      </c>
      <c r="D32" s="1">
        <v>3.1</v>
      </c>
      <c r="E32" s="1">
        <v>93.9</v>
      </c>
      <c r="F32" s="1">
        <v>2.1</v>
      </c>
      <c r="G32" s="1" t="str">
        <f>IF(Main_Data[[#This Row],[Screen_Time]]&gt;4, "Yes", "No")</f>
        <v>No</v>
      </c>
      <c r="H32" s="1" t="str" cm="1">
        <f t="array" ref="H32">_xlfn.IFS(Main_Data[[#This Row],[Screen_Time]]&lt;=2, "low(&lt;=2h)",Main_Data[[#This Row],[Screen_Time]]&lt;=4, "Medium(2-4h)",Main_Data[[#This Row],[Screen_Time]]&gt;4, "High(&gt;4)")</f>
        <v>Medium(2-4h)</v>
      </c>
      <c r="I32">
        <v>31</v>
      </c>
    </row>
    <row r="33" spans="1:9" x14ac:dyDescent="0.3">
      <c r="A33" s="2">
        <v>32</v>
      </c>
      <c r="B33" s="2">
        <v>16</v>
      </c>
      <c r="C33" s="1">
        <v>3</v>
      </c>
      <c r="D33" s="1">
        <v>1.8</v>
      </c>
      <c r="E33" s="1">
        <v>64</v>
      </c>
      <c r="F33" s="1">
        <v>0.4</v>
      </c>
      <c r="G33" s="1" t="str">
        <f>IF(Main_Data[[#This Row],[Screen_Time]]&gt;4, "Yes", "No")</f>
        <v>No</v>
      </c>
      <c r="H33" s="1" t="str" cm="1">
        <f t="array" ref="H33">_xlfn.IFS(Main_Data[[#This Row],[Screen_Time]]&lt;=2, "low(&lt;=2h)",Main_Data[[#This Row],[Screen_Time]]&lt;=4, "Medium(2-4h)",Main_Data[[#This Row],[Screen_Time]]&gt;4, "High(&gt;4)")</f>
        <v>low(&lt;=2h)</v>
      </c>
      <c r="I33">
        <v>32</v>
      </c>
    </row>
    <row r="34" spans="1:9" x14ac:dyDescent="0.3">
      <c r="A34" s="2">
        <v>33</v>
      </c>
      <c r="B34" s="2">
        <v>16</v>
      </c>
      <c r="C34" s="1">
        <v>2.2000000000000002</v>
      </c>
      <c r="D34" s="1">
        <v>6.4</v>
      </c>
      <c r="E34" s="1">
        <v>67.900000000000006</v>
      </c>
      <c r="F34" s="1">
        <v>3.7</v>
      </c>
      <c r="G34" s="1" t="str">
        <f>IF(Main_Data[[#This Row],[Screen_Time]]&gt;4, "Yes", "No")</f>
        <v>Yes</v>
      </c>
      <c r="H34" s="1" t="str" cm="1">
        <f t="array" ref="H34">_xlfn.IFS(Main_Data[[#This Row],[Screen_Time]]&lt;=2, "low(&lt;=2h)",Main_Data[[#This Row],[Screen_Time]]&lt;=4, "Medium(2-4h)",Main_Data[[#This Row],[Screen_Time]]&gt;4, "High(&gt;4)")</f>
        <v>High(&gt;4)</v>
      </c>
      <c r="I34">
        <v>33</v>
      </c>
    </row>
    <row r="35" spans="1:9" x14ac:dyDescent="0.3">
      <c r="A35" s="2">
        <v>34</v>
      </c>
      <c r="B35" s="2">
        <v>13</v>
      </c>
      <c r="C35" s="1">
        <v>3.6</v>
      </c>
      <c r="D35" s="1">
        <v>4.7</v>
      </c>
      <c r="E35" s="1">
        <v>71.599999999999994</v>
      </c>
      <c r="F35" s="1">
        <v>1.3</v>
      </c>
      <c r="G35" s="1" t="str">
        <f>IF(Main_Data[[#This Row],[Screen_Time]]&gt;4, "Yes", "No")</f>
        <v>Yes</v>
      </c>
      <c r="H35" s="1" t="str" cm="1">
        <f t="array" ref="H35">_xlfn.IFS(Main_Data[[#This Row],[Screen_Time]]&lt;=2, "low(&lt;=2h)",Main_Data[[#This Row],[Screen_Time]]&lt;=4, "Medium(2-4h)",Main_Data[[#This Row],[Screen_Time]]&gt;4, "High(&gt;4)")</f>
        <v>High(&gt;4)</v>
      </c>
      <c r="I35">
        <v>34</v>
      </c>
    </row>
    <row r="36" spans="1:9" x14ac:dyDescent="0.3">
      <c r="A36" s="2">
        <v>35</v>
      </c>
      <c r="B36" s="2">
        <v>15</v>
      </c>
      <c r="C36" s="1">
        <v>3.4</v>
      </c>
      <c r="D36" s="1">
        <v>5</v>
      </c>
      <c r="E36" s="1">
        <v>74.5</v>
      </c>
      <c r="F36" s="1">
        <v>1.2</v>
      </c>
      <c r="G36" s="1" t="str">
        <f>IF(Main_Data[[#This Row],[Screen_Time]]&gt;4, "Yes", "No")</f>
        <v>Yes</v>
      </c>
      <c r="H36" s="1" t="str" cm="1">
        <f t="array" ref="H36">_xlfn.IFS(Main_Data[[#This Row],[Screen_Time]]&lt;=2, "low(&lt;=2h)",Main_Data[[#This Row],[Screen_Time]]&lt;=4, "Medium(2-4h)",Main_Data[[#This Row],[Screen_Time]]&gt;4, "High(&gt;4)")</f>
        <v>High(&gt;4)</v>
      </c>
      <c r="I36">
        <v>35</v>
      </c>
    </row>
    <row r="37" spans="1:9" x14ac:dyDescent="0.3">
      <c r="A37" s="2">
        <v>36</v>
      </c>
      <c r="B37" s="2">
        <v>17</v>
      </c>
      <c r="C37" s="1">
        <v>4.3</v>
      </c>
      <c r="D37" s="1">
        <v>4.8</v>
      </c>
      <c r="E37" s="1">
        <v>76.400000000000006</v>
      </c>
      <c r="F37" s="1">
        <v>2.4</v>
      </c>
      <c r="G37" s="1" t="str">
        <f>IF(Main_Data[[#This Row],[Screen_Time]]&gt;4, "Yes", "No")</f>
        <v>Yes</v>
      </c>
      <c r="H37" s="1" t="str" cm="1">
        <f t="array" ref="H37">_xlfn.IFS(Main_Data[[#This Row],[Screen_Time]]&lt;=2, "low(&lt;=2h)",Main_Data[[#This Row],[Screen_Time]]&lt;=4, "Medium(2-4h)",Main_Data[[#This Row],[Screen_Time]]&gt;4, "High(&gt;4)")</f>
        <v>High(&gt;4)</v>
      </c>
      <c r="I37">
        <v>36</v>
      </c>
    </row>
    <row r="38" spans="1:9" x14ac:dyDescent="0.3">
      <c r="A38" s="2">
        <v>37</v>
      </c>
      <c r="B38" s="2">
        <v>15</v>
      </c>
      <c r="C38" s="1">
        <v>3.1</v>
      </c>
      <c r="D38" s="1">
        <v>5.3</v>
      </c>
      <c r="E38" s="1">
        <v>76.8</v>
      </c>
      <c r="F38" s="1">
        <v>1.2</v>
      </c>
      <c r="G38" s="1" t="str">
        <f>IF(Main_Data[[#This Row],[Screen_Time]]&gt;4, "Yes", "No")</f>
        <v>Yes</v>
      </c>
      <c r="H38" s="1" t="str" cm="1">
        <f t="array" ref="H38">_xlfn.IFS(Main_Data[[#This Row],[Screen_Time]]&lt;=2, "low(&lt;=2h)",Main_Data[[#This Row],[Screen_Time]]&lt;=4, "Medium(2-4h)",Main_Data[[#This Row],[Screen_Time]]&gt;4, "High(&gt;4)")</f>
        <v>High(&gt;4)</v>
      </c>
      <c r="I38">
        <v>37</v>
      </c>
    </row>
    <row r="39" spans="1:9" x14ac:dyDescent="0.3">
      <c r="A39" s="2">
        <v>38</v>
      </c>
      <c r="B39" s="2">
        <v>17</v>
      </c>
      <c r="C39" s="1">
        <v>2.2999999999999998</v>
      </c>
      <c r="D39" s="1">
        <v>5.7</v>
      </c>
      <c r="E39" s="1">
        <v>70.900000000000006</v>
      </c>
      <c r="F39" s="1">
        <v>2.7</v>
      </c>
      <c r="G39" s="1" t="str">
        <f>IF(Main_Data[[#This Row],[Screen_Time]]&gt;4, "Yes", "No")</f>
        <v>Yes</v>
      </c>
      <c r="H39" s="1" t="str" cm="1">
        <f t="array" ref="H39">_xlfn.IFS(Main_Data[[#This Row],[Screen_Time]]&lt;=2, "low(&lt;=2h)",Main_Data[[#This Row],[Screen_Time]]&lt;=4, "Medium(2-4h)",Main_Data[[#This Row],[Screen_Time]]&gt;4, "High(&gt;4)")</f>
        <v>High(&gt;4)</v>
      </c>
      <c r="I39">
        <v>38</v>
      </c>
    </row>
    <row r="40" spans="1:9" x14ac:dyDescent="0.3">
      <c r="A40" s="2">
        <v>39</v>
      </c>
      <c r="B40" s="2">
        <v>13</v>
      </c>
      <c r="C40" s="1">
        <v>2.4</v>
      </c>
      <c r="D40" s="1">
        <v>3.2</v>
      </c>
      <c r="E40" s="1">
        <v>76.7</v>
      </c>
      <c r="F40" s="1">
        <v>1.8</v>
      </c>
      <c r="G40" s="1" t="str">
        <f>IF(Main_Data[[#This Row],[Screen_Time]]&gt;4, "Yes", "No")</f>
        <v>No</v>
      </c>
      <c r="H40" s="1" t="str" cm="1">
        <f t="array" ref="H40">_xlfn.IFS(Main_Data[[#This Row],[Screen_Time]]&lt;=2, "low(&lt;=2h)",Main_Data[[#This Row],[Screen_Time]]&lt;=4, "Medium(2-4h)",Main_Data[[#This Row],[Screen_Time]]&gt;4, "High(&gt;4)")</f>
        <v>Medium(2-4h)</v>
      </c>
      <c r="I40">
        <v>39</v>
      </c>
    </row>
    <row r="41" spans="1:9" x14ac:dyDescent="0.3">
      <c r="A41" s="2">
        <v>40</v>
      </c>
      <c r="B41" s="2">
        <v>14</v>
      </c>
      <c r="C41" s="1">
        <v>0.6</v>
      </c>
      <c r="D41" s="1">
        <v>1.9</v>
      </c>
      <c r="E41" s="1">
        <v>70.900000000000006</v>
      </c>
      <c r="F41" s="1">
        <v>1.4</v>
      </c>
      <c r="G41" s="1" t="str">
        <f>IF(Main_Data[[#This Row],[Screen_Time]]&gt;4, "Yes", "No")</f>
        <v>No</v>
      </c>
      <c r="H41" s="1" t="str" cm="1">
        <f t="array" ref="H41">_xlfn.IFS(Main_Data[[#This Row],[Screen_Time]]&lt;=2, "low(&lt;=2h)",Main_Data[[#This Row],[Screen_Time]]&lt;=4, "Medium(2-4h)",Main_Data[[#This Row],[Screen_Time]]&gt;4, "High(&gt;4)")</f>
        <v>low(&lt;=2h)</v>
      </c>
      <c r="I41">
        <v>40</v>
      </c>
    </row>
    <row r="42" spans="1:9" x14ac:dyDescent="0.3">
      <c r="A42" s="2">
        <v>41</v>
      </c>
      <c r="B42" s="2">
        <v>16</v>
      </c>
      <c r="C42" s="1">
        <v>2.7</v>
      </c>
      <c r="D42" s="1">
        <v>2.7</v>
      </c>
      <c r="E42" s="1">
        <v>75.8</v>
      </c>
      <c r="F42" s="1">
        <v>1.3</v>
      </c>
      <c r="G42" s="1" t="str">
        <f>IF(Main_Data[[#This Row],[Screen_Time]]&gt;4, "Yes", "No")</f>
        <v>No</v>
      </c>
      <c r="H42" s="1" t="str" cm="1">
        <f t="array" ref="H42">_xlfn.IFS(Main_Data[[#This Row],[Screen_Time]]&lt;=2, "low(&lt;=2h)",Main_Data[[#This Row],[Screen_Time]]&lt;=4, "Medium(2-4h)",Main_Data[[#This Row],[Screen_Time]]&gt;4, "High(&gt;4)")</f>
        <v>Medium(2-4h)</v>
      </c>
      <c r="I42">
        <v>41</v>
      </c>
    </row>
    <row r="43" spans="1:9" x14ac:dyDescent="0.3">
      <c r="A43" s="2">
        <v>42</v>
      </c>
      <c r="B43" s="2">
        <v>13</v>
      </c>
      <c r="C43" s="1">
        <v>2.5</v>
      </c>
      <c r="D43" s="1">
        <v>3.9</v>
      </c>
      <c r="E43" s="1">
        <v>75</v>
      </c>
      <c r="F43" s="1">
        <v>2.5</v>
      </c>
      <c r="G43" s="1" t="str">
        <f>IF(Main_Data[[#This Row],[Screen_Time]]&gt;4, "Yes", "No")</f>
        <v>No</v>
      </c>
      <c r="H43" s="1" t="str" cm="1">
        <f t="array" ref="H43">_xlfn.IFS(Main_Data[[#This Row],[Screen_Time]]&lt;=2, "low(&lt;=2h)",Main_Data[[#This Row],[Screen_Time]]&lt;=4, "Medium(2-4h)",Main_Data[[#This Row],[Screen_Time]]&gt;4, "High(&gt;4)")</f>
        <v>Medium(2-4h)</v>
      </c>
      <c r="I43">
        <v>42</v>
      </c>
    </row>
    <row r="44" spans="1:9" x14ac:dyDescent="0.3">
      <c r="A44" s="2">
        <v>43</v>
      </c>
      <c r="B44" s="2">
        <v>16</v>
      </c>
      <c r="C44" s="1">
        <v>1.2</v>
      </c>
      <c r="D44" s="1">
        <v>0.2</v>
      </c>
      <c r="E44" s="1">
        <v>77.599999999999994</v>
      </c>
      <c r="F44" s="1">
        <v>1.7</v>
      </c>
      <c r="G44" s="1" t="str">
        <f>IF(Main_Data[[#This Row],[Screen_Time]]&gt;4, "Yes", "No")</f>
        <v>No</v>
      </c>
      <c r="H44" s="1" t="str" cm="1">
        <f t="array" ref="H44">_xlfn.IFS(Main_Data[[#This Row],[Screen_Time]]&lt;=2, "low(&lt;=2h)",Main_Data[[#This Row],[Screen_Time]]&lt;=4, "Medium(2-4h)",Main_Data[[#This Row],[Screen_Time]]&gt;4, "High(&gt;4)")</f>
        <v>low(&lt;=2h)</v>
      </c>
      <c r="I44">
        <v>43</v>
      </c>
    </row>
    <row r="45" spans="1:9" x14ac:dyDescent="0.3">
      <c r="A45" s="2">
        <v>44</v>
      </c>
      <c r="B45" s="2">
        <v>14</v>
      </c>
      <c r="C45" s="1">
        <v>2.5</v>
      </c>
      <c r="D45" s="1">
        <v>5.7</v>
      </c>
      <c r="E45" s="1">
        <v>76.400000000000006</v>
      </c>
      <c r="F45" s="1">
        <v>1.8</v>
      </c>
      <c r="G45" s="1" t="str">
        <f>IF(Main_Data[[#This Row],[Screen_Time]]&gt;4, "Yes", "No")</f>
        <v>Yes</v>
      </c>
      <c r="H45" s="1" t="str" cm="1">
        <f t="array" ref="H45">_xlfn.IFS(Main_Data[[#This Row],[Screen_Time]]&lt;=2, "low(&lt;=2h)",Main_Data[[#This Row],[Screen_Time]]&lt;=4, "Medium(2-4h)",Main_Data[[#This Row],[Screen_Time]]&gt;4, "High(&gt;4)")</f>
        <v>High(&gt;4)</v>
      </c>
      <c r="I45">
        <v>44</v>
      </c>
    </row>
    <row r="46" spans="1:9" x14ac:dyDescent="0.3">
      <c r="A46" s="2">
        <v>45</v>
      </c>
      <c r="B46" s="2">
        <v>14</v>
      </c>
      <c r="C46" s="1">
        <v>3.8</v>
      </c>
      <c r="D46" s="1">
        <v>1.2</v>
      </c>
      <c r="E46" s="1">
        <v>65.599999999999994</v>
      </c>
      <c r="F46" s="1">
        <v>1.9</v>
      </c>
      <c r="G46" s="1" t="str">
        <f>IF(Main_Data[[#This Row],[Screen_Time]]&gt;4, "Yes", "No")</f>
        <v>No</v>
      </c>
      <c r="H46" s="1" t="str" cm="1">
        <f t="array" ref="H46">_xlfn.IFS(Main_Data[[#This Row],[Screen_Time]]&lt;=2, "low(&lt;=2h)",Main_Data[[#This Row],[Screen_Time]]&lt;=4, "Medium(2-4h)",Main_Data[[#This Row],[Screen_Time]]&gt;4, "High(&gt;4)")</f>
        <v>low(&lt;=2h)</v>
      </c>
      <c r="I46">
        <v>45</v>
      </c>
    </row>
    <row r="47" spans="1:9" x14ac:dyDescent="0.3">
      <c r="A47" s="2">
        <v>46</v>
      </c>
      <c r="B47" s="2">
        <v>13</v>
      </c>
      <c r="C47" s="1">
        <v>1.8</v>
      </c>
      <c r="D47" s="1">
        <v>4.9000000000000004</v>
      </c>
      <c r="E47" s="1">
        <v>74.599999999999994</v>
      </c>
      <c r="F47" s="1">
        <v>1.6</v>
      </c>
      <c r="G47" s="1" t="str">
        <f>IF(Main_Data[[#This Row],[Screen_Time]]&gt;4, "Yes", "No")</f>
        <v>Yes</v>
      </c>
      <c r="H47" s="1" t="str" cm="1">
        <f t="array" ref="H47">_xlfn.IFS(Main_Data[[#This Row],[Screen_Time]]&lt;=2, "low(&lt;=2h)",Main_Data[[#This Row],[Screen_Time]]&lt;=4, "Medium(2-4h)",Main_Data[[#This Row],[Screen_Time]]&gt;4, "High(&gt;4)")</f>
        <v>High(&gt;4)</v>
      </c>
      <c r="I47">
        <v>46</v>
      </c>
    </row>
    <row r="48" spans="1:9" x14ac:dyDescent="0.3">
      <c r="A48" s="2">
        <v>47</v>
      </c>
      <c r="B48" s="2">
        <v>14</v>
      </c>
      <c r="C48" s="1">
        <v>1.5</v>
      </c>
      <c r="D48" s="1">
        <v>3.7</v>
      </c>
      <c r="E48" s="1">
        <v>76.5</v>
      </c>
      <c r="F48" s="1">
        <v>1.9</v>
      </c>
      <c r="G48" s="1" t="str">
        <f>IF(Main_Data[[#This Row],[Screen_Time]]&gt;4, "Yes", "No")</f>
        <v>No</v>
      </c>
      <c r="H48" s="1" t="str" cm="1">
        <f t="array" ref="H48">_xlfn.IFS(Main_Data[[#This Row],[Screen_Time]]&lt;=2, "low(&lt;=2h)",Main_Data[[#This Row],[Screen_Time]]&lt;=4, "Medium(2-4h)",Main_Data[[#This Row],[Screen_Time]]&gt;4, "High(&gt;4)")</f>
        <v>Medium(2-4h)</v>
      </c>
      <c r="I48">
        <v>47</v>
      </c>
    </row>
    <row r="49" spans="1:9" x14ac:dyDescent="0.3">
      <c r="A49" s="2">
        <v>48</v>
      </c>
      <c r="B49" s="2">
        <v>17</v>
      </c>
      <c r="C49" s="1">
        <v>3.6</v>
      </c>
      <c r="D49" s="1">
        <v>4.4000000000000004</v>
      </c>
      <c r="E49" s="1">
        <v>57.1</v>
      </c>
      <c r="F49" s="1">
        <v>1.4</v>
      </c>
      <c r="G49" s="1" t="str">
        <f>IF(Main_Data[[#This Row],[Screen_Time]]&gt;4, "Yes", "No")</f>
        <v>Yes</v>
      </c>
      <c r="H49" s="1" t="str" cm="1">
        <f t="array" ref="H49">_xlfn.IFS(Main_Data[[#This Row],[Screen_Time]]&lt;=2, "low(&lt;=2h)",Main_Data[[#This Row],[Screen_Time]]&lt;=4, "Medium(2-4h)",Main_Data[[#This Row],[Screen_Time]]&gt;4, "High(&gt;4)")</f>
        <v>High(&gt;4)</v>
      </c>
      <c r="I49">
        <v>48</v>
      </c>
    </row>
    <row r="50" spans="1:9" x14ac:dyDescent="0.3">
      <c r="A50" s="2">
        <v>49</v>
      </c>
      <c r="B50" s="2">
        <v>14</v>
      </c>
      <c r="C50" s="1">
        <v>3.1</v>
      </c>
      <c r="D50" s="1">
        <v>3.3</v>
      </c>
      <c r="E50" s="1">
        <v>67.3</v>
      </c>
      <c r="F50" s="1">
        <v>1.5</v>
      </c>
      <c r="G50" s="1" t="str">
        <f>IF(Main_Data[[#This Row],[Screen_Time]]&gt;4, "Yes", "No")</f>
        <v>No</v>
      </c>
      <c r="H50" s="1" t="str" cm="1">
        <f t="array" ref="H50">_xlfn.IFS(Main_Data[[#This Row],[Screen_Time]]&lt;=2, "low(&lt;=2h)",Main_Data[[#This Row],[Screen_Time]]&lt;=4, "Medium(2-4h)",Main_Data[[#This Row],[Screen_Time]]&gt;4, "High(&gt;4)")</f>
        <v>Medium(2-4h)</v>
      </c>
      <c r="I50">
        <v>49</v>
      </c>
    </row>
    <row r="51" spans="1:9" x14ac:dyDescent="0.3">
      <c r="A51" s="2">
        <v>50</v>
      </c>
      <c r="B51" s="2">
        <v>16</v>
      </c>
      <c r="C51" s="1">
        <v>5.6</v>
      </c>
      <c r="D51" s="1">
        <v>4.3</v>
      </c>
      <c r="E51" s="1">
        <v>76.099999999999994</v>
      </c>
      <c r="F51" s="1">
        <v>0.6</v>
      </c>
      <c r="G51" s="1" t="str">
        <f>IF(Main_Data[[#This Row],[Screen_Time]]&gt;4, "Yes", "No")</f>
        <v>Yes</v>
      </c>
      <c r="H51" s="1" t="str" cm="1">
        <f t="array" ref="H51">_xlfn.IFS(Main_Data[[#This Row],[Screen_Time]]&lt;=2, "low(&lt;=2h)",Main_Data[[#This Row],[Screen_Time]]&lt;=4, "Medium(2-4h)",Main_Data[[#This Row],[Screen_Time]]&gt;4, "High(&gt;4)")</f>
        <v>High(&gt;4)</v>
      </c>
      <c r="I51">
        <v>50</v>
      </c>
    </row>
    <row r="52" spans="1:9" x14ac:dyDescent="0.3">
      <c r="A52" s="2">
        <v>51</v>
      </c>
      <c r="B52" s="2">
        <v>16</v>
      </c>
      <c r="C52" s="1">
        <v>1.2</v>
      </c>
      <c r="D52" s="1">
        <v>3.3</v>
      </c>
      <c r="E52" s="1">
        <v>87.1</v>
      </c>
      <c r="F52" s="1">
        <v>1.7</v>
      </c>
      <c r="G52" s="1" t="str">
        <f>IF(Main_Data[[#This Row],[Screen_Time]]&gt;4, "Yes", "No")</f>
        <v>No</v>
      </c>
      <c r="H52" s="1" t="str" cm="1">
        <f t="array" ref="H52">_xlfn.IFS(Main_Data[[#This Row],[Screen_Time]]&lt;=2, "low(&lt;=2h)",Main_Data[[#This Row],[Screen_Time]]&lt;=4, "Medium(2-4h)",Main_Data[[#This Row],[Screen_Time]]&gt;4, "High(&gt;4)")</f>
        <v>Medium(2-4h)</v>
      </c>
      <c r="I52">
        <v>51</v>
      </c>
    </row>
    <row r="53" spans="1:9" x14ac:dyDescent="0.3">
      <c r="A53" s="2">
        <v>52</v>
      </c>
      <c r="B53" s="2">
        <v>16</v>
      </c>
      <c r="C53" s="1">
        <v>3.2</v>
      </c>
      <c r="D53" s="1">
        <v>3.2</v>
      </c>
      <c r="E53" s="1">
        <v>78.2</v>
      </c>
      <c r="F53" s="1">
        <v>0.1</v>
      </c>
      <c r="G53" s="1" t="str">
        <f>IF(Main_Data[[#This Row],[Screen_Time]]&gt;4, "Yes", "No")</f>
        <v>No</v>
      </c>
      <c r="H53" s="1" t="str" cm="1">
        <f t="array" ref="H53">_xlfn.IFS(Main_Data[[#This Row],[Screen_Time]]&lt;=2, "low(&lt;=2h)",Main_Data[[#This Row],[Screen_Time]]&lt;=4, "Medium(2-4h)",Main_Data[[#This Row],[Screen_Time]]&gt;4, "High(&gt;4)")</f>
        <v>Medium(2-4h)</v>
      </c>
      <c r="I53">
        <v>52</v>
      </c>
    </row>
    <row r="54" spans="1:9" x14ac:dyDescent="0.3">
      <c r="A54" s="2">
        <v>53</v>
      </c>
      <c r="B54" s="2">
        <v>16</v>
      </c>
      <c r="C54" s="1">
        <v>2.8</v>
      </c>
      <c r="D54" s="1">
        <v>2.7</v>
      </c>
      <c r="E54" s="1">
        <v>87.7</v>
      </c>
      <c r="F54" s="1">
        <v>1.7</v>
      </c>
      <c r="G54" s="1" t="str">
        <f>IF(Main_Data[[#This Row],[Screen_Time]]&gt;4, "Yes", "No")</f>
        <v>No</v>
      </c>
      <c r="H54" s="1" t="str" cm="1">
        <f t="array" ref="H54">_xlfn.IFS(Main_Data[[#This Row],[Screen_Time]]&lt;=2, "low(&lt;=2h)",Main_Data[[#This Row],[Screen_Time]]&lt;=4, "Medium(2-4h)",Main_Data[[#This Row],[Screen_Time]]&gt;4, "High(&gt;4)")</f>
        <v>Medium(2-4h)</v>
      </c>
      <c r="I54">
        <v>53</v>
      </c>
    </row>
    <row r="55" spans="1:9" x14ac:dyDescent="0.3">
      <c r="A55" s="2">
        <v>54</v>
      </c>
      <c r="B55" s="2">
        <v>17</v>
      </c>
      <c r="C55" s="1">
        <v>2.6</v>
      </c>
      <c r="D55" s="1">
        <v>4</v>
      </c>
      <c r="E55" s="1">
        <v>66</v>
      </c>
      <c r="F55" s="1">
        <v>1.3</v>
      </c>
      <c r="G55" s="1" t="str">
        <f>IF(Main_Data[[#This Row],[Screen_Time]]&gt;4, "Yes", "No")</f>
        <v>No</v>
      </c>
      <c r="H55" s="1" t="str" cm="1">
        <f t="array" ref="H55">_xlfn.IFS(Main_Data[[#This Row],[Screen_Time]]&lt;=2, "low(&lt;=2h)",Main_Data[[#This Row],[Screen_Time]]&lt;=4, "Medium(2-4h)",Main_Data[[#This Row],[Screen_Time]]&gt;4, "High(&gt;4)")</f>
        <v>Medium(2-4h)</v>
      </c>
      <c r="I55">
        <v>54</v>
      </c>
    </row>
    <row r="56" spans="1:9" x14ac:dyDescent="0.3">
      <c r="A56" s="2">
        <v>55</v>
      </c>
      <c r="B56" s="2">
        <v>15</v>
      </c>
      <c r="C56" s="1">
        <v>3.4</v>
      </c>
      <c r="D56" s="1">
        <v>4.5999999999999996</v>
      </c>
      <c r="E56" s="1">
        <v>72.5</v>
      </c>
      <c r="F56" s="1">
        <v>1.8</v>
      </c>
      <c r="G56" s="1" t="str">
        <f>IF(Main_Data[[#This Row],[Screen_Time]]&gt;4, "Yes", "No")</f>
        <v>Yes</v>
      </c>
      <c r="H56" s="1" t="str" cm="1">
        <f t="array" ref="H56">_xlfn.IFS(Main_Data[[#This Row],[Screen_Time]]&lt;=2, "low(&lt;=2h)",Main_Data[[#This Row],[Screen_Time]]&lt;=4, "Medium(2-4h)",Main_Data[[#This Row],[Screen_Time]]&gt;4, "High(&gt;4)")</f>
        <v>High(&gt;4)</v>
      </c>
      <c r="I56">
        <v>55</v>
      </c>
    </row>
    <row r="57" spans="1:9" x14ac:dyDescent="0.3">
      <c r="A57" s="2">
        <v>56</v>
      </c>
      <c r="B57" s="2">
        <v>13</v>
      </c>
      <c r="C57" s="1">
        <v>2.5</v>
      </c>
      <c r="D57" s="1">
        <v>4.3</v>
      </c>
      <c r="E57" s="1">
        <v>78.099999999999994</v>
      </c>
      <c r="F57" s="1">
        <v>0.7</v>
      </c>
      <c r="G57" s="1" t="str">
        <f>IF(Main_Data[[#This Row],[Screen_Time]]&gt;4, "Yes", "No")</f>
        <v>Yes</v>
      </c>
      <c r="H57" s="1" t="str" cm="1">
        <f t="array" ref="H57">_xlfn.IFS(Main_Data[[#This Row],[Screen_Time]]&lt;=2, "low(&lt;=2h)",Main_Data[[#This Row],[Screen_Time]]&lt;=4, "Medium(2-4h)",Main_Data[[#This Row],[Screen_Time]]&gt;4, "High(&gt;4)")</f>
        <v>High(&gt;4)</v>
      </c>
      <c r="I57">
        <v>56</v>
      </c>
    </row>
    <row r="58" spans="1:9" x14ac:dyDescent="0.3">
      <c r="A58" s="2">
        <v>57</v>
      </c>
      <c r="B58" s="2">
        <v>16</v>
      </c>
      <c r="C58" s="1">
        <v>0.6</v>
      </c>
      <c r="D58" s="1">
        <v>2.7</v>
      </c>
      <c r="E58" s="1">
        <v>46.7</v>
      </c>
      <c r="F58" s="1">
        <v>0</v>
      </c>
      <c r="G58" s="1" t="str">
        <f>IF(Main_Data[[#This Row],[Screen_Time]]&gt;4, "Yes", "No")</f>
        <v>No</v>
      </c>
      <c r="H58" s="1" t="str" cm="1">
        <f t="array" ref="H58">_xlfn.IFS(Main_Data[[#This Row],[Screen_Time]]&lt;=2, "low(&lt;=2h)",Main_Data[[#This Row],[Screen_Time]]&lt;=4, "Medium(2-4h)",Main_Data[[#This Row],[Screen_Time]]&gt;4, "High(&gt;4)")</f>
        <v>Medium(2-4h)</v>
      </c>
      <c r="I58">
        <v>57</v>
      </c>
    </row>
    <row r="59" spans="1:9" x14ac:dyDescent="0.3">
      <c r="A59" s="2">
        <v>58</v>
      </c>
      <c r="B59" s="2">
        <v>14</v>
      </c>
      <c r="C59" s="1">
        <v>1.7</v>
      </c>
      <c r="D59" s="1">
        <v>3.6</v>
      </c>
      <c r="E59" s="1">
        <v>70.900000000000006</v>
      </c>
      <c r="F59" s="1">
        <v>1.2</v>
      </c>
      <c r="G59" s="1" t="str">
        <f>IF(Main_Data[[#This Row],[Screen_Time]]&gt;4, "Yes", "No")</f>
        <v>No</v>
      </c>
      <c r="H59" s="1" t="str" cm="1">
        <f t="array" ref="H59">_xlfn.IFS(Main_Data[[#This Row],[Screen_Time]]&lt;=2, "low(&lt;=2h)",Main_Data[[#This Row],[Screen_Time]]&lt;=4, "Medium(2-4h)",Main_Data[[#This Row],[Screen_Time]]&gt;4, "High(&gt;4)")</f>
        <v>Medium(2-4h)</v>
      </c>
      <c r="I59">
        <v>58</v>
      </c>
    </row>
    <row r="60" spans="1:9" x14ac:dyDescent="0.3">
      <c r="A60" s="2">
        <v>59</v>
      </c>
      <c r="B60" s="2">
        <v>16</v>
      </c>
      <c r="C60" s="1">
        <v>3.9</v>
      </c>
      <c r="D60" s="1">
        <v>2.5</v>
      </c>
      <c r="E60" s="1">
        <v>51.4</v>
      </c>
      <c r="F60" s="1">
        <v>0.7</v>
      </c>
      <c r="G60" s="1" t="str">
        <f>IF(Main_Data[[#This Row],[Screen_Time]]&gt;4, "Yes", "No")</f>
        <v>No</v>
      </c>
      <c r="H60" s="1" t="str" cm="1">
        <f t="array" ref="H60">_xlfn.IFS(Main_Data[[#This Row],[Screen_Time]]&lt;=2, "low(&lt;=2h)",Main_Data[[#This Row],[Screen_Time]]&lt;=4, "Medium(2-4h)",Main_Data[[#This Row],[Screen_Time]]&gt;4, "High(&gt;4)")</f>
        <v>Medium(2-4h)</v>
      </c>
      <c r="I60">
        <v>59</v>
      </c>
    </row>
    <row r="61" spans="1:9" x14ac:dyDescent="0.3">
      <c r="A61" s="2">
        <v>60</v>
      </c>
      <c r="B61" s="2">
        <v>14</v>
      </c>
      <c r="C61" s="1">
        <v>3.7</v>
      </c>
      <c r="D61" s="1">
        <v>3.3</v>
      </c>
      <c r="E61" s="1">
        <v>80</v>
      </c>
      <c r="F61" s="1">
        <v>0.1</v>
      </c>
      <c r="G61" s="1" t="str">
        <f>IF(Main_Data[[#This Row],[Screen_Time]]&gt;4, "Yes", "No")</f>
        <v>No</v>
      </c>
      <c r="H61" s="1" t="str" cm="1">
        <f t="array" ref="H61">_xlfn.IFS(Main_Data[[#This Row],[Screen_Time]]&lt;=2, "low(&lt;=2h)",Main_Data[[#This Row],[Screen_Time]]&lt;=4, "Medium(2-4h)",Main_Data[[#This Row],[Screen_Time]]&gt;4, "High(&gt;4)")</f>
        <v>Medium(2-4h)</v>
      </c>
      <c r="I61">
        <v>60</v>
      </c>
    </row>
    <row r="62" spans="1:9" x14ac:dyDescent="0.3">
      <c r="A62" s="2">
        <v>61</v>
      </c>
      <c r="B62" s="2">
        <v>14</v>
      </c>
      <c r="C62" s="1">
        <v>2.1</v>
      </c>
      <c r="D62" s="1">
        <v>2.2000000000000002</v>
      </c>
      <c r="E62" s="1">
        <v>76.900000000000006</v>
      </c>
      <c r="F62" s="1">
        <v>2.1</v>
      </c>
      <c r="G62" s="1" t="str">
        <f>IF(Main_Data[[#This Row],[Screen_Time]]&gt;4, "Yes", "No")</f>
        <v>No</v>
      </c>
      <c r="H62" s="1" t="str" cm="1">
        <f t="array" ref="H62">_xlfn.IFS(Main_Data[[#This Row],[Screen_Time]]&lt;=2, "low(&lt;=2h)",Main_Data[[#This Row],[Screen_Time]]&lt;=4, "Medium(2-4h)",Main_Data[[#This Row],[Screen_Time]]&gt;4, "High(&gt;4)")</f>
        <v>Medium(2-4h)</v>
      </c>
      <c r="I62">
        <v>61</v>
      </c>
    </row>
    <row r="63" spans="1:9" x14ac:dyDescent="0.3">
      <c r="A63" s="2">
        <v>62</v>
      </c>
      <c r="B63" s="2">
        <v>16</v>
      </c>
      <c r="C63" s="1">
        <v>3</v>
      </c>
      <c r="D63" s="1">
        <v>6.4</v>
      </c>
      <c r="E63" s="1">
        <v>46.6</v>
      </c>
      <c r="F63" s="1">
        <v>2.8</v>
      </c>
      <c r="G63" s="1" t="str">
        <f>IF(Main_Data[[#This Row],[Screen_Time]]&gt;4, "Yes", "No")</f>
        <v>Yes</v>
      </c>
      <c r="H63" s="1" t="str" cm="1">
        <f t="array" ref="H63">_xlfn.IFS(Main_Data[[#This Row],[Screen_Time]]&lt;=2, "low(&lt;=2h)",Main_Data[[#This Row],[Screen_Time]]&lt;=4, "Medium(2-4h)",Main_Data[[#This Row],[Screen_Time]]&gt;4, "High(&gt;4)")</f>
        <v>High(&gt;4)</v>
      </c>
      <c r="I63">
        <v>62</v>
      </c>
    </row>
    <row r="64" spans="1:9" x14ac:dyDescent="0.3">
      <c r="A64" s="2">
        <v>63</v>
      </c>
      <c r="B64" s="2">
        <v>17</v>
      </c>
      <c r="C64" s="1">
        <v>5.3</v>
      </c>
      <c r="D64" s="1">
        <v>4</v>
      </c>
      <c r="E64" s="1">
        <v>47.1</v>
      </c>
      <c r="F64" s="1">
        <v>0.9</v>
      </c>
      <c r="G64" s="1" t="str">
        <f>IF(Main_Data[[#This Row],[Screen_Time]]&gt;4, "Yes", "No")</f>
        <v>No</v>
      </c>
      <c r="H64" s="1" t="str" cm="1">
        <f t="array" ref="H64">_xlfn.IFS(Main_Data[[#This Row],[Screen_Time]]&lt;=2, "low(&lt;=2h)",Main_Data[[#This Row],[Screen_Time]]&lt;=4, "Medium(2-4h)",Main_Data[[#This Row],[Screen_Time]]&gt;4, "High(&gt;4)")</f>
        <v>Medium(2-4h)</v>
      </c>
      <c r="I64">
        <v>63</v>
      </c>
    </row>
    <row r="65" spans="1:9" x14ac:dyDescent="0.3">
      <c r="A65" s="2">
        <v>64</v>
      </c>
      <c r="B65" s="2">
        <v>14</v>
      </c>
      <c r="C65" s="1">
        <v>2.5</v>
      </c>
      <c r="D65" s="1">
        <v>2.7</v>
      </c>
      <c r="E65" s="1">
        <v>70.900000000000006</v>
      </c>
      <c r="F65" s="1">
        <v>1.4</v>
      </c>
      <c r="G65" s="1" t="str">
        <f>IF(Main_Data[[#This Row],[Screen_Time]]&gt;4, "Yes", "No")</f>
        <v>No</v>
      </c>
      <c r="H65" s="1" t="str" cm="1">
        <f t="array" ref="H65">_xlfn.IFS(Main_Data[[#This Row],[Screen_Time]]&lt;=2, "low(&lt;=2h)",Main_Data[[#This Row],[Screen_Time]]&lt;=4, "Medium(2-4h)",Main_Data[[#This Row],[Screen_Time]]&gt;4, "High(&gt;4)")</f>
        <v>Medium(2-4h)</v>
      </c>
      <c r="I65">
        <v>64</v>
      </c>
    </row>
    <row r="66" spans="1:9" x14ac:dyDescent="0.3">
      <c r="A66" s="2">
        <v>65</v>
      </c>
      <c r="B66" s="2">
        <v>14</v>
      </c>
      <c r="C66" s="1">
        <v>2.5</v>
      </c>
      <c r="D66" s="1">
        <v>2</v>
      </c>
      <c r="E66" s="1">
        <v>82.1</v>
      </c>
      <c r="F66" s="1">
        <v>1.3</v>
      </c>
      <c r="G66" s="1" t="str">
        <f>IF(Main_Data[[#This Row],[Screen_Time]]&gt;4, "Yes", "No")</f>
        <v>No</v>
      </c>
      <c r="H66" s="1" t="str" cm="1">
        <f t="array" ref="H66">_xlfn.IFS(Main_Data[[#This Row],[Screen_Time]]&lt;=2, "low(&lt;=2h)",Main_Data[[#This Row],[Screen_Time]]&lt;=4, "Medium(2-4h)",Main_Data[[#This Row],[Screen_Time]]&gt;4, "High(&gt;4)")</f>
        <v>low(&lt;=2h)</v>
      </c>
      <c r="I66">
        <v>65</v>
      </c>
    </row>
    <row r="67" spans="1:9" x14ac:dyDescent="0.3">
      <c r="A67" s="2">
        <v>66</v>
      </c>
      <c r="B67" s="2">
        <v>16</v>
      </c>
      <c r="C67" s="1">
        <v>2.7</v>
      </c>
      <c r="D67" s="1">
        <v>2.8</v>
      </c>
      <c r="E67" s="1">
        <v>61.2</v>
      </c>
      <c r="F67" s="1">
        <v>1</v>
      </c>
      <c r="G67" s="1" t="str">
        <f>IF(Main_Data[[#This Row],[Screen_Time]]&gt;4, "Yes", "No")</f>
        <v>No</v>
      </c>
      <c r="H67" s="1" t="str" cm="1">
        <f t="array" ref="H67">_xlfn.IFS(Main_Data[[#This Row],[Screen_Time]]&lt;=2, "low(&lt;=2h)",Main_Data[[#This Row],[Screen_Time]]&lt;=4, "Medium(2-4h)",Main_Data[[#This Row],[Screen_Time]]&gt;4, "High(&gt;4)")</f>
        <v>Medium(2-4h)</v>
      </c>
      <c r="I67">
        <v>66</v>
      </c>
    </row>
    <row r="68" spans="1:9" x14ac:dyDescent="0.3">
      <c r="A68" s="2">
        <v>67</v>
      </c>
      <c r="B68" s="2">
        <v>14</v>
      </c>
      <c r="C68" s="1">
        <v>3.1</v>
      </c>
      <c r="D68" s="1">
        <v>3.3</v>
      </c>
      <c r="E68" s="1">
        <v>61.2</v>
      </c>
      <c r="F68" s="1">
        <v>2</v>
      </c>
      <c r="G68" s="1" t="str">
        <f>IF(Main_Data[[#This Row],[Screen_Time]]&gt;4, "Yes", "No")</f>
        <v>No</v>
      </c>
      <c r="H68" s="1" t="str" cm="1">
        <f t="array" ref="H68">_xlfn.IFS(Main_Data[[#This Row],[Screen_Time]]&lt;=2, "low(&lt;=2h)",Main_Data[[#This Row],[Screen_Time]]&lt;=4, "Medium(2-4h)",Main_Data[[#This Row],[Screen_Time]]&gt;4, "High(&gt;4)")</f>
        <v>Medium(2-4h)</v>
      </c>
      <c r="I68">
        <v>67</v>
      </c>
    </row>
    <row r="69" spans="1:9" x14ac:dyDescent="0.3">
      <c r="A69" s="2">
        <v>68</v>
      </c>
      <c r="B69" s="2">
        <v>14</v>
      </c>
      <c r="C69" s="1">
        <v>2.2000000000000002</v>
      </c>
      <c r="D69" s="1">
        <v>3.9</v>
      </c>
      <c r="E69" s="1">
        <v>75.099999999999994</v>
      </c>
      <c r="F69" s="1">
        <v>2.2999999999999998</v>
      </c>
      <c r="G69" s="1" t="str">
        <f>IF(Main_Data[[#This Row],[Screen_Time]]&gt;4, "Yes", "No")</f>
        <v>No</v>
      </c>
      <c r="H69" s="1" t="str" cm="1">
        <f t="array" ref="H69">_xlfn.IFS(Main_Data[[#This Row],[Screen_Time]]&lt;=2, "low(&lt;=2h)",Main_Data[[#This Row],[Screen_Time]]&lt;=4, "Medium(2-4h)",Main_Data[[#This Row],[Screen_Time]]&gt;4, "High(&gt;4)")</f>
        <v>Medium(2-4h)</v>
      </c>
      <c r="I69">
        <v>68</v>
      </c>
    </row>
    <row r="70" spans="1:9" x14ac:dyDescent="0.3">
      <c r="A70" s="2">
        <v>69</v>
      </c>
      <c r="B70" s="2">
        <v>16</v>
      </c>
      <c r="C70" s="1">
        <v>3.1</v>
      </c>
      <c r="D70" s="1">
        <v>3</v>
      </c>
      <c r="E70" s="1">
        <v>69.900000000000006</v>
      </c>
      <c r="F70" s="1">
        <v>0.8</v>
      </c>
      <c r="G70" s="1" t="str">
        <f>IF(Main_Data[[#This Row],[Screen_Time]]&gt;4, "Yes", "No")</f>
        <v>No</v>
      </c>
      <c r="H70" s="1" t="str" cm="1">
        <f t="array" ref="H70">_xlfn.IFS(Main_Data[[#This Row],[Screen_Time]]&lt;=2, "low(&lt;=2h)",Main_Data[[#This Row],[Screen_Time]]&lt;=4, "Medium(2-4h)",Main_Data[[#This Row],[Screen_Time]]&gt;4, "High(&gt;4)")</f>
        <v>Medium(2-4h)</v>
      </c>
      <c r="I70">
        <v>69</v>
      </c>
    </row>
    <row r="71" spans="1:9" x14ac:dyDescent="0.3">
      <c r="A71" s="2">
        <v>70</v>
      </c>
      <c r="B71" s="2">
        <v>16</v>
      </c>
      <c r="C71" s="1">
        <v>0.6</v>
      </c>
      <c r="D71" s="1">
        <v>1.6</v>
      </c>
      <c r="E71" s="1">
        <v>80.5</v>
      </c>
      <c r="F71" s="1">
        <v>1.5</v>
      </c>
      <c r="G71" s="1" t="str">
        <f>IF(Main_Data[[#This Row],[Screen_Time]]&gt;4, "Yes", "No")</f>
        <v>No</v>
      </c>
      <c r="H71" s="1" t="str" cm="1">
        <f t="array" ref="H71">_xlfn.IFS(Main_Data[[#This Row],[Screen_Time]]&lt;=2, "low(&lt;=2h)",Main_Data[[#This Row],[Screen_Time]]&lt;=4, "Medium(2-4h)",Main_Data[[#This Row],[Screen_Time]]&gt;4, "High(&gt;4)")</f>
        <v>low(&lt;=2h)</v>
      </c>
      <c r="I71">
        <v>70</v>
      </c>
    </row>
    <row r="72" spans="1:9" x14ac:dyDescent="0.3">
      <c r="A72" s="2">
        <v>71</v>
      </c>
      <c r="B72" s="2">
        <v>13</v>
      </c>
      <c r="C72" s="1">
        <v>2.8</v>
      </c>
      <c r="D72" s="1">
        <v>1.7</v>
      </c>
      <c r="E72" s="1">
        <v>74.8</v>
      </c>
      <c r="F72" s="1">
        <v>2.5</v>
      </c>
      <c r="G72" s="1" t="str">
        <f>IF(Main_Data[[#This Row],[Screen_Time]]&gt;4, "Yes", "No")</f>
        <v>No</v>
      </c>
      <c r="H72" s="1" t="str" cm="1">
        <f t="array" ref="H72">_xlfn.IFS(Main_Data[[#This Row],[Screen_Time]]&lt;=2, "low(&lt;=2h)",Main_Data[[#This Row],[Screen_Time]]&lt;=4, "Medium(2-4h)",Main_Data[[#This Row],[Screen_Time]]&gt;4, "High(&gt;4)")</f>
        <v>low(&lt;=2h)</v>
      </c>
      <c r="I72">
        <v>71</v>
      </c>
    </row>
    <row r="73" spans="1:9" x14ac:dyDescent="0.3">
      <c r="A73" s="2">
        <v>72</v>
      </c>
      <c r="B73" s="2">
        <v>17</v>
      </c>
      <c r="C73" s="1">
        <v>2.6</v>
      </c>
      <c r="D73" s="1">
        <v>5</v>
      </c>
      <c r="E73" s="1">
        <v>85.8</v>
      </c>
      <c r="F73" s="1">
        <v>2.1</v>
      </c>
      <c r="G73" s="1" t="str">
        <f>IF(Main_Data[[#This Row],[Screen_Time]]&gt;4, "Yes", "No")</f>
        <v>Yes</v>
      </c>
      <c r="H73" s="1" t="str" cm="1">
        <f t="array" ref="H73">_xlfn.IFS(Main_Data[[#This Row],[Screen_Time]]&lt;=2, "low(&lt;=2h)",Main_Data[[#This Row],[Screen_Time]]&lt;=4, "Medium(2-4h)",Main_Data[[#This Row],[Screen_Time]]&gt;4, "High(&gt;4)")</f>
        <v>High(&gt;4)</v>
      </c>
      <c r="I73">
        <v>72</v>
      </c>
    </row>
    <row r="74" spans="1:9" x14ac:dyDescent="0.3">
      <c r="A74" s="2">
        <v>73</v>
      </c>
      <c r="B74" s="2">
        <v>17</v>
      </c>
      <c r="C74" s="1">
        <v>2.2999999999999998</v>
      </c>
      <c r="D74" s="1">
        <v>3.8</v>
      </c>
      <c r="E74" s="1">
        <v>79.7</v>
      </c>
      <c r="F74" s="1">
        <v>2.2000000000000002</v>
      </c>
      <c r="G74" s="1" t="str">
        <f>IF(Main_Data[[#This Row],[Screen_Time]]&gt;4, "Yes", "No")</f>
        <v>No</v>
      </c>
      <c r="H74" s="1" t="str" cm="1">
        <f t="array" ref="H74">_xlfn.IFS(Main_Data[[#This Row],[Screen_Time]]&lt;=2, "low(&lt;=2h)",Main_Data[[#This Row],[Screen_Time]]&lt;=4, "Medium(2-4h)",Main_Data[[#This Row],[Screen_Time]]&gt;4, "High(&gt;4)")</f>
        <v>Medium(2-4h)</v>
      </c>
      <c r="I74">
        <v>73</v>
      </c>
    </row>
    <row r="75" spans="1:9" x14ac:dyDescent="0.3">
      <c r="A75" s="2">
        <v>74</v>
      </c>
      <c r="B75" s="2">
        <v>14</v>
      </c>
      <c r="C75" s="1">
        <v>2</v>
      </c>
      <c r="D75" s="1">
        <v>5</v>
      </c>
      <c r="E75" s="1">
        <v>77.2</v>
      </c>
      <c r="F75" s="1">
        <v>2.6</v>
      </c>
      <c r="G75" s="1" t="str">
        <f>IF(Main_Data[[#This Row],[Screen_Time]]&gt;4, "Yes", "No")</f>
        <v>Yes</v>
      </c>
      <c r="H75" s="1" t="str" cm="1">
        <f t="array" ref="H75">_xlfn.IFS(Main_Data[[#This Row],[Screen_Time]]&lt;=2, "low(&lt;=2h)",Main_Data[[#This Row],[Screen_Time]]&lt;=4, "Medium(2-4h)",Main_Data[[#This Row],[Screen_Time]]&gt;4, "High(&gt;4)")</f>
        <v>High(&gt;4)</v>
      </c>
      <c r="I75">
        <v>74</v>
      </c>
    </row>
    <row r="76" spans="1:9" x14ac:dyDescent="0.3">
      <c r="A76" s="2">
        <v>75</v>
      </c>
      <c r="B76" s="2">
        <v>17</v>
      </c>
      <c r="C76" s="1">
        <v>1.9</v>
      </c>
      <c r="D76" s="1">
        <v>5.2</v>
      </c>
      <c r="E76" s="1">
        <v>66.5</v>
      </c>
      <c r="F76" s="1">
        <v>2.6</v>
      </c>
      <c r="G76" s="1" t="str">
        <f>IF(Main_Data[[#This Row],[Screen_Time]]&gt;4, "Yes", "No")</f>
        <v>Yes</v>
      </c>
      <c r="H76" s="1" t="str" cm="1">
        <f t="array" ref="H76">_xlfn.IFS(Main_Data[[#This Row],[Screen_Time]]&lt;=2, "low(&lt;=2h)",Main_Data[[#This Row],[Screen_Time]]&lt;=4, "Medium(2-4h)",Main_Data[[#This Row],[Screen_Time]]&gt;4, "High(&gt;4)")</f>
        <v>High(&gt;4)</v>
      </c>
      <c r="I76">
        <v>75</v>
      </c>
    </row>
    <row r="77" spans="1:9" x14ac:dyDescent="0.3">
      <c r="A77" s="2">
        <v>76</v>
      </c>
      <c r="B77" s="2">
        <v>14</v>
      </c>
      <c r="C77" s="1">
        <v>1.7</v>
      </c>
      <c r="D77" s="1">
        <v>4.2</v>
      </c>
      <c r="E77" s="1">
        <v>65.7</v>
      </c>
      <c r="F77" s="1">
        <v>2.2999999999999998</v>
      </c>
      <c r="G77" s="1" t="str">
        <f>IF(Main_Data[[#This Row],[Screen_Time]]&gt;4, "Yes", "No")</f>
        <v>Yes</v>
      </c>
      <c r="H77" s="1" t="str" cm="1">
        <f t="array" ref="H77">_xlfn.IFS(Main_Data[[#This Row],[Screen_Time]]&lt;=2, "low(&lt;=2h)",Main_Data[[#This Row],[Screen_Time]]&lt;=4, "Medium(2-4h)",Main_Data[[#This Row],[Screen_Time]]&gt;4, "High(&gt;4)")</f>
        <v>High(&gt;4)</v>
      </c>
      <c r="I77">
        <v>76</v>
      </c>
    </row>
    <row r="78" spans="1:9" x14ac:dyDescent="0.3">
      <c r="A78" s="2">
        <v>77</v>
      </c>
      <c r="B78" s="2">
        <v>13</v>
      </c>
      <c r="C78" s="1">
        <v>0.2</v>
      </c>
      <c r="D78" s="1">
        <v>2.2000000000000002</v>
      </c>
      <c r="E78" s="1">
        <v>69.5</v>
      </c>
      <c r="F78" s="1">
        <v>1.6</v>
      </c>
      <c r="G78" s="1" t="str">
        <f>IF(Main_Data[[#This Row],[Screen_Time]]&gt;4, "Yes", "No")</f>
        <v>No</v>
      </c>
      <c r="H78" s="1" t="str" cm="1">
        <f t="array" ref="H78">_xlfn.IFS(Main_Data[[#This Row],[Screen_Time]]&lt;=2, "low(&lt;=2h)",Main_Data[[#This Row],[Screen_Time]]&lt;=4, "Medium(2-4h)",Main_Data[[#This Row],[Screen_Time]]&gt;4, "High(&gt;4)")</f>
        <v>Medium(2-4h)</v>
      </c>
      <c r="I78">
        <v>77</v>
      </c>
    </row>
    <row r="79" spans="1:9" x14ac:dyDescent="0.3">
      <c r="A79" s="2">
        <v>78</v>
      </c>
      <c r="B79" s="2">
        <v>16</v>
      </c>
      <c r="C79" s="1">
        <v>2.2000000000000002</v>
      </c>
      <c r="D79" s="1">
        <v>4.3</v>
      </c>
      <c r="E79" s="1">
        <v>88.4</v>
      </c>
      <c r="F79" s="1">
        <v>1.2</v>
      </c>
      <c r="G79" s="1" t="str">
        <f>IF(Main_Data[[#This Row],[Screen_Time]]&gt;4, "Yes", "No")</f>
        <v>Yes</v>
      </c>
      <c r="H79" s="1" t="str" cm="1">
        <f t="array" ref="H79">_xlfn.IFS(Main_Data[[#This Row],[Screen_Time]]&lt;=2, "low(&lt;=2h)",Main_Data[[#This Row],[Screen_Time]]&lt;=4, "Medium(2-4h)",Main_Data[[#This Row],[Screen_Time]]&gt;4, "High(&gt;4)")</f>
        <v>High(&gt;4)</v>
      </c>
      <c r="I79">
        <v>78</v>
      </c>
    </row>
    <row r="80" spans="1:9" x14ac:dyDescent="0.3">
      <c r="A80" s="2">
        <v>79</v>
      </c>
      <c r="B80" s="2">
        <v>16</v>
      </c>
      <c r="C80" s="1">
        <v>3.6</v>
      </c>
      <c r="D80" s="1">
        <v>6.1</v>
      </c>
      <c r="E80" s="1">
        <v>65.900000000000006</v>
      </c>
      <c r="F80" s="1">
        <v>1.6</v>
      </c>
      <c r="G80" s="1" t="str">
        <f>IF(Main_Data[[#This Row],[Screen_Time]]&gt;4, "Yes", "No")</f>
        <v>Yes</v>
      </c>
      <c r="H80" s="1" t="str" cm="1">
        <f t="array" ref="H80">_xlfn.IFS(Main_Data[[#This Row],[Screen_Time]]&lt;=2, "low(&lt;=2h)",Main_Data[[#This Row],[Screen_Time]]&lt;=4, "Medium(2-4h)",Main_Data[[#This Row],[Screen_Time]]&gt;4, "High(&gt;4)")</f>
        <v>High(&gt;4)</v>
      </c>
      <c r="I80">
        <v>79</v>
      </c>
    </row>
    <row r="81" spans="1:9" x14ac:dyDescent="0.3">
      <c r="A81" s="2">
        <v>80</v>
      </c>
      <c r="B81" s="2">
        <v>16</v>
      </c>
      <c r="C81" s="1">
        <v>2.2000000000000002</v>
      </c>
      <c r="D81" s="1">
        <v>3.3</v>
      </c>
      <c r="E81" s="1">
        <v>72.599999999999994</v>
      </c>
      <c r="F81" s="1">
        <v>1.1000000000000001</v>
      </c>
      <c r="G81" s="1" t="str">
        <f>IF(Main_Data[[#This Row],[Screen_Time]]&gt;4, "Yes", "No")</f>
        <v>No</v>
      </c>
      <c r="H81" s="1" t="str" cm="1">
        <f t="array" ref="H81">_xlfn.IFS(Main_Data[[#This Row],[Screen_Time]]&lt;=2, "low(&lt;=2h)",Main_Data[[#This Row],[Screen_Time]]&lt;=4, "Medium(2-4h)",Main_Data[[#This Row],[Screen_Time]]&gt;4, "High(&gt;4)")</f>
        <v>Medium(2-4h)</v>
      </c>
      <c r="I81">
        <v>80</v>
      </c>
    </row>
    <row r="82" spans="1:9" x14ac:dyDescent="0.3">
      <c r="A82" s="2">
        <v>81</v>
      </c>
      <c r="B82" s="2">
        <v>17</v>
      </c>
      <c r="C82" s="1">
        <v>3.1</v>
      </c>
      <c r="D82" s="1">
        <v>4.5</v>
      </c>
      <c r="E82" s="1">
        <v>47.6</v>
      </c>
      <c r="F82" s="1">
        <v>0</v>
      </c>
      <c r="G82" s="1" t="str">
        <f>IF(Main_Data[[#This Row],[Screen_Time]]&gt;4, "Yes", "No")</f>
        <v>Yes</v>
      </c>
      <c r="H82" s="1" t="str" cm="1">
        <f t="array" ref="H82">_xlfn.IFS(Main_Data[[#This Row],[Screen_Time]]&lt;=2, "low(&lt;=2h)",Main_Data[[#This Row],[Screen_Time]]&lt;=4, "Medium(2-4h)",Main_Data[[#This Row],[Screen_Time]]&gt;4, "High(&gt;4)")</f>
        <v>High(&gt;4)</v>
      </c>
      <c r="I82">
        <v>81</v>
      </c>
    </row>
    <row r="83" spans="1:9" x14ac:dyDescent="0.3">
      <c r="A83" s="2">
        <v>82</v>
      </c>
      <c r="B83" s="2">
        <v>13</v>
      </c>
      <c r="C83" s="1">
        <v>1.4</v>
      </c>
      <c r="D83" s="1">
        <v>4</v>
      </c>
      <c r="E83" s="1">
        <v>76.8</v>
      </c>
      <c r="F83" s="1">
        <v>1.3</v>
      </c>
      <c r="G83" s="1" t="str">
        <f>IF(Main_Data[[#This Row],[Screen_Time]]&gt;4, "Yes", "No")</f>
        <v>No</v>
      </c>
      <c r="H83" s="1" t="str" cm="1">
        <f t="array" ref="H83">_xlfn.IFS(Main_Data[[#This Row],[Screen_Time]]&lt;=2, "low(&lt;=2h)",Main_Data[[#This Row],[Screen_Time]]&lt;=4, "Medium(2-4h)",Main_Data[[#This Row],[Screen_Time]]&gt;4, "High(&gt;4)")</f>
        <v>Medium(2-4h)</v>
      </c>
      <c r="I83">
        <v>82</v>
      </c>
    </row>
    <row r="84" spans="1:9" x14ac:dyDescent="0.3">
      <c r="A84" s="2">
        <v>83</v>
      </c>
      <c r="B84" s="2">
        <v>17</v>
      </c>
      <c r="C84" s="1">
        <v>1.2</v>
      </c>
      <c r="D84" s="1">
        <v>6.1</v>
      </c>
      <c r="E84" s="1">
        <v>92.6</v>
      </c>
      <c r="F84" s="1">
        <v>1.8</v>
      </c>
      <c r="G84" s="1" t="str">
        <f>IF(Main_Data[[#This Row],[Screen_Time]]&gt;4, "Yes", "No")</f>
        <v>Yes</v>
      </c>
      <c r="H84" s="1" t="str" cm="1">
        <f t="array" ref="H84">_xlfn.IFS(Main_Data[[#This Row],[Screen_Time]]&lt;=2, "low(&lt;=2h)",Main_Data[[#This Row],[Screen_Time]]&lt;=4, "Medium(2-4h)",Main_Data[[#This Row],[Screen_Time]]&gt;4, "High(&gt;4)")</f>
        <v>High(&gt;4)</v>
      </c>
      <c r="I84">
        <v>83</v>
      </c>
    </row>
    <row r="85" spans="1:9" x14ac:dyDescent="0.3">
      <c r="A85" s="2">
        <v>84</v>
      </c>
      <c r="B85" s="2">
        <v>17</v>
      </c>
      <c r="C85" s="1">
        <v>1.7</v>
      </c>
      <c r="D85" s="1">
        <v>3</v>
      </c>
      <c r="E85" s="1">
        <v>60.7</v>
      </c>
      <c r="F85" s="1">
        <v>1</v>
      </c>
      <c r="G85" s="1" t="str">
        <f>IF(Main_Data[[#This Row],[Screen_Time]]&gt;4, "Yes", "No")</f>
        <v>No</v>
      </c>
      <c r="H85" s="1" t="str" cm="1">
        <f t="array" ref="H85">_xlfn.IFS(Main_Data[[#This Row],[Screen_Time]]&lt;=2, "low(&lt;=2h)",Main_Data[[#This Row],[Screen_Time]]&lt;=4, "Medium(2-4h)",Main_Data[[#This Row],[Screen_Time]]&gt;4, "High(&gt;4)")</f>
        <v>Medium(2-4h)</v>
      </c>
      <c r="I85">
        <v>84</v>
      </c>
    </row>
    <row r="86" spans="1:9" x14ac:dyDescent="0.3">
      <c r="A86" s="2">
        <v>85</v>
      </c>
      <c r="B86" s="2">
        <v>13</v>
      </c>
      <c r="C86" s="1">
        <v>1.5</v>
      </c>
      <c r="D86" s="1">
        <v>5.7</v>
      </c>
      <c r="E86" s="1">
        <v>100</v>
      </c>
      <c r="F86" s="1">
        <v>1.3</v>
      </c>
      <c r="G86" s="1" t="str">
        <f>IF(Main_Data[[#This Row],[Screen_Time]]&gt;4, "Yes", "No")</f>
        <v>Yes</v>
      </c>
      <c r="H86" s="1" t="str" cm="1">
        <f t="array" ref="H86">_xlfn.IFS(Main_Data[[#This Row],[Screen_Time]]&lt;=2, "low(&lt;=2h)",Main_Data[[#This Row],[Screen_Time]]&lt;=4, "Medium(2-4h)",Main_Data[[#This Row],[Screen_Time]]&gt;4, "High(&gt;4)")</f>
        <v>High(&gt;4)</v>
      </c>
      <c r="I86">
        <v>85</v>
      </c>
    </row>
    <row r="87" spans="1:9" x14ac:dyDescent="0.3">
      <c r="A87" s="2">
        <v>86</v>
      </c>
      <c r="B87" s="2">
        <v>13</v>
      </c>
      <c r="C87" s="1">
        <v>1.3</v>
      </c>
      <c r="D87" s="1">
        <v>3.4</v>
      </c>
      <c r="E87" s="1">
        <v>71.8</v>
      </c>
      <c r="F87" s="1">
        <v>1.4</v>
      </c>
      <c r="G87" s="1" t="str">
        <f>IF(Main_Data[[#This Row],[Screen_Time]]&gt;4, "Yes", "No")</f>
        <v>No</v>
      </c>
      <c r="H87" s="1" t="str" cm="1">
        <f t="array" ref="H87">_xlfn.IFS(Main_Data[[#This Row],[Screen_Time]]&lt;=2, "low(&lt;=2h)",Main_Data[[#This Row],[Screen_Time]]&lt;=4, "Medium(2-4h)",Main_Data[[#This Row],[Screen_Time]]&gt;4, "High(&gt;4)")</f>
        <v>Medium(2-4h)</v>
      </c>
      <c r="I87">
        <v>86</v>
      </c>
    </row>
    <row r="88" spans="1:9" x14ac:dyDescent="0.3">
      <c r="A88" s="2">
        <v>87</v>
      </c>
      <c r="B88" s="2">
        <v>13</v>
      </c>
      <c r="C88" s="1">
        <v>2.9</v>
      </c>
      <c r="D88" s="1">
        <v>3</v>
      </c>
      <c r="E88" s="1">
        <v>44.3</v>
      </c>
      <c r="F88" s="1">
        <v>2.6</v>
      </c>
      <c r="G88" s="1" t="str">
        <f>IF(Main_Data[[#This Row],[Screen_Time]]&gt;4, "Yes", "No")</f>
        <v>No</v>
      </c>
      <c r="H88" s="1" t="str" cm="1">
        <f t="array" ref="H88">_xlfn.IFS(Main_Data[[#This Row],[Screen_Time]]&lt;=2, "low(&lt;=2h)",Main_Data[[#This Row],[Screen_Time]]&lt;=4, "Medium(2-4h)",Main_Data[[#This Row],[Screen_Time]]&gt;4, "High(&gt;4)")</f>
        <v>Medium(2-4h)</v>
      </c>
      <c r="I88">
        <v>87</v>
      </c>
    </row>
    <row r="89" spans="1:9" x14ac:dyDescent="0.3">
      <c r="A89" s="2">
        <v>88</v>
      </c>
      <c r="B89" s="2">
        <v>13</v>
      </c>
      <c r="C89" s="1">
        <v>4.3</v>
      </c>
      <c r="D89" s="1">
        <v>4.2</v>
      </c>
      <c r="E89" s="1">
        <v>66.099999999999994</v>
      </c>
      <c r="F89" s="1">
        <v>1.2</v>
      </c>
      <c r="G89" s="1" t="str">
        <f>IF(Main_Data[[#This Row],[Screen_Time]]&gt;4, "Yes", "No")</f>
        <v>Yes</v>
      </c>
      <c r="H89" s="1" t="str" cm="1">
        <f t="array" ref="H89">_xlfn.IFS(Main_Data[[#This Row],[Screen_Time]]&lt;=2, "low(&lt;=2h)",Main_Data[[#This Row],[Screen_Time]]&lt;=4, "Medium(2-4h)",Main_Data[[#This Row],[Screen_Time]]&gt;4, "High(&gt;4)")</f>
        <v>High(&gt;4)</v>
      </c>
      <c r="I89">
        <v>88</v>
      </c>
    </row>
    <row r="90" spans="1:9" x14ac:dyDescent="0.3">
      <c r="A90" s="2">
        <v>89</v>
      </c>
      <c r="B90" s="2">
        <v>16</v>
      </c>
      <c r="C90" s="1">
        <v>1.8</v>
      </c>
      <c r="D90" s="1">
        <v>4.5</v>
      </c>
      <c r="E90" s="1">
        <v>83.3</v>
      </c>
      <c r="F90" s="1">
        <v>2.6</v>
      </c>
      <c r="G90" s="1" t="str">
        <f>IF(Main_Data[[#This Row],[Screen_Time]]&gt;4, "Yes", "No")</f>
        <v>Yes</v>
      </c>
      <c r="H90" s="1" t="str" cm="1">
        <f t="array" ref="H90">_xlfn.IFS(Main_Data[[#This Row],[Screen_Time]]&lt;=2, "low(&lt;=2h)",Main_Data[[#This Row],[Screen_Time]]&lt;=4, "Medium(2-4h)",Main_Data[[#This Row],[Screen_Time]]&gt;4, "High(&gt;4)")</f>
        <v>High(&gt;4)</v>
      </c>
      <c r="I90">
        <v>89</v>
      </c>
    </row>
    <row r="91" spans="1:9" x14ac:dyDescent="0.3">
      <c r="A91" s="2">
        <v>90</v>
      </c>
      <c r="B91" s="2">
        <v>15</v>
      </c>
      <c r="C91" s="1">
        <v>2.5</v>
      </c>
      <c r="D91" s="1">
        <v>6.9</v>
      </c>
      <c r="E91" s="1">
        <v>90</v>
      </c>
      <c r="F91" s="1">
        <v>0</v>
      </c>
      <c r="G91" s="1" t="str">
        <f>IF(Main_Data[[#This Row],[Screen_Time]]&gt;4, "Yes", "No")</f>
        <v>Yes</v>
      </c>
      <c r="H91" s="1" t="str" cm="1">
        <f t="array" ref="H91">_xlfn.IFS(Main_Data[[#This Row],[Screen_Time]]&lt;=2, "low(&lt;=2h)",Main_Data[[#This Row],[Screen_Time]]&lt;=4, "Medium(2-4h)",Main_Data[[#This Row],[Screen_Time]]&gt;4, "High(&gt;4)")</f>
        <v>High(&gt;4)</v>
      </c>
      <c r="I91">
        <v>90</v>
      </c>
    </row>
    <row r="92" spans="1:9" x14ac:dyDescent="0.3">
      <c r="A92" s="2">
        <v>91</v>
      </c>
      <c r="B92" s="2">
        <v>15</v>
      </c>
      <c r="C92" s="1">
        <v>3.2</v>
      </c>
      <c r="D92" s="1">
        <v>4.5</v>
      </c>
      <c r="E92" s="1">
        <v>77.2</v>
      </c>
      <c r="F92" s="1">
        <v>2.6</v>
      </c>
      <c r="G92" s="1" t="str">
        <f>IF(Main_Data[[#This Row],[Screen_Time]]&gt;4, "Yes", "No")</f>
        <v>Yes</v>
      </c>
      <c r="H92" s="1" t="str" cm="1">
        <f t="array" ref="H92">_xlfn.IFS(Main_Data[[#This Row],[Screen_Time]]&lt;=2, "low(&lt;=2h)",Main_Data[[#This Row],[Screen_Time]]&lt;=4, "Medium(2-4h)",Main_Data[[#This Row],[Screen_Time]]&gt;4, "High(&gt;4)")</f>
        <v>High(&gt;4)</v>
      </c>
      <c r="I92">
        <v>91</v>
      </c>
    </row>
    <row r="93" spans="1:9" x14ac:dyDescent="0.3">
      <c r="A93" s="2">
        <v>92</v>
      </c>
      <c r="B93" s="2">
        <v>13</v>
      </c>
      <c r="C93" s="1">
        <v>1.1000000000000001</v>
      </c>
      <c r="D93" s="1">
        <v>4.3</v>
      </c>
      <c r="E93" s="1">
        <v>85.7</v>
      </c>
      <c r="F93" s="1">
        <v>2.5</v>
      </c>
      <c r="G93" s="1" t="str">
        <f>IF(Main_Data[[#This Row],[Screen_Time]]&gt;4, "Yes", "No")</f>
        <v>Yes</v>
      </c>
      <c r="H93" s="1" t="str" cm="1">
        <f t="array" ref="H93">_xlfn.IFS(Main_Data[[#This Row],[Screen_Time]]&lt;=2, "low(&lt;=2h)",Main_Data[[#This Row],[Screen_Time]]&lt;=4, "Medium(2-4h)",Main_Data[[#This Row],[Screen_Time]]&gt;4, "High(&gt;4)")</f>
        <v>High(&gt;4)</v>
      </c>
      <c r="I93">
        <v>92</v>
      </c>
    </row>
    <row r="94" spans="1:9" x14ac:dyDescent="0.3">
      <c r="A94" s="2">
        <v>93</v>
      </c>
      <c r="B94" s="2">
        <v>15</v>
      </c>
      <c r="C94" s="1">
        <v>1.3</v>
      </c>
      <c r="D94" s="1">
        <v>6.4</v>
      </c>
      <c r="E94" s="1">
        <v>58.2</v>
      </c>
      <c r="F94" s="1">
        <v>2.2000000000000002</v>
      </c>
      <c r="G94" s="1" t="str">
        <f>IF(Main_Data[[#This Row],[Screen_Time]]&gt;4, "Yes", "No")</f>
        <v>Yes</v>
      </c>
      <c r="H94" s="1" t="str" cm="1">
        <f t="array" ref="H94">_xlfn.IFS(Main_Data[[#This Row],[Screen_Time]]&lt;=2, "low(&lt;=2h)",Main_Data[[#This Row],[Screen_Time]]&lt;=4, "Medium(2-4h)",Main_Data[[#This Row],[Screen_Time]]&gt;4, "High(&gt;4)")</f>
        <v>High(&gt;4)</v>
      </c>
      <c r="I94">
        <v>93</v>
      </c>
    </row>
    <row r="95" spans="1:9" x14ac:dyDescent="0.3">
      <c r="A95" s="2">
        <v>94</v>
      </c>
      <c r="B95" s="2">
        <v>15</v>
      </c>
      <c r="C95" s="1">
        <v>3</v>
      </c>
      <c r="D95" s="1">
        <v>4.9000000000000004</v>
      </c>
      <c r="E95" s="1">
        <v>63.2</v>
      </c>
      <c r="F95" s="1">
        <v>0</v>
      </c>
      <c r="G95" s="1" t="str">
        <f>IF(Main_Data[[#This Row],[Screen_Time]]&gt;4, "Yes", "No")</f>
        <v>Yes</v>
      </c>
      <c r="H95" s="1" t="str" cm="1">
        <f t="array" ref="H95">_xlfn.IFS(Main_Data[[#This Row],[Screen_Time]]&lt;=2, "low(&lt;=2h)",Main_Data[[#This Row],[Screen_Time]]&lt;=4, "Medium(2-4h)",Main_Data[[#This Row],[Screen_Time]]&gt;4, "High(&gt;4)")</f>
        <v>High(&gt;4)</v>
      </c>
      <c r="I95">
        <v>94</v>
      </c>
    </row>
    <row r="96" spans="1:9" x14ac:dyDescent="0.3">
      <c r="A96" s="2">
        <v>95</v>
      </c>
      <c r="B96" s="2">
        <v>13</v>
      </c>
      <c r="C96" s="1">
        <v>2.2999999999999998</v>
      </c>
      <c r="D96" s="1">
        <v>3</v>
      </c>
      <c r="E96" s="1">
        <v>53.2</v>
      </c>
      <c r="F96" s="1">
        <v>2.2999999999999998</v>
      </c>
      <c r="G96" s="1" t="str">
        <f>IF(Main_Data[[#This Row],[Screen_Time]]&gt;4, "Yes", "No")</f>
        <v>No</v>
      </c>
      <c r="H96" s="1" t="str" cm="1">
        <f t="array" ref="H96">_xlfn.IFS(Main_Data[[#This Row],[Screen_Time]]&lt;=2, "low(&lt;=2h)",Main_Data[[#This Row],[Screen_Time]]&lt;=4, "Medium(2-4h)",Main_Data[[#This Row],[Screen_Time]]&gt;4, "High(&gt;4)")</f>
        <v>Medium(2-4h)</v>
      </c>
      <c r="I96">
        <v>95</v>
      </c>
    </row>
    <row r="97" spans="1:9" x14ac:dyDescent="0.3">
      <c r="A97" s="2">
        <v>96</v>
      </c>
      <c r="B97" s="2">
        <v>15</v>
      </c>
      <c r="C97" s="1">
        <v>1.8</v>
      </c>
      <c r="D97" s="1">
        <v>6</v>
      </c>
      <c r="E97" s="1">
        <v>63.9</v>
      </c>
      <c r="F97" s="1">
        <v>1.5</v>
      </c>
      <c r="G97" s="1" t="str">
        <f>IF(Main_Data[[#This Row],[Screen_Time]]&gt;4, "Yes", "No")</f>
        <v>Yes</v>
      </c>
      <c r="H97" s="1" t="str" cm="1">
        <f t="array" ref="H97">_xlfn.IFS(Main_Data[[#This Row],[Screen_Time]]&lt;=2, "low(&lt;=2h)",Main_Data[[#This Row],[Screen_Time]]&lt;=4, "Medium(2-4h)",Main_Data[[#This Row],[Screen_Time]]&gt;4, "High(&gt;4)")</f>
        <v>High(&gt;4)</v>
      </c>
      <c r="I97">
        <v>96</v>
      </c>
    </row>
    <row r="98" spans="1:9" x14ac:dyDescent="0.3">
      <c r="A98" s="2">
        <v>97</v>
      </c>
      <c r="B98" s="2">
        <v>17</v>
      </c>
      <c r="C98" s="1">
        <v>2.6</v>
      </c>
      <c r="D98" s="1">
        <v>2.9</v>
      </c>
      <c r="E98" s="1">
        <v>77.599999999999994</v>
      </c>
      <c r="F98" s="1">
        <v>0</v>
      </c>
      <c r="G98" s="1" t="str">
        <f>IF(Main_Data[[#This Row],[Screen_Time]]&gt;4, "Yes", "No")</f>
        <v>No</v>
      </c>
      <c r="H98" s="1" t="str" cm="1">
        <f t="array" ref="H98">_xlfn.IFS(Main_Data[[#This Row],[Screen_Time]]&lt;=2, "low(&lt;=2h)",Main_Data[[#This Row],[Screen_Time]]&lt;=4, "Medium(2-4h)",Main_Data[[#This Row],[Screen_Time]]&gt;4, "High(&gt;4)")</f>
        <v>Medium(2-4h)</v>
      </c>
      <c r="I98">
        <v>97</v>
      </c>
    </row>
    <row r="99" spans="1:9" x14ac:dyDescent="0.3">
      <c r="A99" s="2">
        <v>98</v>
      </c>
      <c r="B99" s="2">
        <v>14</v>
      </c>
      <c r="C99" s="1">
        <v>2.1</v>
      </c>
      <c r="D99" s="1">
        <v>3</v>
      </c>
      <c r="E99" s="1">
        <v>72.099999999999994</v>
      </c>
      <c r="F99" s="1">
        <v>2.5</v>
      </c>
      <c r="G99" s="1" t="str">
        <f>IF(Main_Data[[#This Row],[Screen_Time]]&gt;4, "Yes", "No")</f>
        <v>No</v>
      </c>
      <c r="H99" s="1" t="str" cm="1">
        <f t="array" ref="H99">_xlfn.IFS(Main_Data[[#This Row],[Screen_Time]]&lt;=2, "low(&lt;=2h)",Main_Data[[#This Row],[Screen_Time]]&lt;=4, "Medium(2-4h)",Main_Data[[#This Row],[Screen_Time]]&gt;4, "High(&gt;4)")</f>
        <v>Medium(2-4h)</v>
      </c>
      <c r="I99">
        <v>98</v>
      </c>
    </row>
    <row r="100" spans="1:9" x14ac:dyDescent="0.3">
      <c r="A100" s="2">
        <v>99</v>
      </c>
      <c r="B100" s="2">
        <v>14</v>
      </c>
      <c r="C100" s="1">
        <v>4.4000000000000004</v>
      </c>
      <c r="D100" s="1">
        <v>2.7</v>
      </c>
      <c r="E100" s="1">
        <v>78.7</v>
      </c>
      <c r="F100" s="1">
        <v>2.7</v>
      </c>
      <c r="G100" s="1" t="str">
        <f>IF(Main_Data[[#This Row],[Screen_Time]]&gt;4, "Yes", "No")</f>
        <v>No</v>
      </c>
      <c r="H100" s="1" t="str" cm="1">
        <f t="array" ref="H100">_xlfn.IFS(Main_Data[[#This Row],[Screen_Time]]&lt;=2, "low(&lt;=2h)",Main_Data[[#This Row],[Screen_Time]]&lt;=4, "Medium(2-4h)",Main_Data[[#This Row],[Screen_Time]]&gt;4, "High(&gt;4)")</f>
        <v>Medium(2-4h)</v>
      </c>
      <c r="I100">
        <v>99</v>
      </c>
    </row>
    <row r="101" spans="1:9" x14ac:dyDescent="0.3">
      <c r="A101" s="2">
        <v>100</v>
      </c>
      <c r="B101" s="2">
        <v>13</v>
      </c>
      <c r="C101" s="1">
        <v>1.8</v>
      </c>
      <c r="D101" s="1">
        <v>2.6</v>
      </c>
      <c r="E101" s="1">
        <v>60.6</v>
      </c>
      <c r="F101" s="1">
        <v>0</v>
      </c>
      <c r="G101" s="1" t="str">
        <f>IF(Main_Data[[#This Row],[Screen_Time]]&gt;4, "Yes", "No")</f>
        <v>No</v>
      </c>
      <c r="H101" s="1" t="str" cm="1">
        <f t="array" ref="H101">_xlfn.IFS(Main_Data[[#This Row],[Screen_Time]]&lt;=2, "low(&lt;=2h)",Main_Data[[#This Row],[Screen_Time]]&lt;=4, "Medium(2-4h)",Main_Data[[#This Row],[Screen_Time]]&gt;4, "High(&gt;4)")</f>
        <v>Medium(2-4h)</v>
      </c>
      <c r="I101">
        <v>100</v>
      </c>
    </row>
    <row r="102" spans="1:9" x14ac:dyDescent="0.3">
      <c r="A102" s="2">
        <v>101</v>
      </c>
      <c r="B102" s="2">
        <v>16</v>
      </c>
      <c r="C102" s="1">
        <v>1.6</v>
      </c>
      <c r="D102" s="1">
        <v>4.5</v>
      </c>
      <c r="E102" s="1">
        <v>61.2</v>
      </c>
      <c r="F102" s="1">
        <v>1.6</v>
      </c>
      <c r="G102" s="1" t="str">
        <f>IF(Main_Data[[#This Row],[Screen_Time]]&gt;4, "Yes", "No")</f>
        <v>Yes</v>
      </c>
      <c r="H102" s="1" t="str" cm="1">
        <f t="array" ref="H102">_xlfn.IFS(Main_Data[[#This Row],[Screen_Time]]&lt;=2, "low(&lt;=2h)",Main_Data[[#This Row],[Screen_Time]]&lt;=4, "Medium(2-4h)",Main_Data[[#This Row],[Screen_Time]]&gt;4, "High(&gt;4)")</f>
        <v>High(&gt;4)</v>
      </c>
      <c r="I102">
        <v>101</v>
      </c>
    </row>
    <row r="103" spans="1:9" x14ac:dyDescent="0.3">
      <c r="A103" s="2">
        <v>102</v>
      </c>
      <c r="B103" s="2">
        <v>13</v>
      </c>
      <c r="C103" s="1">
        <v>2</v>
      </c>
      <c r="D103" s="1">
        <v>3.6</v>
      </c>
      <c r="E103" s="1">
        <v>72</v>
      </c>
      <c r="F103" s="1">
        <v>2.6</v>
      </c>
      <c r="G103" s="1" t="str">
        <f>IF(Main_Data[[#This Row],[Screen_Time]]&gt;4, "Yes", "No")</f>
        <v>No</v>
      </c>
      <c r="H103" s="1" t="str" cm="1">
        <f t="array" ref="H103">_xlfn.IFS(Main_Data[[#This Row],[Screen_Time]]&lt;=2, "low(&lt;=2h)",Main_Data[[#This Row],[Screen_Time]]&lt;=4, "Medium(2-4h)",Main_Data[[#This Row],[Screen_Time]]&gt;4, "High(&gt;4)")</f>
        <v>Medium(2-4h)</v>
      </c>
      <c r="I103">
        <v>102</v>
      </c>
    </row>
    <row r="104" spans="1:9" x14ac:dyDescent="0.3">
      <c r="A104" s="2">
        <v>103</v>
      </c>
      <c r="B104" s="2">
        <v>16</v>
      </c>
      <c r="C104" s="1">
        <v>2.1</v>
      </c>
      <c r="D104" s="1">
        <v>0</v>
      </c>
      <c r="E104" s="1">
        <v>64</v>
      </c>
      <c r="F104" s="1">
        <v>2.5</v>
      </c>
      <c r="G104" s="1" t="str">
        <f>IF(Main_Data[[#This Row],[Screen_Time]]&gt;4, "Yes", "No")</f>
        <v>No</v>
      </c>
      <c r="H104" s="1" t="str" cm="1">
        <f t="array" ref="H104">_xlfn.IFS(Main_Data[[#This Row],[Screen_Time]]&lt;=2, "low(&lt;=2h)",Main_Data[[#This Row],[Screen_Time]]&lt;=4, "Medium(2-4h)",Main_Data[[#This Row],[Screen_Time]]&gt;4, "High(&gt;4)")</f>
        <v>low(&lt;=2h)</v>
      </c>
      <c r="I104">
        <v>103</v>
      </c>
    </row>
    <row r="105" spans="1:9" x14ac:dyDescent="0.3">
      <c r="A105" s="2">
        <v>104</v>
      </c>
      <c r="B105" s="2">
        <v>14</v>
      </c>
      <c r="C105" s="1">
        <v>2.5</v>
      </c>
      <c r="D105" s="1">
        <v>3.6</v>
      </c>
      <c r="E105" s="1">
        <v>83</v>
      </c>
      <c r="F105" s="1">
        <v>2.2000000000000002</v>
      </c>
      <c r="G105" s="1" t="str">
        <f>IF(Main_Data[[#This Row],[Screen_Time]]&gt;4, "Yes", "No")</f>
        <v>No</v>
      </c>
      <c r="H105" s="1" t="str" cm="1">
        <f t="array" ref="H105">_xlfn.IFS(Main_Data[[#This Row],[Screen_Time]]&lt;=2, "low(&lt;=2h)",Main_Data[[#This Row],[Screen_Time]]&lt;=4, "Medium(2-4h)",Main_Data[[#This Row],[Screen_Time]]&gt;4, "High(&gt;4)")</f>
        <v>Medium(2-4h)</v>
      </c>
      <c r="I105">
        <v>104</v>
      </c>
    </row>
    <row r="106" spans="1:9" x14ac:dyDescent="0.3">
      <c r="A106" s="2">
        <v>105</v>
      </c>
      <c r="B106" s="2">
        <v>13</v>
      </c>
      <c r="C106" s="1">
        <v>0.5</v>
      </c>
      <c r="D106" s="1">
        <v>3.2</v>
      </c>
      <c r="E106" s="1">
        <v>63.7</v>
      </c>
      <c r="F106" s="1">
        <v>0</v>
      </c>
      <c r="G106" s="1" t="str">
        <f>IF(Main_Data[[#This Row],[Screen_Time]]&gt;4, "Yes", "No")</f>
        <v>No</v>
      </c>
      <c r="H106" s="1" t="str" cm="1">
        <f t="array" ref="H106">_xlfn.IFS(Main_Data[[#This Row],[Screen_Time]]&lt;=2, "low(&lt;=2h)",Main_Data[[#This Row],[Screen_Time]]&lt;=4, "Medium(2-4h)",Main_Data[[#This Row],[Screen_Time]]&gt;4, "High(&gt;4)")</f>
        <v>Medium(2-4h)</v>
      </c>
      <c r="I106">
        <v>105</v>
      </c>
    </row>
    <row r="107" spans="1:9" x14ac:dyDescent="0.3">
      <c r="A107" s="2">
        <v>106</v>
      </c>
      <c r="B107" s="2">
        <v>17</v>
      </c>
      <c r="C107" s="1">
        <v>2.9</v>
      </c>
      <c r="D107" s="1">
        <v>5.3</v>
      </c>
      <c r="E107" s="1">
        <v>65</v>
      </c>
      <c r="F107" s="1">
        <v>2.1</v>
      </c>
      <c r="G107" s="1" t="str">
        <f>IF(Main_Data[[#This Row],[Screen_Time]]&gt;4, "Yes", "No")</f>
        <v>Yes</v>
      </c>
      <c r="H107" s="1" t="str" cm="1">
        <f t="array" ref="H107">_xlfn.IFS(Main_Data[[#This Row],[Screen_Time]]&lt;=2, "low(&lt;=2h)",Main_Data[[#This Row],[Screen_Time]]&lt;=4, "Medium(2-4h)",Main_Data[[#This Row],[Screen_Time]]&gt;4, "High(&gt;4)")</f>
        <v>High(&gt;4)</v>
      </c>
      <c r="I107">
        <v>106</v>
      </c>
    </row>
    <row r="108" spans="1:9" x14ac:dyDescent="0.3">
      <c r="A108" s="2">
        <v>107</v>
      </c>
      <c r="B108" s="2">
        <v>15</v>
      </c>
      <c r="C108" s="1">
        <v>2</v>
      </c>
      <c r="D108" s="1">
        <v>3.2</v>
      </c>
      <c r="E108" s="1">
        <v>74.2</v>
      </c>
      <c r="F108" s="1">
        <v>1.3</v>
      </c>
      <c r="G108" s="1" t="str">
        <f>IF(Main_Data[[#This Row],[Screen_Time]]&gt;4, "Yes", "No")</f>
        <v>No</v>
      </c>
      <c r="H108" s="1" t="str" cm="1">
        <f t="array" ref="H108">_xlfn.IFS(Main_Data[[#This Row],[Screen_Time]]&lt;=2, "low(&lt;=2h)",Main_Data[[#This Row],[Screen_Time]]&lt;=4, "Medium(2-4h)",Main_Data[[#This Row],[Screen_Time]]&gt;4, "High(&gt;4)")</f>
        <v>Medium(2-4h)</v>
      </c>
      <c r="I108">
        <v>107</v>
      </c>
    </row>
    <row r="109" spans="1:9" x14ac:dyDescent="0.3">
      <c r="A109" s="2">
        <v>108</v>
      </c>
      <c r="B109" s="2">
        <v>16</v>
      </c>
      <c r="C109" s="1">
        <v>3.3</v>
      </c>
      <c r="D109" s="1">
        <v>7.8</v>
      </c>
      <c r="E109" s="1">
        <v>66.099999999999994</v>
      </c>
      <c r="F109" s="1">
        <v>2.2999999999999998</v>
      </c>
      <c r="G109" s="1" t="str">
        <f>IF(Main_Data[[#This Row],[Screen_Time]]&gt;4, "Yes", "No")</f>
        <v>Yes</v>
      </c>
      <c r="H109" s="1" t="str" cm="1">
        <f t="array" ref="H109">_xlfn.IFS(Main_Data[[#This Row],[Screen_Time]]&lt;=2, "low(&lt;=2h)",Main_Data[[#This Row],[Screen_Time]]&lt;=4, "Medium(2-4h)",Main_Data[[#This Row],[Screen_Time]]&gt;4, "High(&gt;4)")</f>
        <v>High(&gt;4)</v>
      </c>
      <c r="I109">
        <v>108</v>
      </c>
    </row>
    <row r="110" spans="1:9" x14ac:dyDescent="0.3">
      <c r="A110" s="2">
        <v>109</v>
      </c>
      <c r="B110" s="2">
        <v>15</v>
      </c>
      <c r="C110" s="1">
        <v>2.5</v>
      </c>
      <c r="D110" s="1">
        <v>6.1</v>
      </c>
      <c r="E110" s="1">
        <v>57.7</v>
      </c>
      <c r="F110" s="1">
        <v>1.7</v>
      </c>
      <c r="G110" s="1" t="str">
        <f>IF(Main_Data[[#This Row],[Screen_Time]]&gt;4, "Yes", "No")</f>
        <v>Yes</v>
      </c>
      <c r="H110" s="1" t="str" cm="1">
        <f t="array" ref="H110">_xlfn.IFS(Main_Data[[#This Row],[Screen_Time]]&lt;=2, "low(&lt;=2h)",Main_Data[[#This Row],[Screen_Time]]&lt;=4, "Medium(2-4h)",Main_Data[[#This Row],[Screen_Time]]&gt;4, "High(&gt;4)")</f>
        <v>High(&gt;4)</v>
      </c>
      <c r="I110">
        <v>109</v>
      </c>
    </row>
    <row r="111" spans="1:9" x14ac:dyDescent="0.3">
      <c r="A111" s="2">
        <v>110</v>
      </c>
      <c r="B111" s="2">
        <v>15</v>
      </c>
      <c r="C111" s="1">
        <v>3</v>
      </c>
      <c r="D111" s="1">
        <v>3.4</v>
      </c>
      <c r="E111" s="1">
        <v>59</v>
      </c>
      <c r="F111" s="1">
        <v>1.5</v>
      </c>
      <c r="G111" s="1" t="str">
        <f>IF(Main_Data[[#This Row],[Screen_Time]]&gt;4, "Yes", "No")</f>
        <v>No</v>
      </c>
      <c r="H111" s="1" t="str" cm="1">
        <f t="array" ref="H111">_xlfn.IFS(Main_Data[[#This Row],[Screen_Time]]&lt;=2, "low(&lt;=2h)",Main_Data[[#This Row],[Screen_Time]]&lt;=4, "Medium(2-4h)",Main_Data[[#This Row],[Screen_Time]]&gt;4, "High(&gt;4)")</f>
        <v>Medium(2-4h)</v>
      </c>
      <c r="I111">
        <v>110</v>
      </c>
    </row>
    <row r="112" spans="1:9" x14ac:dyDescent="0.3">
      <c r="A112" s="2">
        <v>111</v>
      </c>
      <c r="B112" s="2">
        <v>13</v>
      </c>
      <c r="C112" s="1">
        <v>2.1</v>
      </c>
      <c r="D112" s="1">
        <v>5.7</v>
      </c>
      <c r="E112" s="1">
        <v>75.400000000000006</v>
      </c>
      <c r="F112" s="1">
        <v>2</v>
      </c>
      <c r="G112" s="1" t="str">
        <f>IF(Main_Data[[#This Row],[Screen_Time]]&gt;4, "Yes", "No")</f>
        <v>Yes</v>
      </c>
      <c r="H112" s="1" t="str" cm="1">
        <f t="array" ref="H112">_xlfn.IFS(Main_Data[[#This Row],[Screen_Time]]&lt;=2, "low(&lt;=2h)",Main_Data[[#This Row],[Screen_Time]]&lt;=4, "Medium(2-4h)",Main_Data[[#This Row],[Screen_Time]]&gt;4, "High(&gt;4)")</f>
        <v>High(&gt;4)</v>
      </c>
      <c r="I112">
        <v>111</v>
      </c>
    </row>
    <row r="113" spans="1:9" x14ac:dyDescent="0.3">
      <c r="A113" s="2">
        <v>112</v>
      </c>
      <c r="B113" s="2">
        <v>15</v>
      </c>
      <c r="C113" s="1">
        <v>2.9</v>
      </c>
      <c r="D113" s="1">
        <v>4</v>
      </c>
      <c r="E113" s="1">
        <v>56.4</v>
      </c>
      <c r="F113" s="1">
        <v>1.4</v>
      </c>
      <c r="G113" s="1" t="str">
        <f>IF(Main_Data[[#This Row],[Screen_Time]]&gt;4, "Yes", "No")</f>
        <v>No</v>
      </c>
      <c r="H113" s="1" t="str" cm="1">
        <f t="array" ref="H113">_xlfn.IFS(Main_Data[[#This Row],[Screen_Time]]&lt;=2, "low(&lt;=2h)",Main_Data[[#This Row],[Screen_Time]]&lt;=4, "Medium(2-4h)",Main_Data[[#This Row],[Screen_Time]]&gt;4, "High(&gt;4)")</f>
        <v>Medium(2-4h)</v>
      </c>
      <c r="I113">
        <v>112</v>
      </c>
    </row>
    <row r="114" spans="1:9" x14ac:dyDescent="0.3">
      <c r="A114" s="2">
        <v>113</v>
      </c>
      <c r="B114" s="2">
        <v>17</v>
      </c>
      <c r="C114" s="1">
        <v>4.2</v>
      </c>
      <c r="D114" s="1">
        <v>4.4000000000000004</v>
      </c>
      <c r="E114" s="1">
        <v>84</v>
      </c>
      <c r="F114" s="1">
        <v>1.5</v>
      </c>
      <c r="G114" s="1" t="str">
        <f>IF(Main_Data[[#This Row],[Screen_Time]]&gt;4, "Yes", "No")</f>
        <v>Yes</v>
      </c>
      <c r="H114" s="1" t="str" cm="1">
        <f t="array" ref="H114">_xlfn.IFS(Main_Data[[#This Row],[Screen_Time]]&lt;=2, "low(&lt;=2h)",Main_Data[[#This Row],[Screen_Time]]&lt;=4, "Medium(2-4h)",Main_Data[[#This Row],[Screen_Time]]&gt;4, "High(&gt;4)")</f>
        <v>High(&gt;4)</v>
      </c>
      <c r="I114">
        <v>113</v>
      </c>
    </row>
    <row r="115" spans="1:9" x14ac:dyDescent="0.3">
      <c r="A115" s="2">
        <v>114</v>
      </c>
      <c r="B115" s="2">
        <v>15</v>
      </c>
      <c r="C115" s="1">
        <v>1.8</v>
      </c>
      <c r="D115" s="1">
        <v>5.2</v>
      </c>
      <c r="E115" s="1">
        <v>63.1</v>
      </c>
      <c r="F115" s="1">
        <v>1.1000000000000001</v>
      </c>
      <c r="G115" s="1" t="str">
        <f>IF(Main_Data[[#This Row],[Screen_Time]]&gt;4, "Yes", "No")</f>
        <v>Yes</v>
      </c>
      <c r="H115" s="1" t="str" cm="1">
        <f t="array" ref="H115">_xlfn.IFS(Main_Data[[#This Row],[Screen_Time]]&lt;=2, "low(&lt;=2h)",Main_Data[[#This Row],[Screen_Time]]&lt;=4, "Medium(2-4h)",Main_Data[[#This Row],[Screen_Time]]&gt;4, "High(&gt;4)")</f>
        <v>High(&gt;4)</v>
      </c>
      <c r="I115">
        <v>114</v>
      </c>
    </row>
    <row r="116" spans="1:9" x14ac:dyDescent="0.3">
      <c r="A116" s="2">
        <v>115</v>
      </c>
      <c r="B116" s="2">
        <v>13</v>
      </c>
      <c r="C116" s="1">
        <v>2.4</v>
      </c>
      <c r="D116" s="1">
        <v>4.0999999999999996</v>
      </c>
      <c r="E116" s="1">
        <v>76.2</v>
      </c>
      <c r="F116" s="1">
        <v>0.2</v>
      </c>
      <c r="G116" s="1" t="str">
        <f>IF(Main_Data[[#This Row],[Screen_Time]]&gt;4, "Yes", "No")</f>
        <v>Yes</v>
      </c>
      <c r="H116" s="1" t="str" cm="1">
        <f t="array" ref="H116">_xlfn.IFS(Main_Data[[#This Row],[Screen_Time]]&lt;=2, "low(&lt;=2h)",Main_Data[[#This Row],[Screen_Time]]&lt;=4, "Medium(2-4h)",Main_Data[[#This Row],[Screen_Time]]&gt;4, "High(&gt;4)")</f>
        <v>High(&gt;4)</v>
      </c>
      <c r="I116">
        <v>115</v>
      </c>
    </row>
    <row r="117" spans="1:9" x14ac:dyDescent="0.3">
      <c r="A117" s="2">
        <v>116</v>
      </c>
      <c r="B117" s="2">
        <v>17</v>
      </c>
      <c r="C117" s="1">
        <v>2</v>
      </c>
      <c r="D117" s="1">
        <v>4.4000000000000004</v>
      </c>
      <c r="E117" s="1">
        <v>63.7</v>
      </c>
      <c r="F117" s="1">
        <v>2</v>
      </c>
      <c r="G117" s="1" t="str">
        <f>IF(Main_Data[[#This Row],[Screen_Time]]&gt;4, "Yes", "No")</f>
        <v>Yes</v>
      </c>
      <c r="H117" s="1" t="str" cm="1">
        <f t="array" ref="H117">_xlfn.IFS(Main_Data[[#This Row],[Screen_Time]]&lt;=2, "low(&lt;=2h)",Main_Data[[#This Row],[Screen_Time]]&lt;=4, "Medium(2-4h)",Main_Data[[#This Row],[Screen_Time]]&gt;4, "High(&gt;4)")</f>
        <v>High(&gt;4)</v>
      </c>
      <c r="I117">
        <v>116</v>
      </c>
    </row>
    <row r="118" spans="1:9" x14ac:dyDescent="0.3">
      <c r="A118" s="2">
        <v>117</v>
      </c>
      <c r="B118" s="2">
        <v>14</v>
      </c>
      <c r="C118" s="1">
        <v>4.0999999999999996</v>
      </c>
      <c r="D118" s="1">
        <v>5.2</v>
      </c>
      <c r="E118" s="1">
        <v>60.8</v>
      </c>
      <c r="F118" s="1">
        <v>0.9</v>
      </c>
      <c r="G118" s="1" t="str">
        <f>IF(Main_Data[[#This Row],[Screen_Time]]&gt;4, "Yes", "No")</f>
        <v>Yes</v>
      </c>
      <c r="H118" s="1" t="str" cm="1">
        <f t="array" ref="H118">_xlfn.IFS(Main_Data[[#This Row],[Screen_Time]]&lt;=2, "low(&lt;=2h)",Main_Data[[#This Row],[Screen_Time]]&lt;=4, "Medium(2-4h)",Main_Data[[#This Row],[Screen_Time]]&gt;4, "High(&gt;4)")</f>
        <v>High(&gt;4)</v>
      </c>
      <c r="I118">
        <v>117</v>
      </c>
    </row>
    <row r="119" spans="1:9" x14ac:dyDescent="0.3">
      <c r="A119" s="2">
        <v>118</v>
      </c>
      <c r="B119" s="2">
        <v>15</v>
      </c>
      <c r="C119" s="1">
        <v>2.1</v>
      </c>
      <c r="D119" s="1">
        <v>7.1</v>
      </c>
      <c r="E119" s="1">
        <v>72.5</v>
      </c>
      <c r="F119" s="1">
        <v>1.3</v>
      </c>
      <c r="G119" s="1" t="str">
        <f>IF(Main_Data[[#This Row],[Screen_Time]]&gt;4, "Yes", "No")</f>
        <v>Yes</v>
      </c>
      <c r="H119" s="1" t="str" cm="1">
        <f t="array" ref="H119">_xlfn.IFS(Main_Data[[#This Row],[Screen_Time]]&lt;=2, "low(&lt;=2h)",Main_Data[[#This Row],[Screen_Time]]&lt;=4, "Medium(2-4h)",Main_Data[[#This Row],[Screen_Time]]&gt;4, "High(&gt;4)")</f>
        <v>High(&gt;4)</v>
      </c>
      <c r="I119">
        <v>118</v>
      </c>
    </row>
    <row r="120" spans="1:9" x14ac:dyDescent="0.3">
      <c r="A120" s="2">
        <v>119</v>
      </c>
      <c r="B120" s="2">
        <v>13</v>
      </c>
      <c r="C120" s="1">
        <v>1.8</v>
      </c>
      <c r="D120" s="1">
        <v>4.4000000000000004</v>
      </c>
      <c r="E120" s="1">
        <v>80.5</v>
      </c>
      <c r="F120" s="1">
        <v>1.7</v>
      </c>
      <c r="G120" s="1" t="str">
        <f>IF(Main_Data[[#This Row],[Screen_Time]]&gt;4, "Yes", "No")</f>
        <v>Yes</v>
      </c>
      <c r="H120" s="1" t="str" cm="1">
        <f t="array" ref="H120">_xlfn.IFS(Main_Data[[#This Row],[Screen_Time]]&lt;=2, "low(&lt;=2h)",Main_Data[[#This Row],[Screen_Time]]&lt;=4, "Medium(2-4h)",Main_Data[[#This Row],[Screen_Time]]&gt;4, "High(&gt;4)")</f>
        <v>High(&gt;4)</v>
      </c>
      <c r="I120">
        <v>119</v>
      </c>
    </row>
    <row r="121" spans="1:9" x14ac:dyDescent="0.3">
      <c r="A121" s="2">
        <v>120</v>
      </c>
      <c r="B121" s="2">
        <v>14</v>
      </c>
      <c r="C121" s="1">
        <v>1.9</v>
      </c>
      <c r="D121" s="1">
        <v>3.3</v>
      </c>
      <c r="E121" s="1">
        <v>67.5</v>
      </c>
      <c r="F121" s="1">
        <v>0</v>
      </c>
      <c r="G121" s="1" t="str">
        <f>IF(Main_Data[[#This Row],[Screen_Time]]&gt;4, "Yes", "No")</f>
        <v>No</v>
      </c>
      <c r="H121" s="1" t="str" cm="1">
        <f t="array" ref="H121">_xlfn.IFS(Main_Data[[#This Row],[Screen_Time]]&lt;=2, "low(&lt;=2h)",Main_Data[[#This Row],[Screen_Time]]&lt;=4, "Medium(2-4h)",Main_Data[[#This Row],[Screen_Time]]&gt;4, "High(&gt;4)")</f>
        <v>Medium(2-4h)</v>
      </c>
      <c r="I121">
        <v>120</v>
      </c>
    </row>
    <row r="122" spans="1:9" x14ac:dyDescent="0.3">
      <c r="A122" s="2">
        <v>121</v>
      </c>
      <c r="B122" s="2">
        <v>14</v>
      </c>
      <c r="C122" s="1">
        <v>2.4</v>
      </c>
      <c r="D122" s="1">
        <v>1</v>
      </c>
      <c r="E122" s="1">
        <v>69.3</v>
      </c>
      <c r="F122" s="1">
        <v>0</v>
      </c>
      <c r="G122" s="1" t="str">
        <f>IF(Main_Data[[#This Row],[Screen_Time]]&gt;4, "Yes", "No")</f>
        <v>No</v>
      </c>
      <c r="H122" s="1" t="str" cm="1">
        <f t="array" ref="H122">_xlfn.IFS(Main_Data[[#This Row],[Screen_Time]]&lt;=2, "low(&lt;=2h)",Main_Data[[#This Row],[Screen_Time]]&lt;=4, "Medium(2-4h)",Main_Data[[#This Row],[Screen_Time]]&gt;4, "High(&gt;4)")</f>
        <v>low(&lt;=2h)</v>
      </c>
      <c r="I122">
        <v>121</v>
      </c>
    </row>
    <row r="123" spans="1:9" x14ac:dyDescent="0.3">
      <c r="A123" s="2">
        <v>122</v>
      </c>
      <c r="B123" s="2">
        <v>16</v>
      </c>
      <c r="C123" s="1">
        <v>1.7</v>
      </c>
      <c r="D123" s="1">
        <v>6.9</v>
      </c>
      <c r="E123" s="1">
        <v>78.099999999999994</v>
      </c>
      <c r="F123" s="1">
        <v>1.3</v>
      </c>
      <c r="G123" s="1" t="str">
        <f>IF(Main_Data[[#This Row],[Screen_Time]]&gt;4, "Yes", "No")</f>
        <v>Yes</v>
      </c>
      <c r="H123" s="1" t="str" cm="1">
        <f t="array" ref="H123">_xlfn.IFS(Main_Data[[#This Row],[Screen_Time]]&lt;=2, "low(&lt;=2h)",Main_Data[[#This Row],[Screen_Time]]&lt;=4, "Medium(2-4h)",Main_Data[[#This Row],[Screen_Time]]&gt;4, "High(&gt;4)")</f>
        <v>High(&gt;4)</v>
      </c>
      <c r="I123">
        <v>122</v>
      </c>
    </row>
    <row r="124" spans="1:9" x14ac:dyDescent="0.3">
      <c r="A124" s="2">
        <v>123</v>
      </c>
      <c r="B124" s="2">
        <v>17</v>
      </c>
      <c r="C124" s="1">
        <v>2.1</v>
      </c>
      <c r="D124" s="1">
        <v>3.6</v>
      </c>
      <c r="E124" s="1">
        <v>78.400000000000006</v>
      </c>
      <c r="F124" s="1">
        <v>1.9</v>
      </c>
      <c r="G124" s="1" t="str">
        <f>IF(Main_Data[[#This Row],[Screen_Time]]&gt;4, "Yes", "No")</f>
        <v>No</v>
      </c>
      <c r="H124" s="1" t="str" cm="1">
        <f t="array" ref="H124">_xlfn.IFS(Main_Data[[#This Row],[Screen_Time]]&lt;=2, "low(&lt;=2h)",Main_Data[[#This Row],[Screen_Time]]&lt;=4, "Medium(2-4h)",Main_Data[[#This Row],[Screen_Time]]&gt;4, "High(&gt;4)")</f>
        <v>Medium(2-4h)</v>
      </c>
      <c r="I124">
        <v>123</v>
      </c>
    </row>
    <row r="125" spans="1:9" x14ac:dyDescent="0.3">
      <c r="A125" s="2">
        <v>124</v>
      </c>
      <c r="B125" s="2">
        <v>15</v>
      </c>
      <c r="C125" s="1">
        <v>2.7</v>
      </c>
      <c r="D125" s="1">
        <v>4.8</v>
      </c>
      <c r="E125" s="1">
        <v>69.599999999999994</v>
      </c>
      <c r="F125" s="1">
        <v>2.1</v>
      </c>
      <c r="G125" s="1" t="str">
        <f>IF(Main_Data[[#This Row],[Screen_Time]]&gt;4, "Yes", "No")</f>
        <v>Yes</v>
      </c>
      <c r="H125" s="1" t="str" cm="1">
        <f t="array" ref="H125">_xlfn.IFS(Main_Data[[#This Row],[Screen_Time]]&lt;=2, "low(&lt;=2h)",Main_Data[[#This Row],[Screen_Time]]&lt;=4, "Medium(2-4h)",Main_Data[[#This Row],[Screen_Time]]&gt;4, "High(&gt;4)")</f>
        <v>High(&gt;4)</v>
      </c>
      <c r="I125">
        <v>124</v>
      </c>
    </row>
    <row r="126" spans="1:9" x14ac:dyDescent="0.3">
      <c r="A126" s="2">
        <v>125</v>
      </c>
      <c r="B126" s="2">
        <v>13</v>
      </c>
      <c r="C126" s="1">
        <v>2.4</v>
      </c>
      <c r="D126" s="1">
        <v>6.9</v>
      </c>
      <c r="E126" s="1">
        <v>65.599999999999994</v>
      </c>
      <c r="F126" s="1">
        <v>0.2</v>
      </c>
      <c r="G126" s="1" t="str">
        <f>IF(Main_Data[[#This Row],[Screen_Time]]&gt;4, "Yes", "No")</f>
        <v>Yes</v>
      </c>
      <c r="H126" s="1" t="str" cm="1">
        <f t="array" ref="H126">_xlfn.IFS(Main_Data[[#This Row],[Screen_Time]]&lt;=2, "low(&lt;=2h)",Main_Data[[#This Row],[Screen_Time]]&lt;=4, "Medium(2-4h)",Main_Data[[#This Row],[Screen_Time]]&gt;4, "High(&gt;4)")</f>
        <v>High(&gt;4)</v>
      </c>
      <c r="I126">
        <v>125</v>
      </c>
    </row>
    <row r="127" spans="1:9" x14ac:dyDescent="0.3">
      <c r="A127" s="2">
        <v>126</v>
      </c>
      <c r="B127" s="2">
        <v>16</v>
      </c>
      <c r="C127" s="1">
        <v>3.3</v>
      </c>
      <c r="D127" s="1">
        <v>4.3</v>
      </c>
      <c r="E127" s="1">
        <v>70.8</v>
      </c>
      <c r="F127" s="1">
        <v>2</v>
      </c>
      <c r="G127" s="1" t="str">
        <f>IF(Main_Data[[#This Row],[Screen_Time]]&gt;4, "Yes", "No")</f>
        <v>Yes</v>
      </c>
      <c r="H127" s="1" t="str" cm="1">
        <f t="array" ref="H127">_xlfn.IFS(Main_Data[[#This Row],[Screen_Time]]&lt;=2, "low(&lt;=2h)",Main_Data[[#This Row],[Screen_Time]]&lt;=4, "Medium(2-4h)",Main_Data[[#This Row],[Screen_Time]]&gt;4, "High(&gt;4)")</f>
        <v>High(&gt;4)</v>
      </c>
      <c r="I127">
        <v>126</v>
      </c>
    </row>
    <row r="128" spans="1:9" x14ac:dyDescent="0.3">
      <c r="A128" s="2">
        <v>127</v>
      </c>
      <c r="B128" s="2">
        <v>17</v>
      </c>
      <c r="C128" s="1">
        <v>2.2000000000000002</v>
      </c>
      <c r="D128" s="1">
        <v>3.7</v>
      </c>
      <c r="E128" s="1">
        <v>68.099999999999994</v>
      </c>
      <c r="F128" s="1">
        <v>1.3</v>
      </c>
      <c r="G128" s="1" t="str">
        <f>IF(Main_Data[[#This Row],[Screen_Time]]&gt;4, "Yes", "No")</f>
        <v>No</v>
      </c>
      <c r="H128" s="1" t="str" cm="1">
        <f t="array" ref="H128">_xlfn.IFS(Main_Data[[#This Row],[Screen_Time]]&lt;=2, "low(&lt;=2h)",Main_Data[[#This Row],[Screen_Time]]&lt;=4, "Medium(2-4h)",Main_Data[[#This Row],[Screen_Time]]&gt;4, "High(&gt;4)")</f>
        <v>Medium(2-4h)</v>
      </c>
      <c r="I128">
        <v>127</v>
      </c>
    </row>
    <row r="129" spans="1:9" x14ac:dyDescent="0.3">
      <c r="A129" s="2">
        <v>128</v>
      </c>
      <c r="B129" s="2">
        <v>16</v>
      </c>
      <c r="C129" s="1">
        <v>2.2999999999999998</v>
      </c>
      <c r="D129" s="1">
        <v>6.1</v>
      </c>
      <c r="E129" s="1">
        <v>73.099999999999994</v>
      </c>
      <c r="F129" s="1">
        <v>0.8</v>
      </c>
      <c r="G129" s="1" t="str">
        <f>IF(Main_Data[[#This Row],[Screen_Time]]&gt;4, "Yes", "No")</f>
        <v>Yes</v>
      </c>
      <c r="H129" s="1" t="str" cm="1">
        <f t="array" ref="H129">_xlfn.IFS(Main_Data[[#This Row],[Screen_Time]]&lt;=2, "low(&lt;=2h)",Main_Data[[#This Row],[Screen_Time]]&lt;=4, "Medium(2-4h)",Main_Data[[#This Row],[Screen_Time]]&gt;4, "High(&gt;4)")</f>
        <v>High(&gt;4)</v>
      </c>
      <c r="I129">
        <v>128</v>
      </c>
    </row>
    <row r="130" spans="1:9" x14ac:dyDescent="0.3">
      <c r="A130" s="2">
        <v>129</v>
      </c>
      <c r="B130" s="2">
        <v>17</v>
      </c>
      <c r="C130" s="1">
        <v>2.8</v>
      </c>
      <c r="D130" s="1">
        <v>4.7</v>
      </c>
      <c r="E130" s="1">
        <v>58.1</v>
      </c>
      <c r="F130" s="1">
        <v>1</v>
      </c>
      <c r="G130" s="1" t="str">
        <f>IF(Main_Data[[#This Row],[Screen_Time]]&gt;4, "Yes", "No")</f>
        <v>Yes</v>
      </c>
      <c r="H130" s="1" t="str" cm="1">
        <f t="array" ref="H130">_xlfn.IFS(Main_Data[[#This Row],[Screen_Time]]&lt;=2, "low(&lt;=2h)",Main_Data[[#This Row],[Screen_Time]]&lt;=4, "Medium(2-4h)",Main_Data[[#This Row],[Screen_Time]]&gt;4, "High(&gt;4)")</f>
        <v>High(&gt;4)</v>
      </c>
      <c r="I130">
        <v>129</v>
      </c>
    </row>
    <row r="131" spans="1:9" x14ac:dyDescent="0.3">
      <c r="A131" s="2">
        <v>130</v>
      </c>
      <c r="B131" s="2">
        <v>17</v>
      </c>
      <c r="C131" s="1">
        <v>4.7</v>
      </c>
      <c r="D131" s="1">
        <v>4.9000000000000004</v>
      </c>
      <c r="E131" s="1">
        <v>72.8</v>
      </c>
      <c r="F131" s="1">
        <v>2.1</v>
      </c>
      <c r="G131" s="1" t="str">
        <f>IF(Main_Data[[#This Row],[Screen_Time]]&gt;4, "Yes", "No")</f>
        <v>Yes</v>
      </c>
      <c r="H131" s="1" t="str" cm="1">
        <f t="array" ref="H131">_xlfn.IFS(Main_Data[[#This Row],[Screen_Time]]&lt;=2, "low(&lt;=2h)",Main_Data[[#This Row],[Screen_Time]]&lt;=4, "Medium(2-4h)",Main_Data[[#This Row],[Screen_Time]]&gt;4, "High(&gt;4)")</f>
        <v>High(&gt;4)</v>
      </c>
      <c r="I131">
        <v>130</v>
      </c>
    </row>
    <row r="132" spans="1:9" x14ac:dyDescent="0.3">
      <c r="A132" s="2">
        <v>131</v>
      </c>
      <c r="B132" s="2">
        <v>15</v>
      </c>
      <c r="C132" s="1">
        <v>1.7</v>
      </c>
      <c r="D132" s="1">
        <v>1.7</v>
      </c>
      <c r="E132" s="1">
        <v>62.8</v>
      </c>
      <c r="F132" s="1">
        <v>1.7</v>
      </c>
      <c r="G132" s="1" t="str">
        <f>IF(Main_Data[[#This Row],[Screen_Time]]&gt;4, "Yes", "No")</f>
        <v>No</v>
      </c>
      <c r="H132" s="1" t="str" cm="1">
        <f t="array" ref="H132">_xlfn.IFS(Main_Data[[#This Row],[Screen_Time]]&lt;=2, "low(&lt;=2h)",Main_Data[[#This Row],[Screen_Time]]&lt;=4, "Medium(2-4h)",Main_Data[[#This Row],[Screen_Time]]&gt;4, "High(&gt;4)")</f>
        <v>low(&lt;=2h)</v>
      </c>
      <c r="I132">
        <v>131</v>
      </c>
    </row>
    <row r="133" spans="1:9" x14ac:dyDescent="0.3">
      <c r="A133" s="2">
        <v>132</v>
      </c>
      <c r="B133" s="2">
        <v>17</v>
      </c>
      <c r="C133" s="1">
        <v>4.4000000000000004</v>
      </c>
      <c r="D133" s="1">
        <v>5.8</v>
      </c>
      <c r="E133" s="1">
        <v>79.099999999999994</v>
      </c>
      <c r="F133" s="1">
        <v>1.5</v>
      </c>
      <c r="G133" s="1" t="str">
        <f>IF(Main_Data[[#This Row],[Screen_Time]]&gt;4, "Yes", "No")</f>
        <v>Yes</v>
      </c>
      <c r="H133" s="1" t="str" cm="1">
        <f t="array" ref="H133">_xlfn.IFS(Main_Data[[#This Row],[Screen_Time]]&lt;=2, "low(&lt;=2h)",Main_Data[[#This Row],[Screen_Time]]&lt;=4, "Medium(2-4h)",Main_Data[[#This Row],[Screen_Time]]&gt;4, "High(&gt;4)")</f>
        <v>High(&gt;4)</v>
      </c>
      <c r="I133">
        <v>132</v>
      </c>
    </row>
    <row r="134" spans="1:9" x14ac:dyDescent="0.3">
      <c r="A134" s="2">
        <v>133</v>
      </c>
      <c r="B134" s="2">
        <v>16</v>
      </c>
      <c r="C134" s="1">
        <v>1.3</v>
      </c>
      <c r="D134" s="1">
        <v>4.5999999999999996</v>
      </c>
      <c r="E134" s="1">
        <v>63.3</v>
      </c>
      <c r="F134" s="1">
        <v>1.7</v>
      </c>
      <c r="G134" s="1" t="str">
        <f>IF(Main_Data[[#This Row],[Screen_Time]]&gt;4, "Yes", "No")</f>
        <v>Yes</v>
      </c>
      <c r="H134" s="1" t="str" cm="1">
        <f t="array" ref="H134">_xlfn.IFS(Main_Data[[#This Row],[Screen_Time]]&lt;=2, "low(&lt;=2h)",Main_Data[[#This Row],[Screen_Time]]&lt;=4, "Medium(2-4h)",Main_Data[[#This Row],[Screen_Time]]&gt;4, "High(&gt;4)")</f>
        <v>High(&gt;4)</v>
      </c>
      <c r="I134">
        <v>133</v>
      </c>
    </row>
    <row r="135" spans="1:9" x14ac:dyDescent="0.3">
      <c r="A135" s="2">
        <v>134</v>
      </c>
      <c r="B135" s="2">
        <v>17</v>
      </c>
      <c r="C135" s="1">
        <v>2.7</v>
      </c>
      <c r="D135" s="1">
        <v>1.9</v>
      </c>
      <c r="E135" s="1">
        <v>63.4</v>
      </c>
      <c r="F135" s="1">
        <v>2.2000000000000002</v>
      </c>
      <c r="G135" s="1" t="str">
        <f>IF(Main_Data[[#This Row],[Screen_Time]]&gt;4, "Yes", "No")</f>
        <v>No</v>
      </c>
      <c r="H135" s="1" t="str" cm="1">
        <f t="array" ref="H135">_xlfn.IFS(Main_Data[[#This Row],[Screen_Time]]&lt;=2, "low(&lt;=2h)",Main_Data[[#This Row],[Screen_Time]]&lt;=4, "Medium(2-4h)",Main_Data[[#This Row],[Screen_Time]]&gt;4, "High(&gt;4)")</f>
        <v>low(&lt;=2h)</v>
      </c>
      <c r="I135">
        <v>134</v>
      </c>
    </row>
    <row r="136" spans="1:9" x14ac:dyDescent="0.3">
      <c r="A136" s="2">
        <v>135</v>
      </c>
      <c r="B136" s="2">
        <v>15</v>
      </c>
      <c r="C136" s="1">
        <v>2.5</v>
      </c>
      <c r="D136" s="1">
        <v>4.7</v>
      </c>
      <c r="E136" s="1">
        <v>74.5</v>
      </c>
      <c r="F136" s="1">
        <v>1.4</v>
      </c>
      <c r="G136" s="1" t="str">
        <f>IF(Main_Data[[#This Row],[Screen_Time]]&gt;4, "Yes", "No")</f>
        <v>Yes</v>
      </c>
      <c r="H136" s="1" t="str" cm="1">
        <f t="array" ref="H136">_xlfn.IFS(Main_Data[[#This Row],[Screen_Time]]&lt;=2, "low(&lt;=2h)",Main_Data[[#This Row],[Screen_Time]]&lt;=4, "Medium(2-4h)",Main_Data[[#This Row],[Screen_Time]]&gt;4, "High(&gt;4)")</f>
        <v>High(&gt;4)</v>
      </c>
      <c r="I136">
        <v>135</v>
      </c>
    </row>
    <row r="137" spans="1:9" x14ac:dyDescent="0.3">
      <c r="A137" s="2">
        <v>136</v>
      </c>
      <c r="B137" s="2">
        <v>15</v>
      </c>
      <c r="C137" s="1">
        <v>1.7</v>
      </c>
      <c r="D137" s="1">
        <v>0.9</v>
      </c>
      <c r="E137" s="1">
        <v>70.099999999999994</v>
      </c>
      <c r="F137" s="1">
        <v>1.5</v>
      </c>
      <c r="G137" s="1" t="str">
        <f>IF(Main_Data[[#This Row],[Screen_Time]]&gt;4, "Yes", "No")</f>
        <v>No</v>
      </c>
      <c r="H137" s="1" t="str" cm="1">
        <f t="array" ref="H137">_xlfn.IFS(Main_Data[[#This Row],[Screen_Time]]&lt;=2, "low(&lt;=2h)",Main_Data[[#This Row],[Screen_Time]]&lt;=4, "Medium(2-4h)",Main_Data[[#This Row],[Screen_Time]]&gt;4, "High(&gt;4)")</f>
        <v>low(&lt;=2h)</v>
      </c>
      <c r="I137">
        <v>136</v>
      </c>
    </row>
    <row r="138" spans="1:9" x14ac:dyDescent="0.3">
      <c r="A138" s="2">
        <v>137</v>
      </c>
      <c r="B138" s="2">
        <v>16</v>
      </c>
      <c r="C138" s="1">
        <v>3.2</v>
      </c>
      <c r="D138" s="1">
        <v>7.5</v>
      </c>
      <c r="E138" s="1">
        <v>92.8</v>
      </c>
      <c r="F138" s="1">
        <v>2.4</v>
      </c>
      <c r="G138" s="1" t="str">
        <f>IF(Main_Data[[#This Row],[Screen_Time]]&gt;4, "Yes", "No")</f>
        <v>Yes</v>
      </c>
      <c r="H138" s="1" t="str" cm="1">
        <f t="array" ref="H138">_xlfn.IFS(Main_Data[[#This Row],[Screen_Time]]&lt;=2, "low(&lt;=2h)",Main_Data[[#This Row],[Screen_Time]]&lt;=4, "Medium(2-4h)",Main_Data[[#This Row],[Screen_Time]]&gt;4, "High(&gt;4)")</f>
        <v>High(&gt;4)</v>
      </c>
      <c r="I138">
        <v>137</v>
      </c>
    </row>
    <row r="139" spans="1:9" x14ac:dyDescent="0.3">
      <c r="A139" s="2">
        <v>138</v>
      </c>
      <c r="B139" s="2">
        <v>14</v>
      </c>
      <c r="C139" s="1">
        <v>3.1</v>
      </c>
      <c r="D139" s="1">
        <v>2.2999999999999998</v>
      </c>
      <c r="E139" s="1">
        <v>70.900000000000006</v>
      </c>
      <c r="F139" s="1">
        <v>1.2</v>
      </c>
      <c r="G139" s="1" t="str">
        <f>IF(Main_Data[[#This Row],[Screen_Time]]&gt;4, "Yes", "No")</f>
        <v>No</v>
      </c>
      <c r="H139" s="1" t="str" cm="1">
        <f t="array" ref="H139">_xlfn.IFS(Main_Data[[#This Row],[Screen_Time]]&lt;=2, "low(&lt;=2h)",Main_Data[[#This Row],[Screen_Time]]&lt;=4, "Medium(2-4h)",Main_Data[[#This Row],[Screen_Time]]&gt;4, "High(&gt;4)")</f>
        <v>Medium(2-4h)</v>
      </c>
      <c r="I139">
        <v>138</v>
      </c>
    </row>
    <row r="140" spans="1:9" x14ac:dyDescent="0.3">
      <c r="A140" s="2">
        <v>139</v>
      </c>
      <c r="B140" s="2">
        <v>14</v>
      </c>
      <c r="C140" s="1">
        <v>2</v>
      </c>
      <c r="D140" s="1">
        <v>6.4</v>
      </c>
      <c r="E140" s="1">
        <v>71.099999999999994</v>
      </c>
      <c r="F140" s="1">
        <v>2</v>
      </c>
      <c r="G140" s="1" t="str">
        <f>IF(Main_Data[[#This Row],[Screen_Time]]&gt;4, "Yes", "No")</f>
        <v>Yes</v>
      </c>
      <c r="H140" s="1" t="str" cm="1">
        <f t="array" ref="H140">_xlfn.IFS(Main_Data[[#This Row],[Screen_Time]]&lt;=2, "low(&lt;=2h)",Main_Data[[#This Row],[Screen_Time]]&lt;=4, "Medium(2-4h)",Main_Data[[#This Row],[Screen_Time]]&gt;4, "High(&gt;4)")</f>
        <v>High(&gt;4)</v>
      </c>
      <c r="I140">
        <v>139</v>
      </c>
    </row>
    <row r="141" spans="1:9" x14ac:dyDescent="0.3">
      <c r="A141" s="2">
        <v>140</v>
      </c>
      <c r="B141" s="2">
        <v>17</v>
      </c>
      <c r="C141" s="1">
        <v>0.4</v>
      </c>
      <c r="D141" s="1">
        <v>2.8</v>
      </c>
      <c r="E141" s="1">
        <v>81.3</v>
      </c>
      <c r="F141" s="1">
        <v>1.1000000000000001</v>
      </c>
      <c r="G141" s="1" t="str">
        <f>IF(Main_Data[[#This Row],[Screen_Time]]&gt;4, "Yes", "No")</f>
        <v>No</v>
      </c>
      <c r="H141" s="1" t="str" cm="1">
        <f t="array" ref="H141">_xlfn.IFS(Main_Data[[#This Row],[Screen_Time]]&lt;=2, "low(&lt;=2h)",Main_Data[[#This Row],[Screen_Time]]&lt;=4, "Medium(2-4h)",Main_Data[[#This Row],[Screen_Time]]&gt;4, "High(&gt;4)")</f>
        <v>Medium(2-4h)</v>
      </c>
      <c r="I141">
        <v>140</v>
      </c>
    </row>
    <row r="142" spans="1:9" x14ac:dyDescent="0.3">
      <c r="A142" s="2">
        <v>141</v>
      </c>
      <c r="B142" s="2">
        <v>13</v>
      </c>
      <c r="C142" s="1">
        <v>2.1</v>
      </c>
      <c r="D142" s="1">
        <v>4.8</v>
      </c>
      <c r="E142" s="1">
        <v>64.2</v>
      </c>
      <c r="F142" s="1">
        <v>1.2</v>
      </c>
      <c r="G142" s="1" t="str">
        <f>IF(Main_Data[[#This Row],[Screen_Time]]&gt;4, "Yes", "No")</f>
        <v>Yes</v>
      </c>
      <c r="H142" s="1" t="str" cm="1">
        <f t="array" ref="H142">_xlfn.IFS(Main_Data[[#This Row],[Screen_Time]]&lt;=2, "low(&lt;=2h)",Main_Data[[#This Row],[Screen_Time]]&lt;=4, "Medium(2-4h)",Main_Data[[#This Row],[Screen_Time]]&gt;4, "High(&gt;4)")</f>
        <v>High(&gt;4)</v>
      </c>
      <c r="I142">
        <v>141</v>
      </c>
    </row>
    <row r="143" spans="1:9" x14ac:dyDescent="0.3">
      <c r="A143" s="2">
        <v>142</v>
      </c>
      <c r="B143" s="2">
        <v>17</v>
      </c>
      <c r="C143" s="1">
        <v>2.6</v>
      </c>
      <c r="D143" s="1">
        <v>2.6</v>
      </c>
      <c r="E143" s="1">
        <v>60.9</v>
      </c>
      <c r="F143" s="1">
        <v>1.4</v>
      </c>
      <c r="G143" s="1" t="str">
        <f>IF(Main_Data[[#This Row],[Screen_Time]]&gt;4, "Yes", "No")</f>
        <v>No</v>
      </c>
      <c r="H143" s="1" t="str" cm="1">
        <f t="array" ref="H143">_xlfn.IFS(Main_Data[[#This Row],[Screen_Time]]&lt;=2, "low(&lt;=2h)",Main_Data[[#This Row],[Screen_Time]]&lt;=4, "Medium(2-4h)",Main_Data[[#This Row],[Screen_Time]]&gt;4, "High(&gt;4)")</f>
        <v>Medium(2-4h)</v>
      </c>
      <c r="I143">
        <v>142</v>
      </c>
    </row>
    <row r="144" spans="1:9" x14ac:dyDescent="0.3">
      <c r="A144" s="2">
        <v>143</v>
      </c>
      <c r="B144" s="2">
        <v>16</v>
      </c>
      <c r="C144" s="1">
        <v>2.5</v>
      </c>
      <c r="D144" s="1">
        <v>5.5</v>
      </c>
      <c r="E144" s="1">
        <v>61.3</v>
      </c>
      <c r="F144" s="1">
        <v>1.9</v>
      </c>
      <c r="G144" s="1" t="str">
        <f>IF(Main_Data[[#This Row],[Screen_Time]]&gt;4, "Yes", "No")</f>
        <v>Yes</v>
      </c>
      <c r="H144" s="1" t="str" cm="1">
        <f t="array" ref="H144">_xlfn.IFS(Main_Data[[#This Row],[Screen_Time]]&lt;=2, "low(&lt;=2h)",Main_Data[[#This Row],[Screen_Time]]&lt;=4, "Medium(2-4h)",Main_Data[[#This Row],[Screen_Time]]&gt;4, "High(&gt;4)")</f>
        <v>High(&gt;4)</v>
      </c>
      <c r="I144">
        <v>143</v>
      </c>
    </row>
    <row r="145" spans="1:9" x14ac:dyDescent="0.3">
      <c r="A145" s="2">
        <v>144</v>
      </c>
      <c r="B145" s="2">
        <v>16</v>
      </c>
      <c r="C145" s="1">
        <v>3.3</v>
      </c>
      <c r="D145" s="1">
        <v>3.6</v>
      </c>
      <c r="E145" s="1">
        <v>53.9</v>
      </c>
      <c r="F145" s="1">
        <v>2.5</v>
      </c>
      <c r="G145" s="1" t="str">
        <f>IF(Main_Data[[#This Row],[Screen_Time]]&gt;4, "Yes", "No")</f>
        <v>No</v>
      </c>
      <c r="H145" s="1" t="str" cm="1">
        <f t="array" ref="H145">_xlfn.IFS(Main_Data[[#This Row],[Screen_Time]]&lt;=2, "low(&lt;=2h)",Main_Data[[#This Row],[Screen_Time]]&lt;=4, "Medium(2-4h)",Main_Data[[#This Row],[Screen_Time]]&gt;4, "High(&gt;4)")</f>
        <v>Medium(2-4h)</v>
      </c>
      <c r="I145">
        <v>144</v>
      </c>
    </row>
    <row r="146" spans="1:9" x14ac:dyDescent="0.3">
      <c r="A146" s="2">
        <v>145</v>
      </c>
      <c r="B146" s="2">
        <v>16</v>
      </c>
      <c r="C146" s="1">
        <v>4.4000000000000004</v>
      </c>
      <c r="D146" s="1">
        <v>4.7</v>
      </c>
      <c r="E146" s="1">
        <v>83.5</v>
      </c>
      <c r="F146" s="1">
        <v>1.6</v>
      </c>
      <c r="G146" s="1" t="str">
        <f>IF(Main_Data[[#This Row],[Screen_Time]]&gt;4, "Yes", "No")</f>
        <v>Yes</v>
      </c>
      <c r="H146" s="1" t="str" cm="1">
        <f t="array" ref="H146">_xlfn.IFS(Main_Data[[#This Row],[Screen_Time]]&lt;=2, "low(&lt;=2h)",Main_Data[[#This Row],[Screen_Time]]&lt;=4, "Medium(2-4h)",Main_Data[[#This Row],[Screen_Time]]&gt;4, "High(&gt;4)")</f>
        <v>High(&gt;4)</v>
      </c>
      <c r="I146">
        <v>145</v>
      </c>
    </row>
    <row r="147" spans="1:9" x14ac:dyDescent="0.3">
      <c r="A147" s="2">
        <v>146</v>
      </c>
      <c r="B147" s="2">
        <v>16</v>
      </c>
      <c r="C147" s="1">
        <v>2.9</v>
      </c>
      <c r="D147" s="1">
        <v>4</v>
      </c>
      <c r="E147" s="1">
        <v>66.7</v>
      </c>
      <c r="F147" s="1">
        <v>0.3</v>
      </c>
      <c r="G147" s="1" t="str">
        <f>IF(Main_Data[[#This Row],[Screen_Time]]&gt;4, "Yes", "No")</f>
        <v>No</v>
      </c>
      <c r="H147" s="1" t="str" cm="1">
        <f t="array" ref="H147">_xlfn.IFS(Main_Data[[#This Row],[Screen_Time]]&lt;=2, "low(&lt;=2h)",Main_Data[[#This Row],[Screen_Time]]&lt;=4, "Medium(2-4h)",Main_Data[[#This Row],[Screen_Time]]&gt;4, "High(&gt;4)")</f>
        <v>Medium(2-4h)</v>
      </c>
      <c r="I147">
        <v>146</v>
      </c>
    </row>
    <row r="148" spans="1:9" x14ac:dyDescent="0.3">
      <c r="A148" s="2">
        <v>147</v>
      </c>
      <c r="B148" s="2">
        <v>16</v>
      </c>
      <c r="C148" s="1">
        <v>3.1</v>
      </c>
      <c r="D148" s="1">
        <v>2</v>
      </c>
      <c r="E148" s="1">
        <v>65.5</v>
      </c>
      <c r="F148" s="1">
        <v>2</v>
      </c>
      <c r="G148" s="1" t="str">
        <f>IF(Main_Data[[#This Row],[Screen_Time]]&gt;4, "Yes", "No")</f>
        <v>No</v>
      </c>
      <c r="H148" s="1" t="str" cm="1">
        <f t="array" ref="H148">_xlfn.IFS(Main_Data[[#This Row],[Screen_Time]]&lt;=2, "low(&lt;=2h)",Main_Data[[#This Row],[Screen_Time]]&lt;=4, "Medium(2-4h)",Main_Data[[#This Row],[Screen_Time]]&gt;4, "High(&gt;4)")</f>
        <v>low(&lt;=2h)</v>
      </c>
      <c r="I148">
        <v>147</v>
      </c>
    </row>
    <row r="149" spans="1:9" x14ac:dyDescent="0.3">
      <c r="A149" s="2">
        <v>148</v>
      </c>
      <c r="B149" s="2">
        <v>15</v>
      </c>
      <c r="C149" s="1">
        <v>2.6</v>
      </c>
      <c r="D149" s="1">
        <v>4.8</v>
      </c>
      <c r="E149" s="1">
        <v>48.8</v>
      </c>
      <c r="F149" s="1">
        <v>3.5</v>
      </c>
      <c r="G149" s="1" t="str">
        <f>IF(Main_Data[[#This Row],[Screen_Time]]&gt;4, "Yes", "No")</f>
        <v>Yes</v>
      </c>
      <c r="H149" s="1" t="str" cm="1">
        <f t="array" ref="H149">_xlfn.IFS(Main_Data[[#This Row],[Screen_Time]]&lt;=2, "low(&lt;=2h)",Main_Data[[#This Row],[Screen_Time]]&lt;=4, "Medium(2-4h)",Main_Data[[#This Row],[Screen_Time]]&gt;4, "High(&gt;4)")</f>
        <v>High(&gt;4)</v>
      </c>
      <c r="I149">
        <v>148</v>
      </c>
    </row>
    <row r="150" spans="1:9" x14ac:dyDescent="0.3">
      <c r="A150" s="2">
        <v>149</v>
      </c>
      <c r="B150" s="2">
        <v>14</v>
      </c>
      <c r="C150" s="1">
        <v>3.7</v>
      </c>
      <c r="D150" s="1">
        <v>3.2</v>
      </c>
      <c r="E150" s="1">
        <v>55.7</v>
      </c>
      <c r="F150" s="1">
        <v>1.6</v>
      </c>
      <c r="G150" s="1" t="str">
        <f>IF(Main_Data[[#This Row],[Screen_Time]]&gt;4, "Yes", "No")</f>
        <v>No</v>
      </c>
      <c r="H150" s="1" t="str" cm="1">
        <f t="array" ref="H150">_xlfn.IFS(Main_Data[[#This Row],[Screen_Time]]&lt;=2, "low(&lt;=2h)",Main_Data[[#This Row],[Screen_Time]]&lt;=4, "Medium(2-4h)",Main_Data[[#This Row],[Screen_Time]]&gt;4, "High(&gt;4)")</f>
        <v>Medium(2-4h)</v>
      </c>
      <c r="I150">
        <v>149</v>
      </c>
    </row>
    <row r="151" spans="1:9" x14ac:dyDescent="0.3">
      <c r="A151" s="2">
        <v>150</v>
      </c>
      <c r="B151" s="2">
        <v>16</v>
      </c>
      <c r="C151" s="1">
        <v>3</v>
      </c>
      <c r="D151" s="1">
        <v>5.6</v>
      </c>
      <c r="E151" s="1">
        <v>84.7</v>
      </c>
      <c r="F151" s="1">
        <v>0.1</v>
      </c>
      <c r="G151" s="1" t="str">
        <f>IF(Main_Data[[#This Row],[Screen_Time]]&gt;4, "Yes", "No")</f>
        <v>Yes</v>
      </c>
      <c r="H151" s="1" t="str" cm="1">
        <f t="array" ref="H151">_xlfn.IFS(Main_Data[[#This Row],[Screen_Time]]&lt;=2, "low(&lt;=2h)",Main_Data[[#This Row],[Screen_Time]]&lt;=4, "Medium(2-4h)",Main_Data[[#This Row],[Screen_Time]]&gt;4, "High(&gt;4)")</f>
        <v>High(&gt;4)</v>
      </c>
      <c r="I151">
        <v>150</v>
      </c>
    </row>
    <row r="152" spans="1:9" x14ac:dyDescent="0.3">
      <c r="A152" s="2">
        <v>151</v>
      </c>
      <c r="B152" s="2">
        <v>13</v>
      </c>
      <c r="C152" s="1">
        <v>3.2</v>
      </c>
      <c r="D152" s="1">
        <v>3.6</v>
      </c>
      <c r="E152" s="1">
        <v>73</v>
      </c>
      <c r="F152" s="1">
        <v>1.6</v>
      </c>
      <c r="G152" s="1" t="str">
        <f>IF(Main_Data[[#This Row],[Screen_Time]]&gt;4, "Yes", "No")</f>
        <v>No</v>
      </c>
      <c r="H152" s="1" t="str" cm="1">
        <f t="array" ref="H152">_xlfn.IFS(Main_Data[[#This Row],[Screen_Time]]&lt;=2, "low(&lt;=2h)",Main_Data[[#This Row],[Screen_Time]]&lt;=4, "Medium(2-4h)",Main_Data[[#This Row],[Screen_Time]]&gt;4, "High(&gt;4)")</f>
        <v>Medium(2-4h)</v>
      </c>
      <c r="I152">
        <v>151</v>
      </c>
    </row>
    <row r="153" spans="1:9" x14ac:dyDescent="0.3">
      <c r="A153" s="2">
        <v>152</v>
      </c>
      <c r="B153" s="2">
        <v>13</v>
      </c>
      <c r="C153" s="1">
        <v>4.3</v>
      </c>
      <c r="D153" s="1">
        <v>3.9</v>
      </c>
      <c r="E153" s="1">
        <v>81.7</v>
      </c>
      <c r="F153" s="1">
        <v>1.5</v>
      </c>
      <c r="G153" s="1" t="str">
        <f>IF(Main_Data[[#This Row],[Screen_Time]]&gt;4, "Yes", "No")</f>
        <v>No</v>
      </c>
      <c r="H153" s="1" t="str" cm="1">
        <f t="array" ref="H153">_xlfn.IFS(Main_Data[[#This Row],[Screen_Time]]&lt;=2, "low(&lt;=2h)",Main_Data[[#This Row],[Screen_Time]]&lt;=4, "Medium(2-4h)",Main_Data[[#This Row],[Screen_Time]]&gt;4, "High(&gt;4)")</f>
        <v>Medium(2-4h)</v>
      </c>
      <c r="I153">
        <v>152</v>
      </c>
    </row>
    <row r="154" spans="1:9" x14ac:dyDescent="0.3">
      <c r="A154" s="2">
        <v>153</v>
      </c>
      <c r="B154" s="2">
        <v>13</v>
      </c>
      <c r="C154" s="1">
        <v>2.7</v>
      </c>
      <c r="D154" s="1">
        <v>6.5</v>
      </c>
      <c r="E154" s="1">
        <v>80.400000000000006</v>
      </c>
      <c r="F154" s="1">
        <v>1.4</v>
      </c>
      <c r="G154" s="1" t="str">
        <f>IF(Main_Data[[#This Row],[Screen_Time]]&gt;4, "Yes", "No")</f>
        <v>Yes</v>
      </c>
      <c r="H154" s="1" t="str" cm="1">
        <f t="array" ref="H154">_xlfn.IFS(Main_Data[[#This Row],[Screen_Time]]&lt;=2, "low(&lt;=2h)",Main_Data[[#This Row],[Screen_Time]]&lt;=4, "Medium(2-4h)",Main_Data[[#This Row],[Screen_Time]]&gt;4, "High(&gt;4)")</f>
        <v>High(&gt;4)</v>
      </c>
      <c r="I154">
        <v>153</v>
      </c>
    </row>
    <row r="155" spans="1:9" x14ac:dyDescent="0.3">
      <c r="A155" s="2">
        <v>154</v>
      </c>
      <c r="B155" s="2">
        <v>13</v>
      </c>
      <c r="C155" s="1">
        <v>2.2000000000000002</v>
      </c>
      <c r="D155" s="1">
        <v>7.6</v>
      </c>
      <c r="E155" s="1">
        <v>60</v>
      </c>
      <c r="F155" s="1">
        <v>2.2999999999999998</v>
      </c>
      <c r="G155" s="1" t="str">
        <f>IF(Main_Data[[#This Row],[Screen_Time]]&gt;4, "Yes", "No")</f>
        <v>Yes</v>
      </c>
      <c r="H155" s="1" t="str" cm="1">
        <f t="array" ref="H155">_xlfn.IFS(Main_Data[[#This Row],[Screen_Time]]&lt;=2, "low(&lt;=2h)",Main_Data[[#This Row],[Screen_Time]]&lt;=4, "Medium(2-4h)",Main_Data[[#This Row],[Screen_Time]]&gt;4, "High(&gt;4)")</f>
        <v>High(&gt;4)</v>
      </c>
      <c r="I155">
        <v>154</v>
      </c>
    </row>
    <row r="156" spans="1:9" x14ac:dyDescent="0.3">
      <c r="A156" s="2">
        <v>155</v>
      </c>
      <c r="B156" s="2">
        <v>15</v>
      </c>
      <c r="C156" s="1">
        <v>2.9</v>
      </c>
      <c r="D156" s="1">
        <v>5.2</v>
      </c>
      <c r="E156" s="1">
        <v>94.3</v>
      </c>
      <c r="F156" s="1">
        <v>2.6</v>
      </c>
      <c r="G156" s="1" t="str">
        <f>IF(Main_Data[[#This Row],[Screen_Time]]&gt;4, "Yes", "No")</f>
        <v>Yes</v>
      </c>
      <c r="H156" s="1" t="str" cm="1">
        <f t="array" ref="H156">_xlfn.IFS(Main_Data[[#This Row],[Screen_Time]]&lt;=2, "low(&lt;=2h)",Main_Data[[#This Row],[Screen_Time]]&lt;=4, "Medium(2-4h)",Main_Data[[#This Row],[Screen_Time]]&gt;4, "High(&gt;4)")</f>
        <v>High(&gt;4)</v>
      </c>
      <c r="I156">
        <v>155</v>
      </c>
    </row>
    <row r="157" spans="1:9" x14ac:dyDescent="0.3">
      <c r="A157" s="2">
        <v>156</v>
      </c>
      <c r="B157" s="2">
        <v>13</v>
      </c>
      <c r="C157" s="1">
        <v>3.6</v>
      </c>
      <c r="D157" s="1">
        <v>3.6</v>
      </c>
      <c r="E157" s="1">
        <v>89.5</v>
      </c>
      <c r="F157" s="1">
        <v>2</v>
      </c>
      <c r="G157" s="1" t="str">
        <f>IF(Main_Data[[#This Row],[Screen_Time]]&gt;4, "Yes", "No")</f>
        <v>No</v>
      </c>
      <c r="H157" s="1" t="str" cm="1">
        <f t="array" ref="H157">_xlfn.IFS(Main_Data[[#This Row],[Screen_Time]]&lt;=2, "low(&lt;=2h)",Main_Data[[#This Row],[Screen_Time]]&lt;=4, "Medium(2-4h)",Main_Data[[#This Row],[Screen_Time]]&gt;4, "High(&gt;4)")</f>
        <v>Medium(2-4h)</v>
      </c>
      <c r="I157">
        <v>156</v>
      </c>
    </row>
    <row r="158" spans="1:9" x14ac:dyDescent="0.3">
      <c r="A158" s="2">
        <v>157</v>
      </c>
      <c r="B158" s="2">
        <v>16</v>
      </c>
      <c r="C158" s="1">
        <v>3</v>
      </c>
      <c r="D158" s="1">
        <v>3.4</v>
      </c>
      <c r="E158" s="1">
        <v>64.400000000000006</v>
      </c>
      <c r="F158" s="1">
        <v>1.4</v>
      </c>
      <c r="G158" s="1" t="str">
        <f>IF(Main_Data[[#This Row],[Screen_Time]]&gt;4, "Yes", "No")</f>
        <v>No</v>
      </c>
      <c r="H158" s="1" t="str" cm="1">
        <f t="array" ref="H158">_xlfn.IFS(Main_Data[[#This Row],[Screen_Time]]&lt;=2, "low(&lt;=2h)",Main_Data[[#This Row],[Screen_Time]]&lt;=4, "Medium(2-4h)",Main_Data[[#This Row],[Screen_Time]]&gt;4, "High(&gt;4)")</f>
        <v>Medium(2-4h)</v>
      </c>
      <c r="I158">
        <v>157</v>
      </c>
    </row>
    <row r="159" spans="1:9" x14ac:dyDescent="0.3">
      <c r="A159" s="2">
        <v>158</v>
      </c>
      <c r="B159" s="2">
        <v>17</v>
      </c>
      <c r="C159" s="1">
        <v>3.6</v>
      </c>
      <c r="D159" s="1">
        <v>2.8</v>
      </c>
      <c r="E159" s="1">
        <v>34.299999999999997</v>
      </c>
      <c r="F159" s="1">
        <v>2.4</v>
      </c>
      <c r="G159" s="1" t="str">
        <f>IF(Main_Data[[#This Row],[Screen_Time]]&gt;4, "Yes", "No")</f>
        <v>No</v>
      </c>
      <c r="H159" s="1" t="str" cm="1">
        <f t="array" ref="H159">_xlfn.IFS(Main_Data[[#This Row],[Screen_Time]]&lt;=2, "low(&lt;=2h)",Main_Data[[#This Row],[Screen_Time]]&lt;=4, "Medium(2-4h)",Main_Data[[#This Row],[Screen_Time]]&gt;4, "High(&gt;4)")</f>
        <v>Medium(2-4h)</v>
      </c>
      <c r="I159">
        <v>158</v>
      </c>
    </row>
    <row r="160" spans="1:9" x14ac:dyDescent="0.3">
      <c r="A160" s="2">
        <v>159</v>
      </c>
      <c r="B160" s="2">
        <v>13</v>
      </c>
      <c r="C160" s="1">
        <v>1.8</v>
      </c>
      <c r="D160" s="1">
        <v>3.1</v>
      </c>
      <c r="E160" s="1">
        <v>66.400000000000006</v>
      </c>
      <c r="F160" s="1">
        <v>0.3</v>
      </c>
      <c r="G160" s="1" t="str">
        <f>IF(Main_Data[[#This Row],[Screen_Time]]&gt;4, "Yes", "No")</f>
        <v>No</v>
      </c>
      <c r="H160" s="1" t="str" cm="1">
        <f t="array" ref="H160">_xlfn.IFS(Main_Data[[#This Row],[Screen_Time]]&lt;=2, "low(&lt;=2h)",Main_Data[[#This Row],[Screen_Time]]&lt;=4, "Medium(2-4h)",Main_Data[[#This Row],[Screen_Time]]&gt;4, "High(&gt;4)")</f>
        <v>Medium(2-4h)</v>
      </c>
      <c r="I160">
        <v>159</v>
      </c>
    </row>
    <row r="161" spans="1:9" x14ac:dyDescent="0.3">
      <c r="A161" s="2">
        <v>160</v>
      </c>
      <c r="B161" s="2">
        <v>15</v>
      </c>
      <c r="C161" s="1">
        <v>1.6</v>
      </c>
      <c r="D161" s="1">
        <v>3.6</v>
      </c>
      <c r="E161" s="1">
        <v>72.400000000000006</v>
      </c>
      <c r="F161" s="1">
        <v>0.9</v>
      </c>
      <c r="G161" s="1" t="str">
        <f>IF(Main_Data[[#This Row],[Screen_Time]]&gt;4, "Yes", "No")</f>
        <v>No</v>
      </c>
      <c r="H161" s="1" t="str" cm="1">
        <f t="array" ref="H161">_xlfn.IFS(Main_Data[[#This Row],[Screen_Time]]&lt;=2, "low(&lt;=2h)",Main_Data[[#This Row],[Screen_Time]]&lt;=4, "Medium(2-4h)",Main_Data[[#This Row],[Screen_Time]]&gt;4, "High(&gt;4)")</f>
        <v>Medium(2-4h)</v>
      </c>
      <c r="I161">
        <v>160</v>
      </c>
    </row>
    <row r="162" spans="1:9" x14ac:dyDescent="0.3">
      <c r="A162" s="2">
        <v>161</v>
      </c>
      <c r="B162" s="2">
        <v>15</v>
      </c>
      <c r="C162" s="1">
        <v>2</v>
      </c>
      <c r="D162" s="1">
        <v>6.9</v>
      </c>
      <c r="E162" s="1">
        <v>64.3</v>
      </c>
      <c r="F162" s="1">
        <v>1</v>
      </c>
      <c r="G162" s="1" t="str">
        <f>IF(Main_Data[[#This Row],[Screen_Time]]&gt;4, "Yes", "No")</f>
        <v>Yes</v>
      </c>
      <c r="H162" s="1" t="str" cm="1">
        <f t="array" ref="H162">_xlfn.IFS(Main_Data[[#This Row],[Screen_Time]]&lt;=2, "low(&lt;=2h)",Main_Data[[#This Row],[Screen_Time]]&lt;=4, "Medium(2-4h)",Main_Data[[#This Row],[Screen_Time]]&gt;4, "High(&gt;4)")</f>
        <v>High(&gt;4)</v>
      </c>
      <c r="I162">
        <v>161</v>
      </c>
    </row>
    <row r="163" spans="1:9" x14ac:dyDescent="0.3">
      <c r="A163" s="2">
        <v>162</v>
      </c>
      <c r="B163" s="2">
        <v>13</v>
      </c>
      <c r="C163" s="1">
        <v>1.2</v>
      </c>
      <c r="D163" s="1">
        <v>3.7</v>
      </c>
      <c r="E163" s="1">
        <v>67.8</v>
      </c>
      <c r="F163" s="1">
        <v>1.5</v>
      </c>
      <c r="G163" s="1" t="str">
        <f>IF(Main_Data[[#This Row],[Screen_Time]]&gt;4, "Yes", "No")</f>
        <v>No</v>
      </c>
      <c r="H163" s="1" t="str" cm="1">
        <f t="array" ref="H163">_xlfn.IFS(Main_Data[[#This Row],[Screen_Time]]&lt;=2, "low(&lt;=2h)",Main_Data[[#This Row],[Screen_Time]]&lt;=4, "Medium(2-4h)",Main_Data[[#This Row],[Screen_Time]]&gt;4, "High(&gt;4)")</f>
        <v>Medium(2-4h)</v>
      </c>
      <c r="I163">
        <v>162</v>
      </c>
    </row>
    <row r="164" spans="1:9" x14ac:dyDescent="0.3">
      <c r="A164" s="2">
        <v>163</v>
      </c>
      <c r="B164" s="2">
        <v>17</v>
      </c>
      <c r="C164" s="1">
        <v>2.6</v>
      </c>
      <c r="D164" s="1">
        <v>2.2000000000000002</v>
      </c>
      <c r="E164" s="1">
        <v>61.7</v>
      </c>
      <c r="F164" s="1">
        <v>1.9</v>
      </c>
      <c r="G164" s="1" t="str">
        <f>IF(Main_Data[[#This Row],[Screen_Time]]&gt;4, "Yes", "No")</f>
        <v>No</v>
      </c>
      <c r="H164" s="1" t="str" cm="1">
        <f t="array" ref="H164">_xlfn.IFS(Main_Data[[#This Row],[Screen_Time]]&lt;=2, "low(&lt;=2h)",Main_Data[[#This Row],[Screen_Time]]&lt;=4, "Medium(2-4h)",Main_Data[[#This Row],[Screen_Time]]&gt;4, "High(&gt;4)")</f>
        <v>Medium(2-4h)</v>
      </c>
      <c r="I164">
        <v>163</v>
      </c>
    </row>
    <row r="165" spans="1:9" x14ac:dyDescent="0.3">
      <c r="A165" s="2">
        <v>164</v>
      </c>
      <c r="B165" s="2">
        <v>13</v>
      </c>
      <c r="C165" s="1">
        <v>2.1</v>
      </c>
      <c r="D165" s="1">
        <v>4.0999999999999996</v>
      </c>
      <c r="E165" s="1">
        <v>79.2</v>
      </c>
      <c r="F165" s="1">
        <v>1.3</v>
      </c>
      <c r="G165" s="1" t="str">
        <f>IF(Main_Data[[#This Row],[Screen_Time]]&gt;4, "Yes", "No")</f>
        <v>Yes</v>
      </c>
      <c r="H165" s="1" t="str" cm="1">
        <f t="array" ref="H165">_xlfn.IFS(Main_Data[[#This Row],[Screen_Time]]&lt;=2, "low(&lt;=2h)",Main_Data[[#This Row],[Screen_Time]]&lt;=4, "Medium(2-4h)",Main_Data[[#This Row],[Screen_Time]]&gt;4, "High(&gt;4)")</f>
        <v>High(&gt;4)</v>
      </c>
      <c r="I165">
        <v>164</v>
      </c>
    </row>
    <row r="166" spans="1:9" x14ac:dyDescent="0.3">
      <c r="A166" s="2">
        <v>165</v>
      </c>
      <c r="B166" s="2">
        <v>15</v>
      </c>
      <c r="C166" s="1">
        <v>3.7</v>
      </c>
      <c r="D166" s="1">
        <v>4.3</v>
      </c>
      <c r="E166" s="1">
        <v>70.599999999999994</v>
      </c>
      <c r="F166" s="1">
        <v>0.8</v>
      </c>
      <c r="G166" s="1" t="str">
        <f>IF(Main_Data[[#This Row],[Screen_Time]]&gt;4, "Yes", "No")</f>
        <v>Yes</v>
      </c>
      <c r="H166" s="1" t="str" cm="1">
        <f t="array" ref="H166">_xlfn.IFS(Main_Data[[#This Row],[Screen_Time]]&lt;=2, "low(&lt;=2h)",Main_Data[[#This Row],[Screen_Time]]&lt;=4, "Medium(2-4h)",Main_Data[[#This Row],[Screen_Time]]&gt;4, "High(&gt;4)")</f>
        <v>High(&gt;4)</v>
      </c>
      <c r="I166">
        <v>165</v>
      </c>
    </row>
    <row r="167" spans="1:9" x14ac:dyDescent="0.3">
      <c r="A167" s="2">
        <v>166</v>
      </c>
      <c r="B167" s="2">
        <v>14</v>
      </c>
      <c r="C167" s="1">
        <v>1.2</v>
      </c>
      <c r="D167" s="1">
        <v>4.0999999999999996</v>
      </c>
      <c r="E167" s="1">
        <v>79.5</v>
      </c>
      <c r="F167" s="1">
        <v>2.2999999999999998</v>
      </c>
      <c r="G167" s="1" t="str">
        <f>IF(Main_Data[[#This Row],[Screen_Time]]&gt;4, "Yes", "No")</f>
        <v>Yes</v>
      </c>
      <c r="H167" s="1" t="str" cm="1">
        <f t="array" ref="H167">_xlfn.IFS(Main_Data[[#This Row],[Screen_Time]]&lt;=2, "low(&lt;=2h)",Main_Data[[#This Row],[Screen_Time]]&lt;=4, "Medium(2-4h)",Main_Data[[#This Row],[Screen_Time]]&gt;4, "High(&gt;4)")</f>
        <v>High(&gt;4)</v>
      </c>
      <c r="I167">
        <v>166</v>
      </c>
    </row>
    <row r="168" spans="1:9" x14ac:dyDescent="0.3">
      <c r="A168" s="2">
        <v>167</v>
      </c>
      <c r="B168" s="2">
        <v>16</v>
      </c>
      <c r="C168" s="1">
        <v>4.0999999999999996</v>
      </c>
      <c r="D168" s="1">
        <v>5.2</v>
      </c>
      <c r="E168" s="1">
        <v>82.2</v>
      </c>
      <c r="F168" s="1">
        <v>1.3</v>
      </c>
      <c r="G168" s="1" t="str">
        <f>IF(Main_Data[[#This Row],[Screen_Time]]&gt;4, "Yes", "No")</f>
        <v>Yes</v>
      </c>
      <c r="H168" s="1" t="str" cm="1">
        <f t="array" ref="H168">_xlfn.IFS(Main_Data[[#This Row],[Screen_Time]]&lt;=2, "low(&lt;=2h)",Main_Data[[#This Row],[Screen_Time]]&lt;=4, "Medium(2-4h)",Main_Data[[#This Row],[Screen_Time]]&gt;4, "High(&gt;4)")</f>
        <v>High(&gt;4)</v>
      </c>
      <c r="I168">
        <v>167</v>
      </c>
    </row>
    <row r="169" spans="1:9" x14ac:dyDescent="0.3">
      <c r="A169" s="2">
        <v>168</v>
      </c>
      <c r="B169" s="2">
        <v>15</v>
      </c>
      <c r="C169" s="1">
        <v>1.5</v>
      </c>
      <c r="D169" s="1">
        <v>4.0999999999999996</v>
      </c>
      <c r="E169" s="1">
        <v>48.3</v>
      </c>
      <c r="F169" s="1">
        <v>1.6</v>
      </c>
      <c r="G169" s="1" t="str">
        <f>IF(Main_Data[[#This Row],[Screen_Time]]&gt;4, "Yes", "No")</f>
        <v>Yes</v>
      </c>
      <c r="H169" s="1" t="str" cm="1">
        <f t="array" ref="H169">_xlfn.IFS(Main_Data[[#This Row],[Screen_Time]]&lt;=2, "low(&lt;=2h)",Main_Data[[#This Row],[Screen_Time]]&lt;=4, "Medium(2-4h)",Main_Data[[#This Row],[Screen_Time]]&gt;4, "High(&gt;4)")</f>
        <v>High(&gt;4)</v>
      </c>
      <c r="I169">
        <v>168</v>
      </c>
    </row>
    <row r="170" spans="1:9" x14ac:dyDescent="0.3">
      <c r="A170" s="2">
        <v>169</v>
      </c>
      <c r="B170" s="2">
        <v>13</v>
      </c>
      <c r="C170" s="1">
        <v>1.3</v>
      </c>
      <c r="D170" s="1">
        <v>5.2</v>
      </c>
      <c r="E170" s="1">
        <v>62.3</v>
      </c>
      <c r="F170" s="1">
        <v>1.9</v>
      </c>
      <c r="G170" s="1" t="str">
        <f>IF(Main_Data[[#This Row],[Screen_Time]]&gt;4, "Yes", "No")</f>
        <v>Yes</v>
      </c>
      <c r="H170" s="1" t="str" cm="1">
        <f t="array" ref="H170">_xlfn.IFS(Main_Data[[#This Row],[Screen_Time]]&lt;=2, "low(&lt;=2h)",Main_Data[[#This Row],[Screen_Time]]&lt;=4, "Medium(2-4h)",Main_Data[[#This Row],[Screen_Time]]&gt;4, "High(&gt;4)")</f>
        <v>High(&gt;4)</v>
      </c>
      <c r="I170">
        <v>169</v>
      </c>
    </row>
    <row r="171" spans="1:9" x14ac:dyDescent="0.3">
      <c r="A171" s="2">
        <v>170</v>
      </c>
      <c r="B171" s="2">
        <v>16</v>
      </c>
      <c r="C171" s="1">
        <v>1.7</v>
      </c>
      <c r="D171" s="1">
        <v>2.8</v>
      </c>
      <c r="E171" s="1">
        <v>63.8</v>
      </c>
      <c r="F171" s="1">
        <v>1.5</v>
      </c>
      <c r="G171" s="1" t="str">
        <f>IF(Main_Data[[#This Row],[Screen_Time]]&gt;4, "Yes", "No")</f>
        <v>No</v>
      </c>
      <c r="H171" s="1" t="str" cm="1">
        <f t="array" ref="H171">_xlfn.IFS(Main_Data[[#This Row],[Screen_Time]]&lt;=2, "low(&lt;=2h)",Main_Data[[#This Row],[Screen_Time]]&lt;=4, "Medium(2-4h)",Main_Data[[#This Row],[Screen_Time]]&gt;4, "High(&gt;4)")</f>
        <v>Medium(2-4h)</v>
      </c>
      <c r="I171">
        <v>170</v>
      </c>
    </row>
    <row r="172" spans="1:9" x14ac:dyDescent="0.3">
      <c r="A172" s="2">
        <v>171</v>
      </c>
      <c r="B172" s="2">
        <v>13</v>
      </c>
      <c r="C172" s="1">
        <v>4.5</v>
      </c>
      <c r="D172" s="1">
        <v>4</v>
      </c>
      <c r="E172" s="1">
        <v>95.7</v>
      </c>
      <c r="F172" s="1">
        <v>1.5</v>
      </c>
      <c r="G172" s="1" t="str">
        <f>IF(Main_Data[[#This Row],[Screen_Time]]&gt;4, "Yes", "No")</f>
        <v>No</v>
      </c>
      <c r="H172" s="1" t="str" cm="1">
        <f t="array" ref="H172">_xlfn.IFS(Main_Data[[#This Row],[Screen_Time]]&lt;=2, "low(&lt;=2h)",Main_Data[[#This Row],[Screen_Time]]&lt;=4, "Medium(2-4h)",Main_Data[[#This Row],[Screen_Time]]&gt;4, "High(&gt;4)")</f>
        <v>Medium(2-4h)</v>
      </c>
      <c r="I172">
        <v>171</v>
      </c>
    </row>
    <row r="173" spans="1:9" x14ac:dyDescent="0.3">
      <c r="A173" s="2">
        <v>172</v>
      </c>
      <c r="B173" s="2">
        <v>13</v>
      </c>
      <c r="C173" s="1">
        <v>2.5</v>
      </c>
      <c r="D173" s="1">
        <v>4.4000000000000004</v>
      </c>
      <c r="E173" s="1">
        <v>71.5</v>
      </c>
      <c r="F173" s="1">
        <v>2.2999999999999998</v>
      </c>
      <c r="G173" s="1" t="str">
        <f>IF(Main_Data[[#This Row],[Screen_Time]]&gt;4, "Yes", "No")</f>
        <v>Yes</v>
      </c>
      <c r="H173" s="1" t="str" cm="1">
        <f t="array" ref="H173">_xlfn.IFS(Main_Data[[#This Row],[Screen_Time]]&lt;=2, "low(&lt;=2h)",Main_Data[[#This Row],[Screen_Time]]&lt;=4, "Medium(2-4h)",Main_Data[[#This Row],[Screen_Time]]&gt;4, "High(&gt;4)")</f>
        <v>High(&gt;4)</v>
      </c>
      <c r="I173">
        <v>172</v>
      </c>
    </row>
    <row r="174" spans="1:9" x14ac:dyDescent="0.3">
      <c r="A174" s="2">
        <v>173</v>
      </c>
      <c r="B174" s="2">
        <v>14</v>
      </c>
      <c r="C174" s="1">
        <v>3</v>
      </c>
      <c r="D174" s="1">
        <v>4.5999999999999996</v>
      </c>
      <c r="E174" s="1">
        <v>70.900000000000006</v>
      </c>
      <c r="F174" s="1">
        <v>1.6</v>
      </c>
      <c r="G174" s="1" t="str">
        <f>IF(Main_Data[[#This Row],[Screen_Time]]&gt;4, "Yes", "No")</f>
        <v>Yes</v>
      </c>
      <c r="H174" s="1" t="str" cm="1">
        <f t="array" ref="H174">_xlfn.IFS(Main_Data[[#This Row],[Screen_Time]]&lt;=2, "low(&lt;=2h)",Main_Data[[#This Row],[Screen_Time]]&lt;=4, "Medium(2-4h)",Main_Data[[#This Row],[Screen_Time]]&gt;4, "High(&gt;4)")</f>
        <v>High(&gt;4)</v>
      </c>
      <c r="I174">
        <v>173</v>
      </c>
    </row>
    <row r="175" spans="1:9" x14ac:dyDescent="0.3">
      <c r="A175" s="2">
        <v>174</v>
      </c>
      <c r="B175" s="2">
        <v>16</v>
      </c>
      <c r="C175" s="1">
        <v>2.2999999999999998</v>
      </c>
      <c r="D175" s="1">
        <v>2.8</v>
      </c>
      <c r="E175" s="1">
        <v>51.2</v>
      </c>
      <c r="F175" s="1">
        <v>2.2000000000000002</v>
      </c>
      <c r="G175" s="1" t="str">
        <f>IF(Main_Data[[#This Row],[Screen_Time]]&gt;4, "Yes", "No")</f>
        <v>No</v>
      </c>
      <c r="H175" s="1" t="str" cm="1">
        <f t="array" ref="H175">_xlfn.IFS(Main_Data[[#This Row],[Screen_Time]]&lt;=2, "low(&lt;=2h)",Main_Data[[#This Row],[Screen_Time]]&lt;=4, "Medium(2-4h)",Main_Data[[#This Row],[Screen_Time]]&gt;4, "High(&gt;4)")</f>
        <v>Medium(2-4h)</v>
      </c>
      <c r="I175">
        <v>174</v>
      </c>
    </row>
    <row r="176" spans="1:9" x14ac:dyDescent="0.3">
      <c r="A176" s="2">
        <v>175</v>
      </c>
      <c r="B176" s="2">
        <v>16</v>
      </c>
      <c r="C176" s="1">
        <v>2.4</v>
      </c>
      <c r="D176" s="1">
        <v>4.7</v>
      </c>
      <c r="E176" s="1">
        <v>71.400000000000006</v>
      </c>
      <c r="F176" s="1">
        <v>1.9</v>
      </c>
      <c r="G176" s="1" t="str">
        <f>IF(Main_Data[[#This Row],[Screen_Time]]&gt;4, "Yes", "No")</f>
        <v>Yes</v>
      </c>
      <c r="H176" s="1" t="str" cm="1">
        <f t="array" ref="H176">_xlfn.IFS(Main_Data[[#This Row],[Screen_Time]]&lt;=2, "low(&lt;=2h)",Main_Data[[#This Row],[Screen_Time]]&lt;=4, "Medium(2-4h)",Main_Data[[#This Row],[Screen_Time]]&gt;4, "High(&gt;4)")</f>
        <v>High(&gt;4)</v>
      </c>
      <c r="I176">
        <v>175</v>
      </c>
    </row>
    <row r="177" spans="1:9" x14ac:dyDescent="0.3">
      <c r="A177" s="2">
        <v>176</v>
      </c>
      <c r="B177" s="2">
        <v>14</v>
      </c>
      <c r="C177" s="1">
        <v>2</v>
      </c>
      <c r="D177" s="1">
        <v>5</v>
      </c>
      <c r="E177" s="1">
        <v>79.8</v>
      </c>
      <c r="F177" s="1">
        <v>3.1</v>
      </c>
      <c r="G177" s="1" t="str">
        <f>IF(Main_Data[[#This Row],[Screen_Time]]&gt;4, "Yes", "No")</f>
        <v>Yes</v>
      </c>
      <c r="H177" s="1" t="str" cm="1">
        <f t="array" ref="H177">_xlfn.IFS(Main_Data[[#This Row],[Screen_Time]]&lt;=2, "low(&lt;=2h)",Main_Data[[#This Row],[Screen_Time]]&lt;=4, "Medium(2-4h)",Main_Data[[#This Row],[Screen_Time]]&gt;4, "High(&gt;4)")</f>
        <v>High(&gt;4)</v>
      </c>
      <c r="I177">
        <v>176</v>
      </c>
    </row>
    <row r="178" spans="1:9" x14ac:dyDescent="0.3">
      <c r="A178" s="2">
        <v>177</v>
      </c>
      <c r="B178" s="2">
        <v>15</v>
      </c>
      <c r="C178" s="1">
        <v>2.6</v>
      </c>
      <c r="D178" s="1">
        <v>2.2000000000000002</v>
      </c>
      <c r="E178" s="1">
        <v>78.599999999999994</v>
      </c>
      <c r="F178" s="1">
        <v>1.8</v>
      </c>
      <c r="G178" s="1" t="str">
        <f>IF(Main_Data[[#This Row],[Screen_Time]]&gt;4, "Yes", "No")</f>
        <v>No</v>
      </c>
      <c r="H178" s="1" t="str" cm="1">
        <f t="array" ref="H178">_xlfn.IFS(Main_Data[[#This Row],[Screen_Time]]&lt;=2, "low(&lt;=2h)",Main_Data[[#This Row],[Screen_Time]]&lt;=4, "Medium(2-4h)",Main_Data[[#This Row],[Screen_Time]]&gt;4, "High(&gt;4)")</f>
        <v>Medium(2-4h)</v>
      </c>
      <c r="I178">
        <v>177</v>
      </c>
    </row>
    <row r="179" spans="1:9" x14ac:dyDescent="0.3">
      <c r="A179" s="2">
        <v>178</v>
      </c>
      <c r="B179" s="2">
        <v>13</v>
      </c>
      <c r="C179" s="1">
        <v>3</v>
      </c>
      <c r="D179" s="1">
        <v>1.5</v>
      </c>
      <c r="E179" s="1">
        <v>76.2</v>
      </c>
      <c r="F179" s="1">
        <v>2</v>
      </c>
      <c r="G179" s="1" t="str">
        <f>IF(Main_Data[[#This Row],[Screen_Time]]&gt;4, "Yes", "No")</f>
        <v>No</v>
      </c>
      <c r="H179" s="1" t="str" cm="1">
        <f t="array" ref="H179">_xlfn.IFS(Main_Data[[#This Row],[Screen_Time]]&lt;=2, "low(&lt;=2h)",Main_Data[[#This Row],[Screen_Time]]&lt;=4, "Medium(2-4h)",Main_Data[[#This Row],[Screen_Time]]&gt;4, "High(&gt;4)")</f>
        <v>low(&lt;=2h)</v>
      </c>
      <c r="I179">
        <v>178</v>
      </c>
    </row>
    <row r="180" spans="1:9" x14ac:dyDescent="0.3">
      <c r="A180" s="2">
        <v>179</v>
      </c>
      <c r="B180" s="2">
        <v>17</v>
      </c>
      <c r="C180" s="1">
        <v>4.2</v>
      </c>
      <c r="D180" s="1">
        <v>4.4000000000000004</v>
      </c>
      <c r="E180" s="1">
        <v>70.099999999999994</v>
      </c>
      <c r="F180" s="1">
        <v>2.4</v>
      </c>
      <c r="G180" s="1" t="str">
        <f>IF(Main_Data[[#This Row],[Screen_Time]]&gt;4, "Yes", "No")</f>
        <v>Yes</v>
      </c>
      <c r="H180" s="1" t="str" cm="1">
        <f t="array" ref="H180">_xlfn.IFS(Main_Data[[#This Row],[Screen_Time]]&lt;=2, "low(&lt;=2h)",Main_Data[[#This Row],[Screen_Time]]&lt;=4, "Medium(2-4h)",Main_Data[[#This Row],[Screen_Time]]&gt;4, "High(&gt;4)")</f>
        <v>High(&gt;4)</v>
      </c>
      <c r="I180">
        <v>179</v>
      </c>
    </row>
    <row r="181" spans="1:9" x14ac:dyDescent="0.3">
      <c r="A181" s="2">
        <v>180</v>
      </c>
      <c r="B181" s="2">
        <v>13</v>
      </c>
      <c r="C181" s="1">
        <v>0.6</v>
      </c>
      <c r="D181" s="1">
        <v>3.3</v>
      </c>
      <c r="E181" s="1">
        <v>70.599999999999994</v>
      </c>
      <c r="F181" s="1">
        <v>1.6</v>
      </c>
      <c r="G181" s="1" t="str">
        <f>IF(Main_Data[[#This Row],[Screen_Time]]&gt;4, "Yes", "No")</f>
        <v>No</v>
      </c>
      <c r="H181" s="1" t="str" cm="1">
        <f t="array" ref="H181">_xlfn.IFS(Main_Data[[#This Row],[Screen_Time]]&lt;=2, "low(&lt;=2h)",Main_Data[[#This Row],[Screen_Time]]&lt;=4, "Medium(2-4h)",Main_Data[[#This Row],[Screen_Time]]&gt;4, "High(&gt;4)")</f>
        <v>Medium(2-4h)</v>
      </c>
      <c r="I181">
        <v>180</v>
      </c>
    </row>
    <row r="182" spans="1:9" x14ac:dyDescent="0.3">
      <c r="A182" s="2">
        <v>181</v>
      </c>
      <c r="B182" s="2">
        <v>13</v>
      </c>
      <c r="C182" s="1">
        <v>4.0999999999999996</v>
      </c>
      <c r="D182" s="1">
        <v>4.4000000000000004</v>
      </c>
      <c r="E182" s="1">
        <v>53.1</v>
      </c>
      <c r="F182" s="1">
        <v>1</v>
      </c>
      <c r="G182" s="1" t="str">
        <f>IF(Main_Data[[#This Row],[Screen_Time]]&gt;4, "Yes", "No")</f>
        <v>Yes</v>
      </c>
      <c r="H182" s="1" t="str" cm="1">
        <f t="array" ref="H182">_xlfn.IFS(Main_Data[[#This Row],[Screen_Time]]&lt;=2, "low(&lt;=2h)",Main_Data[[#This Row],[Screen_Time]]&lt;=4, "Medium(2-4h)",Main_Data[[#This Row],[Screen_Time]]&gt;4, "High(&gt;4)")</f>
        <v>High(&gt;4)</v>
      </c>
      <c r="I182">
        <v>181</v>
      </c>
    </row>
    <row r="183" spans="1:9" x14ac:dyDescent="0.3">
      <c r="A183" s="2">
        <v>182</v>
      </c>
      <c r="B183" s="2">
        <v>15</v>
      </c>
      <c r="C183" s="1">
        <v>3</v>
      </c>
      <c r="D183" s="1">
        <v>2.1</v>
      </c>
      <c r="E183" s="1">
        <v>61</v>
      </c>
      <c r="F183" s="1">
        <v>1.1000000000000001</v>
      </c>
      <c r="G183" s="1" t="str">
        <f>IF(Main_Data[[#This Row],[Screen_Time]]&gt;4, "Yes", "No")</f>
        <v>No</v>
      </c>
      <c r="H183" s="1" t="str" cm="1">
        <f t="array" ref="H183">_xlfn.IFS(Main_Data[[#This Row],[Screen_Time]]&lt;=2, "low(&lt;=2h)",Main_Data[[#This Row],[Screen_Time]]&lt;=4, "Medium(2-4h)",Main_Data[[#This Row],[Screen_Time]]&gt;4, "High(&gt;4)")</f>
        <v>Medium(2-4h)</v>
      </c>
      <c r="I183">
        <v>182</v>
      </c>
    </row>
    <row r="184" spans="1:9" x14ac:dyDescent="0.3">
      <c r="A184" s="2">
        <v>183</v>
      </c>
      <c r="B184" s="2">
        <v>13</v>
      </c>
      <c r="C184" s="1">
        <v>2.1</v>
      </c>
      <c r="D184" s="1">
        <v>1.7</v>
      </c>
      <c r="E184" s="1">
        <v>72.3</v>
      </c>
      <c r="F184" s="1">
        <v>1.1000000000000001</v>
      </c>
      <c r="G184" s="1" t="str">
        <f>IF(Main_Data[[#This Row],[Screen_Time]]&gt;4, "Yes", "No")</f>
        <v>No</v>
      </c>
      <c r="H184" s="1" t="str" cm="1">
        <f t="array" ref="H184">_xlfn.IFS(Main_Data[[#This Row],[Screen_Time]]&lt;=2, "low(&lt;=2h)",Main_Data[[#This Row],[Screen_Time]]&lt;=4, "Medium(2-4h)",Main_Data[[#This Row],[Screen_Time]]&gt;4, "High(&gt;4)")</f>
        <v>low(&lt;=2h)</v>
      </c>
      <c r="I184">
        <v>183</v>
      </c>
    </row>
    <row r="185" spans="1:9" x14ac:dyDescent="0.3">
      <c r="A185" s="2">
        <v>184</v>
      </c>
      <c r="B185" s="2">
        <v>14</v>
      </c>
      <c r="C185" s="1">
        <v>2</v>
      </c>
      <c r="D185" s="1">
        <v>4.3</v>
      </c>
      <c r="E185" s="1">
        <v>62.8</v>
      </c>
      <c r="F185" s="1">
        <v>0.7</v>
      </c>
      <c r="G185" s="1" t="str">
        <f>IF(Main_Data[[#This Row],[Screen_Time]]&gt;4, "Yes", "No")</f>
        <v>Yes</v>
      </c>
      <c r="H185" s="1" t="str" cm="1">
        <f t="array" ref="H185">_xlfn.IFS(Main_Data[[#This Row],[Screen_Time]]&lt;=2, "low(&lt;=2h)",Main_Data[[#This Row],[Screen_Time]]&lt;=4, "Medium(2-4h)",Main_Data[[#This Row],[Screen_Time]]&gt;4, "High(&gt;4)")</f>
        <v>High(&gt;4)</v>
      </c>
      <c r="I185">
        <v>184</v>
      </c>
    </row>
    <row r="186" spans="1:9" x14ac:dyDescent="0.3">
      <c r="A186" s="2">
        <v>185</v>
      </c>
      <c r="B186" s="2">
        <v>14</v>
      </c>
      <c r="C186" s="1">
        <v>3.5</v>
      </c>
      <c r="D186" s="1">
        <v>3.5</v>
      </c>
      <c r="E186" s="1">
        <v>76.900000000000006</v>
      </c>
      <c r="F186" s="1">
        <v>1.8</v>
      </c>
      <c r="G186" s="1" t="str">
        <f>IF(Main_Data[[#This Row],[Screen_Time]]&gt;4, "Yes", "No")</f>
        <v>No</v>
      </c>
      <c r="H186" s="1" t="str" cm="1">
        <f t="array" ref="H186">_xlfn.IFS(Main_Data[[#This Row],[Screen_Time]]&lt;=2, "low(&lt;=2h)",Main_Data[[#This Row],[Screen_Time]]&lt;=4, "Medium(2-4h)",Main_Data[[#This Row],[Screen_Time]]&gt;4, "High(&gt;4)")</f>
        <v>Medium(2-4h)</v>
      </c>
      <c r="I186">
        <v>185</v>
      </c>
    </row>
    <row r="187" spans="1:9" x14ac:dyDescent="0.3">
      <c r="A187" s="2">
        <v>186</v>
      </c>
      <c r="B187" s="2">
        <v>16</v>
      </c>
      <c r="C187" s="1">
        <v>2.7</v>
      </c>
      <c r="D187" s="1">
        <v>4</v>
      </c>
      <c r="E187" s="1">
        <v>74.7</v>
      </c>
      <c r="F187" s="1">
        <v>1</v>
      </c>
      <c r="G187" s="1" t="str">
        <f>IF(Main_Data[[#This Row],[Screen_Time]]&gt;4, "Yes", "No")</f>
        <v>No</v>
      </c>
      <c r="H187" s="1" t="str" cm="1">
        <f t="array" ref="H187">_xlfn.IFS(Main_Data[[#This Row],[Screen_Time]]&lt;=2, "low(&lt;=2h)",Main_Data[[#This Row],[Screen_Time]]&lt;=4, "Medium(2-4h)",Main_Data[[#This Row],[Screen_Time]]&gt;4, "High(&gt;4)")</f>
        <v>Medium(2-4h)</v>
      </c>
      <c r="I187">
        <v>186</v>
      </c>
    </row>
    <row r="188" spans="1:9" x14ac:dyDescent="0.3">
      <c r="A188" s="2">
        <v>187</v>
      </c>
      <c r="B188" s="2">
        <v>17</v>
      </c>
      <c r="C188" s="1">
        <v>1</v>
      </c>
      <c r="D188" s="1">
        <v>6</v>
      </c>
      <c r="E188" s="1">
        <v>83.7</v>
      </c>
      <c r="F188" s="1">
        <v>1.7</v>
      </c>
      <c r="G188" s="1" t="str">
        <f>IF(Main_Data[[#This Row],[Screen_Time]]&gt;4, "Yes", "No")</f>
        <v>Yes</v>
      </c>
      <c r="H188" s="1" t="str" cm="1">
        <f t="array" ref="H188">_xlfn.IFS(Main_Data[[#This Row],[Screen_Time]]&lt;=2, "low(&lt;=2h)",Main_Data[[#This Row],[Screen_Time]]&lt;=4, "Medium(2-4h)",Main_Data[[#This Row],[Screen_Time]]&gt;4, "High(&gt;4)")</f>
        <v>High(&gt;4)</v>
      </c>
      <c r="I188">
        <v>187</v>
      </c>
    </row>
    <row r="189" spans="1:9" x14ac:dyDescent="0.3">
      <c r="A189" s="2">
        <v>188</v>
      </c>
      <c r="B189" s="2">
        <v>13</v>
      </c>
      <c r="C189" s="1">
        <v>2.9</v>
      </c>
      <c r="D189" s="1">
        <v>2</v>
      </c>
      <c r="E189" s="1">
        <v>79.599999999999994</v>
      </c>
      <c r="F189" s="1">
        <v>1.4</v>
      </c>
      <c r="G189" s="1" t="str">
        <f>IF(Main_Data[[#This Row],[Screen_Time]]&gt;4, "Yes", "No")</f>
        <v>No</v>
      </c>
      <c r="H189" s="1" t="str" cm="1">
        <f t="array" ref="H189">_xlfn.IFS(Main_Data[[#This Row],[Screen_Time]]&lt;=2, "low(&lt;=2h)",Main_Data[[#This Row],[Screen_Time]]&lt;=4, "Medium(2-4h)",Main_Data[[#This Row],[Screen_Time]]&gt;4, "High(&gt;4)")</f>
        <v>low(&lt;=2h)</v>
      </c>
      <c r="I189">
        <v>188</v>
      </c>
    </row>
    <row r="190" spans="1:9" x14ac:dyDescent="0.3">
      <c r="A190" s="2">
        <v>189</v>
      </c>
      <c r="B190" s="2">
        <v>13</v>
      </c>
      <c r="C190" s="1">
        <v>3.6</v>
      </c>
      <c r="D190" s="1">
        <v>7.9</v>
      </c>
      <c r="E190" s="1">
        <v>72.3</v>
      </c>
      <c r="F190" s="1">
        <v>1.5</v>
      </c>
      <c r="G190" s="1" t="str">
        <f>IF(Main_Data[[#This Row],[Screen_Time]]&gt;4, "Yes", "No")</f>
        <v>Yes</v>
      </c>
      <c r="H190" s="1" t="str" cm="1">
        <f t="array" ref="H190">_xlfn.IFS(Main_Data[[#This Row],[Screen_Time]]&lt;=2, "low(&lt;=2h)",Main_Data[[#This Row],[Screen_Time]]&lt;=4, "Medium(2-4h)",Main_Data[[#This Row],[Screen_Time]]&gt;4, "High(&gt;4)")</f>
        <v>High(&gt;4)</v>
      </c>
      <c r="I190">
        <v>189</v>
      </c>
    </row>
    <row r="191" spans="1:9" x14ac:dyDescent="0.3">
      <c r="A191" s="2">
        <v>190</v>
      </c>
      <c r="B191" s="2">
        <v>15</v>
      </c>
      <c r="C191" s="1">
        <v>3.4</v>
      </c>
      <c r="D191" s="1">
        <v>3.1</v>
      </c>
      <c r="E191" s="1">
        <v>77.5</v>
      </c>
      <c r="F191" s="1">
        <v>1.9</v>
      </c>
      <c r="G191" s="1" t="str">
        <f>IF(Main_Data[[#This Row],[Screen_Time]]&gt;4, "Yes", "No")</f>
        <v>No</v>
      </c>
      <c r="H191" s="1" t="str" cm="1">
        <f t="array" ref="H191">_xlfn.IFS(Main_Data[[#This Row],[Screen_Time]]&lt;=2, "low(&lt;=2h)",Main_Data[[#This Row],[Screen_Time]]&lt;=4, "Medium(2-4h)",Main_Data[[#This Row],[Screen_Time]]&gt;4, "High(&gt;4)")</f>
        <v>Medium(2-4h)</v>
      </c>
      <c r="I191">
        <v>190</v>
      </c>
    </row>
    <row r="192" spans="1:9" x14ac:dyDescent="0.3">
      <c r="A192" s="2">
        <v>191</v>
      </c>
      <c r="B192" s="2">
        <v>14</v>
      </c>
      <c r="C192" s="1">
        <v>1.9</v>
      </c>
      <c r="D192" s="1">
        <v>4.5999999999999996</v>
      </c>
      <c r="E192" s="1">
        <v>80.099999999999994</v>
      </c>
      <c r="F192" s="1">
        <v>1.1000000000000001</v>
      </c>
      <c r="G192" s="1" t="str">
        <f>IF(Main_Data[[#This Row],[Screen_Time]]&gt;4, "Yes", "No")</f>
        <v>Yes</v>
      </c>
      <c r="H192" s="1" t="str" cm="1">
        <f t="array" ref="H192">_xlfn.IFS(Main_Data[[#This Row],[Screen_Time]]&lt;=2, "low(&lt;=2h)",Main_Data[[#This Row],[Screen_Time]]&lt;=4, "Medium(2-4h)",Main_Data[[#This Row],[Screen_Time]]&gt;4, "High(&gt;4)")</f>
        <v>High(&gt;4)</v>
      </c>
      <c r="I192">
        <v>191</v>
      </c>
    </row>
    <row r="193" spans="1:9" x14ac:dyDescent="0.3">
      <c r="A193" s="2">
        <v>192</v>
      </c>
      <c r="B193" s="2">
        <v>17</v>
      </c>
      <c r="C193" s="1">
        <v>1.2</v>
      </c>
      <c r="D193" s="1">
        <v>6.5</v>
      </c>
      <c r="E193" s="1">
        <v>64.900000000000006</v>
      </c>
      <c r="F193" s="1">
        <v>2</v>
      </c>
      <c r="G193" s="1" t="str">
        <f>IF(Main_Data[[#This Row],[Screen_Time]]&gt;4, "Yes", "No")</f>
        <v>Yes</v>
      </c>
      <c r="H193" s="1" t="str" cm="1">
        <f t="array" ref="H193">_xlfn.IFS(Main_Data[[#This Row],[Screen_Time]]&lt;=2, "low(&lt;=2h)",Main_Data[[#This Row],[Screen_Time]]&lt;=4, "Medium(2-4h)",Main_Data[[#This Row],[Screen_Time]]&gt;4, "High(&gt;4)")</f>
        <v>High(&gt;4)</v>
      </c>
      <c r="I193">
        <v>192</v>
      </c>
    </row>
    <row r="194" spans="1:9" x14ac:dyDescent="0.3">
      <c r="A194" s="2">
        <v>193</v>
      </c>
      <c r="B194" s="2">
        <v>16</v>
      </c>
      <c r="C194" s="1">
        <v>2.2000000000000002</v>
      </c>
      <c r="D194" s="1">
        <v>6.2</v>
      </c>
      <c r="E194" s="1">
        <v>66.7</v>
      </c>
      <c r="F194" s="1">
        <v>2.8</v>
      </c>
      <c r="G194" s="1" t="str">
        <f>IF(Main_Data[[#This Row],[Screen_Time]]&gt;4, "Yes", "No")</f>
        <v>Yes</v>
      </c>
      <c r="H194" s="1" t="str" cm="1">
        <f t="array" ref="H194">_xlfn.IFS(Main_Data[[#This Row],[Screen_Time]]&lt;=2, "low(&lt;=2h)",Main_Data[[#This Row],[Screen_Time]]&lt;=4, "Medium(2-4h)",Main_Data[[#This Row],[Screen_Time]]&gt;4, "High(&gt;4)")</f>
        <v>High(&gt;4)</v>
      </c>
      <c r="I194">
        <v>193</v>
      </c>
    </row>
    <row r="195" spans="1:9" x14ac:dyDescent="0.3">
      <c r="A195" s="2">
        <v>194</v>
      </c>
      <c r="B195" s="2">
        <v>14</v>
      </c>
      <c r="C195" s="1">
        <v>5.8</v>
      </c>
      <c r="D195" s="1">
        <v>7</v>
      </c>
      <c r="E195" s="1">
        <v>69</v>
      </c>
      <c r="F195" s="1">
        <v>1.8</v>
      </c>
      <c r="G195" s="1" t="str">
        <f>IF(Main_Data[[#This Row],[Screen_Time]]&gt;4, "Yes", "No")</f>
        <v>Yes</v>
      </c>
      <c r="H195" s="1" t="str" cm="1">
        <f t="array" ref="H195">_xlfn.IFS(Main_Data[[#This Row],[Screen_Time]]&lt;=2, "low(&lt;=2h)",Main_Data[[#This Row],[Screen_Time]]&lt;=4, "Medium(2-4h)",Main_Data[[#This Row],[Screen_Time]]&gt;4, "High(&gt;4)")</f>
        <v>High(&gt;4)</v>
      </c>
      <c r="I195">
        <v>194</v>
      </c>
    </row>
    <row r="196" spans="1:9" x14ac:dyDescent="0.3">
      <c r="A196" s="2">
        <v>195</v>
      </c>
      <c r="B196" s="2">
        <v>16</v>
      </c>
      <c r="C196" s="1">
        <v>1</v>
      </c>
      <c r="D196" s="1">
        <v>1.7</v>
      </c>
      <c r="E196" s="1">
        <v>65.2</v>
      </c>
      <c r="F196" s="1">
        <v>0.9</v>
      </c>
      <c r="G196" s="1" t="str">
        <f>IF(Main_Data[[#This Row],[Screen_Time]]&gt;4, "Yes", "No")</f>
        <v>No</v>
      </c>
      <c r="H196" s="1" t="str" cm="1">
        <f t="array" ref="H196">_xlfn.IFS(Main_Data[[#This Row],[Screen_Time]]&lt;=2, "low(&lt;=2h)",Main_Data[[#This Row],[Screen_Time]]&lt;=4, "Medium(2-4h)",Main_Data[[#This Row],[Screen_Time]]&gt;4, "High(&gt;4)")</f>
        <v>low(&lt;=2h)</v>
      </c>
      <c r="I196">
        <v>195</v>
      </c>
    </row>
    <row r="197" spans="1:9" x14ac:dyDescent="0.3">
      <c r="A197" s="2">
        <v>196</v>
      </c>
      <c r="B197" s="2">
        <v>15</v>
      </c>
      <c r="C197" s="1">
        <v>1.7</v>
      </c>
      <c r="D197" s="1">
        <v>2.2999999999999998</v>
      </c>
      <c r="E197" s="1">
        <v>80.2</v>
      </c>
      <c r="F197" s="1">
        <v>1</v>
      </c>
      <c r="G197" s="1" t="str">
        <f>IF(Main_Data[[#This Row],[Screen_Time]]&gt;4, "Yes", "No")</f>
        <v>No</v>
      </c>
      <c r="H197" s="1" t="str" cm="1">
        <f t="array" ref="H197">_xlfn.IFS(Main_Data[[#This Row],[Screen_Time]]&lt;=2, "low(&lt;=2h)",Main_Data[[#This Row],[Screen_Time]]&lt;=4, "Medium(2-4h)",Main_Data[[#This Row],[Screen_Time]]&gt;4, "High(&gt;4)")</f>
        <v>Medium(2-4h)</v>
      </c>
      <c r="I197">
        <v>196</v>
      </c>
    </row>
    <row r="198" spans="1:9" x14ac:dyDescent="0.3">
      <c r="A198" s="2">
        <v>197</v>
      </c>
      <c r="B198" s="2">
        <v>15</v>
      </c>
      <c r="C198" s="1">
        <v>2.9</v>
      </c>
      <c r="D198" s="1">
        <v>4.3</v>
      </c>
      <c r="E198" s="1">
        <v>63.7</v>
      </c>
      <c r="F198" s="1">
        <v>1.3</v>
      </c>
      <c r="G198" s="1" t="str">
        <f>IF(Main_Data[[#This Row],[Screen_Time]]&gt;4, "Yes", "No")</f>
        <v>Yes</v>
      </c>
      <c r="H198" s="1" t="str" cm="1">
        <f t="array" ref="H198">_xlfn.IFS(Main_Data[[#This Row],[Screen_Time]]&lt;=2, "low(&lt;=2h)",Main_Data[[#This Row],[Screen_Time]]&lt;=4, "Medium(2-4h)",Main_Data[[#This Row],[Screen_Time]]&gt;4, "High(&gt;4)")</f>
        <v>High(&gt;4)</v>
      </c>
      <c r="I198">
        <v>197</v>
      </c>
    </row>
    <row r="199" spans="1:9" x14ac:dyDescent="0.3">
      <c r="A199" s="2">
        <v>198</v>
      </c>
      <c r="B199" s="2">
        <v>13</v>
      </c>
      <c r="C199" s="1">
        <v>2.4</v>
      </c>
      <c r="D199" s="1">
        <v>5.3</v>
      </c>
      <c r="E199" s="1">
        <v>82.5</v>
      </c>
      <c r="F199" s="1">
        <v>1</v>
      </c>
      <c r="G199" s="1" t="str">
        <f>IF(Main_Data[[#This Row],[Screen_Time]]&gt;4, "Yes", "No")</f>
        <v>Yes</v>
      </c>
      <c r="H199" s="1" t="str" cm="1">
        <f t="array" ref="H199">_xlfn.IFS(Main_Data[[#This Row],[Screen_Time]]&lt;=2, "low(&lt;=2h)",Main_Data[[#This Row],[Screen_Time]]&lt;=4, "Medium(2-4h)",Main_Data[[#This Row],[Screen_Time]]&gt;4, "High(&gt;4)")</f>
        <v>High(&gt;4)</v>
      </c>
      <c r="I199">
        <v>198</v>
      </c>
    </row>
    <row r="200" spans="1:9" x14ac:dyDescent="0.3">
      <c r="A200" s="2">
        <v>199</v>
      </c>
      <c r="B200" s="2">
        <v>17</v>
      </c>
      <c r="C200" s="1">
        <v>2.2999999999999998</v>
      </c>
      <c r="D200" s="1">
        <v>4</v>
      </c>
      <c r="E200" s="1">
        <v>66.3</v>
      </c>
      <c r="F200" s="1">
        <v>0.7</v>
      </c>
      <c r="G200" s="1" t="str">
        <f>IF(Main_Data[[#This Row],[Screen_Time]]&gt;4, "Yes", "No")</f>
        <v>No</v>
      </c>
      <c r="H200" s="1" t="str" cm="1">
        <f t="array" ref="H200">_xlfn.IFS(Main_Data[[#This Row],[Screen_Time]]&lt;=2, "low(&lt;=2h)",Main_Data[[#This Row],[Screen_Time]]&lt;=4, "Medium(2-4h)",Main_Data[[#This Row],[Screen_Time]]&gt;4, "High(&gt;4)")</f>
        <v>Medium(2-4h)</v>
      </c>
      <c r="I200">
        <v>199</v>
      </c>
    </row>
    <row r="201" spans="1:9" x14ac:dyDescent="0.3">
      <c r="A201" s="2">
        <v>200</v>
      </c>
      <c r="B201" s="2">
        <v>16</v>
      </c>
      <c r="C201" s="1">
        <v>4.5</v>
      </c>
      <c r="D201" s="1">
        <v>1.5</v>
      </c>
      <c r="E201" s="1">
        <v>74.7</v>
      </c>
      <c r="F201" s="1">
        <v>1.6</v>
      </c>
      <c r="G201" s="1" t="str">
        <f>IF(Main_Data[[#This Row],[Screen_Time]]&gt;4, "Yes", "No")</f>
        <v>No</v>
      </c>
      <c r="H201" s="1" t="str" cm="1">
        <f t="array" ref="H201">_xlfn.IFS(Main_Data[[#This Row],[Screen_Time]]&lt;=2, "low(&lt;=2h)",Main_Data[[#This Row],[Screen_Time]]&lt;=4, "Medium(2-4h)",Main_Data[[#This Row],[Screen_Time]]&gt;4, "High(&gt;4)")</f>
        <v>low(&lt;=2h)</v>
      </c>
      <c r="I201">
        <v>200</v>
      </c>
    </row>
    <row r="202" spans="1:9" x14ac:dyDescent="0.3">
      <c r="A202"/>
      <c r="B202"/>
      <c r="C202"/>
      <c r="D202"/>
      <c r="E202"/>
      <c r="F202"/>
    </row>
    <row r="203" spans="1:9" x14ac:dyDescent="0.3">
      <c r="A203"/>
      <c r="B203"/>
      <c r="C203"/>
      <c r="D203"/>
      <c r="E203"/>
      <c r="F203"/>
    </row>
    <row r="204" spans="1:9" x14ac:dyDescent="0.3">
      <c r="A204"/>
      <c r="B204"/>
      <c r="C204"/>
      <c r="D204"/>
      <c r="E204"/>
      <c r="F204"/>
    </row>
    <row r="205" spans="1:9" x14ac:dyDescent="0.3">
      <c r="A205"/>
      <c r="B205"/>
      <c r="C205"/>
      <c r="D205"/>
      <c r="E205"/>
      <c r="F205"/>
    </row>
    <row r="206" spans="1:9" x14ac:dyDescent="0.3">
      <c r="A206"/>
      <c r="B206"/>
      <c r="C206"/>
      <c r="D206"/>
      <c r="E206"/>
      <c r="F206"/>
    </row>
  </sheetData>
  <conditionalFormatting sqref="A1:A201 A207:A1048576">
    <cfRule type="duplicateValues" dxfId="0" priority="1"/>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F7FD1-2970-428C-B074-66244A0AF620}">
  <dimension ref="A1:G29"/>
  <sheetViews>
    <sheetView workbookViewId="0">
      <selection activeCell="H21" sqref="H21"/>
    </sheetView>
  </sheetViews>
  <sheetFormatPr defaultRowHeight="14.4" x14ac:dyDescent="0.3"/>
  <cols>
    <col min="1" max="1" width="16.5546875" bestFit="1" customWidth="1"/>
    <col min="2" max="2" width="18.44140625" bestFit="1" customWidth="1"/>
    <col min="3" max="3" width="20.6640625" bestFit="1" customWidth="1"/>
    <col min="4" max="4" width="17" bestFit="1" customWidth="1"/>
    <col min="5" max="6" width="12.5546875" bestFit="1" customWidth="1"/>
    <col min="7" max="7" width="20.6640625" bestFit="1" customWidth="1"/>
    <col min="8" max="9" width="27.109375" bestFit="1" customWidth="1"/>
    <col min="11" max="11" width="30.33203125" bestFit="1" customWidth="1"/>
  </cols>
  <sheetData>
    <row r="1" spans="1:7" x14ac:dyDescent="0.3">
      <c r="A1" s="12" t="s">
        <v>39</v>
      </c>
      <c r="B1" t="s">
        <v>41</v>
      </c>
      <c r="C1" t="s">
        <v>43</v>
      </c>
    </row>
    <row r="2" spans="1:7" x14ac:dyDescent="0.3">
      <c r="A2" s="13" t="s">
        <v>44</v>
      </c>
      <c r="B2" s="1">
        <v>72.481818181818213</v>
      </c>
      <c r="C2">
        <v>99</v>
      </c>
      <c r="F2" s="12" t="s">
        <v>39</v>
      </c>
      <c r="G2" t="s">
        <v>42</v>
      </c>
    </row>
    <row r="3" spans="1:7" x14ac:dyDescent="0.3">
      <c r="A3" s="13" t="s">
        <v>45</v>
      </c>
      <c r="B3" s="1">
        <v>70.882608695652166</v>
      </c>
      <c r="C3">
        <v>23</v>
      </c>
      <c r="F3" s="13" t="s">
        <v>44</v>
      </c>
      <c r="G3" s="1">
        <v>1.6404040404040408</v>
      </c>
    </row>
    <row r="4" spans="1:7" x14ac:dyDescent="0.3">
      <c r="A4" s="13" t="s">
        <v>46</v>
      </c>
      <c r="B4" s="1">
        <v>68.935897435897431</v>
      </c>
      <c r="C4">
        <v>78</v>
      </c>
      <c r="F4" s="13" t="s">
        <v>45</v>
      </c>
      <c r="G4" s="1">
        <v>1.4739130434782608</v>
      </c>
    </row>
    <row r="5" spans="1:7" x14ac:dyDescent="0.3">
      <c r="A5" s="13" t="s">
        <v>40</v>
      </c>
      <c r="B5" s="1">
        <v>70.915000000000049</v>
      </c>
      <c r="C5">
        <v>200</v>
      </c>
      <c r="F5" s="13" t="s">
        <v>46</v>
      </c>
      <c r="G5" s="1">
        <v>1.4307692307692308</v>
      </c>
    </row>
    <row r="6" spans="1:7" x14ac:dyDescent="0.3">
      <c r="F6" s="13" t="s">
        <v>40</v>
      </c>
      <c r="G6" s="1">
        <v>1.5394999999999999</v>
      </c>
    </row>
    <row r="8" spans="1:7" x14ac:dyDescent="0.3">
      <c r="A8" s="12" t="s">
        <v>39</v>
      </c>
      <c r="B8" t="s">
        <v>43</v>
      </c>
      <c r="C8" t="s">
        <v>38</v>
      </c>
    </row>
    <row r="9" spans="1:7" x14ac:dyDescent="0.3">
      <c r="A9" s="14">
        <v>13</v>
      </c>
      <c r="B9" s="16">
        <v>43</v>
      </c>
      <c r="C9" s="1">
        <v>71.955813953488374</v>
      </c>
      <c r="F9" s="12" t="s">
        <v>39</v>
      </c>
      <c r="G9" t="s">
        <v>38</v>
      </c>
    </row>
    <row r="10" spans="1:7" x14ac:dyDescent="0.3">
      <c r="A10" s="17" t="s">
        <v>44</v>
      </c>
      <c r="B10" s="16">
        <v>19</v>
      </c>
      <c r="C10" s="1">
        <v>73.647368421052633</v>
      </c>
      <c r="F10" s="14">
        <v>13</v>
      </c>
      <c r="G10" s="1">
        <v>71.955813953488374</v>
      </c>
    </row>
    <row r="11" spans="1:7" x14ac:dyDescent="0.3">
      <c r="A11" s="17" t="s">
        <v>45</v>
      </c>
      <c r="B11" s="16">
        <v>5</v>
      </c>
      <c r="C11" s="1">
        <v>73.08</v>
      </c>
      <c r="F11" s="14">
        <v>14</v>
      </c>
      <c r="G11" s="1">
        <v>72.585714285714303</v>
      </c>
    </row>
    <row r="12" spans="1:7" x14ac:dyDescent="0.3">
      <c r="A12" s="17" t="s">
        <v>46</v>
      </c>
      <c r="B12" s="16">
        <v>19</v>
      </c>
      <c r="C12" s="1">
        <v>69.968421052631584</v>
      </c>
      <c r="F12" s="14">
        <v>15</v>
      </c>
      <c r="G12" s="1">
        <v>70.959459459459453</v>
      </c>
    </row>
    <row r="13" spans="1:7" x14ac:dyDescent="0.3">
      <c r="A13" s="14">
        <v>14</v>
      </c>
      <c r="B13" s="16">
        <v>35</v>
      </c>
      <c r="C13" s="1">
        <v>72.585714285714289</v>
      </c>
      <c r="F13" s="14">
        <v>16</v>
      </c>
      <c r="G13" s="1">
        <v>70.591836734693871</v>
      </c>
    </row>
    <row r="14" spans="1:7" x14ac:dyDescent="0.3">
      <c r="A14" s="17" t="s">
        <v>44</v>
      </c>
      <c r="B14" s="16">
        <v>15</v>
      </c>
      <c r="C14" s="1">
        <v>72.94</v>
      </c>
      <c r="F14" s="14">
        <v>17</v>
      </c>
      <c r="G14" s="1">
        <v>68.441666666666663</v>
      </c>
    </row>
    <row r="15" spans="1:7" x14ac:dyDescent="0.3">
      <c r="A15" s="17" t="s">
        <v>45</v>
      </c>
      <c r="B15" s="16">
        <v>5</v>
      </c>
      <c r="C15" s="1">
        <v>72.56</v>
      </c>
      <c r="F15" s="14" t="s">
        <v>40</v>
      </c>
      <c r="G15" s="1">
        <v>70.915000000000035</v>
      </c>
    </row>
    <row r="16" spans="1:7" x14ac:dyDescent="0.3">
      <c r="A16" s="17" t="s">
        <v>46</v>
      </c>
      <c r="B16" s="16">
        <v>15</v>
      </c>
      <c r="C16" s="1">
        <v>72.240000000000009</v>
      </c>
    </row>
    <row r="17" spans="1:3" x14ac:dyDescent="0.3">
      <c r="A17" s="14">
        <v>15</v>
      </c>
      <c r="B17" s="16">
        <v>37</v>
      </c>
      <c r="C17" s="1">
        <v>70.959459459459438</v>
      </c>
    </row>
    <row r="18" spans="1:3" x14ac:dyDescent="0.3">
      <c r="A18" s="17" t="s">
        <v>44</v>
      </c>
      <c r="B18" s="16">
        <v>24</v>
      </c>
      <c r="C18" s="1">
        <v>70.86666666666666</v>
      </c>
    </row>
    <row r="19" spans="1:3" x14ac:dyDescent="0.3">
      <c r="A19" s="17" t="s">
        <v>45</v>
      </c>
      <c r="B19" s="16">
        <v>2</v>
      </c>
      <c r="C19" s="1">
        <v>66.449999999999989</v>
      </c>
    </row>
    <row r="20" spans="1:3" x14ac:dyDescent="0.3">
      <c r="A20" s="17" t="s">
        <v>46</v>
      </c>
      <c r="B20" s="16">
        <v>11</v>
      </c>
      <c r="C20" s="1">
        <v>71.981818181818184</v>
      </c>
    </row>
    <row r="21" spans="1:3" x14ac:dyDescent="0.3">
      <c r="A21" s="14">
        <v>16</v>
      </c>
      <c r="B21" s="16">
        <v>49</v>
      </c>
      <c r="C21" s="1">
        <v>70.591836734693857</v>
      </c>
    </row>
    <row r="22" spans="1:3" x14ac:dyDescent="0.3">
      <c r="A22" s="17" t="s">
        <v>44</v>
      </c>
      <c r="B22" s="16">
        <v>22</v>
      </c>
      <c r="C22" s="1">
        <v>73.731818181818184</v>
      </c>
    </row>
    <row r="23" spans="1:3" x14ac:dyDescent="0.3">
      <c r="A23" s="17" t="s">
        <v>45</v>
      </c>
      <c r="B23" s="16">
        <v>9</v>
      </c>
      <c r="C23" s="1">
        <v>69.75555555555556</v>
      </c>
    </row>
    <row r="24" spans="1:3" x14ac:dyDescent="0.3">
      <c r="A24" s="17" t="s">
        <v>46</v>
      </c>
      <c r="B24" s="16">
        <v>18</v>
      </c>
      <c r="C24" s="1">
        <v>67.172222222222231</v>
      </c>
    </row>
    <row r="25" spans="1:3" x14ac:dyDescent="0.3">
      <c r="A25" s="14">
        <v>17</v>
      </c>
      <c r="B25" s="16">
        <v>36</v>
      </c>
      <c r="C25" s="1">
        <v>68.441666666666677</v>
      </c>
    </row>
    <row r="26" spans="1:3" x14ac:dyDescent="0.3">
      <c r="A26" s="17" t="s">
        <v>44</v>
      </c>
      <c r="B26" s="16">
        <v>19</v>
      </c>
      <c r="C26" s="1">
        <v>71.547368421052639</v>
      </c>
    </row>
    <row r="27" spans="1:3" x14ac:dyDescent="0.3">
      <c r="A27" s="17" t="s">
        <v>45</v>
      </c>
      <c r="B27" s="16">
        <v>2</v>
      </c>
      <c r="C27" s="1">
        <v>70.7</v>
      </c>
    </row>
    <row r="28" spans="1:3" x14ac:dyDescent="0.3">
      <c r="A28" s="17" t="s">
        <v>46</v>
      </c>
      <c r="B28" s="16">
        <v>15</v>
      </c>
      <c r="C28" s="1">
        <v>64.206666666666663</v>
      </c>
    </row>
    <row r="29" spans="1:3" x14ac:dyDescent="0.3">
      <c r="A29" s="14" t="s">
        <v>40</v>
      </c>
      <c r="B29" s="16">
        <v>200</v>
      </c>
      <c r="C29" s="1">
        <v>70.91500000000002</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13E1C-8BC8-4875-8AB4-F9C6849F7E14}">
  <dimension ref="A1:M25"/>
  <sheetViews>
    <sheetView workbookViewId="0">
      <selection activeCell="F27" sqref="F27"/>
    </sheetView>
  </sheetViews>
  <sheetFormatPr defaultRowHeight="14.4" x14ac:dyDescent="0.3"/>
  <cols>
    <col min="1" max="1" width="16.5546875" bestFit="1" customWidth="1"/>
    <col min="2" max="2" width="12.6640625" bestFit="1" customWidth="1"/>
    <col min="3" max="3" width="16.5546875" bestFit="1" customWidth="1"/>
    <col min="4" max="4" width="12.6640625" bestFit="1" customWidth="1"/>
    <col min="5" max="5" width="16.5546875" bestFit="1" customWidth="1"/>
    <col min="6" max="6" width="12" bestFit="1" customWidth="1"/>
    <col min="7" max="7" width="16.5546875" bestFit="1" customWidth="1"/>
    <col min="8" max="8" width="12.6640625" bestFit="1" customWidth="1"/>
    <col min="9" max="9" width="16.5546875" bestFit="1" customWidth="1"/>
    <col min="10" max="10" width="12.6640625" bestFit="1" customWidth="1"/>
    <col min="11" max="11" width="20.88671875" bestFit="1" customWidth="1"/>
    <col min="12" max="12" width="12.6640625" bestFit="1" customWidth="1"/>
  </cols>
  <sheetData>
    <row r="1" spans="1:12" x14ac:dyDescent="0.3">
      <c r="A1" s="4" t="s">
        <v>10</v>
      </c>
      <c r="B1" s="4"/>
      <c r="C1" s="4" t="s">
        <v>1</v>
      </c>
      <c r="D1" s="4"/>
      <c r="E1" s="4" t="s">
        <v>2</v>
      </c>
      <c r="F1" s="4"/>
      <c r="G1" s="4" t="s">
        <v>3</v>
      </c>
      <c r="H1" s="4"/>
      <c r="I1" s="4" t="s">
        <v>4</v>
      </c>
      <c r="J1" s="4"/>
      <c r="K1" s="4" t="s">
        <v>25</v>
      </c>
      <c r="L1" s="4"/>
    </row>
    <row r="3" spans="1:12" x14ac:dyDescent="0.3">
      <c r="A3" t="s">
        <v>12</v>
      </c>
      <c r="B3">
        <v>100.5</v>
      </c>
      <c r="C3" t="s">
        <v>12</v>
      </c>
      <c r="D3">
        <v>15</v>
      </c>
      <c r="E3" t="s">
        <v>12</v>
      </c>
      <c r="F3">
        <v>2.5484536082474221</v>
      </c>
      <c r="G3" t="s">
        <v>12</v>
      </c>
      <c r="H3">
        <v>4.0072164948453608</v>
      </c>
      <c r="I3" t="s">
        <v>12</v>
      </c>
      <c r="J3">
        <v>70.91546391752577</v>
      </c>
      <c r="K3" t="s">
        <v>12</v>
      </c>
      <c r="L3">
        <v>1.5395000000000001</v>
      </c>
    </row>
    <row r="4" spans="1:12" x14ac:dyDescent="0.3">
      <c r="A4" t="s">
        <v>13</v>
      </c>
      <c r="B4">
        <v>4.0926763859362243</v>
      </c>
      <c r="C4" t="s">
        <v>13</v>
      </c>
      <c r="D4">
        <v>0.10025094142341709</v>
      </c>
      <c r="E4" t="s">
        <v>13</v>
      </c>
      <c r="F4">
        <v>7.1610420679072598E-2</v>
      </c>
      <c r="G4" t="s">
        <v>13</v>
      </c>
      <c r="H4">
        <v>0.11226407960688362</v>
      </c>
      <c r="I4" t="s">
        <v>13</v>
      </c>
      <c r="J4">
        <v>0.80505642580667469</v>
      </c>
      <c r="K4" t="s">
        <v>13</v>
      </c>
      <c r="L4">
        <v>5.1907811110384457E-2</v>
      </c>
    </row>
    <row r="5" spans="1:12" x14ac:dyDescent="0.3">
      <c r="A5" t="s">
        <v>14</v>
      </c>
      <c r="B5">
        <v>100.5</v>
      </c>
      <c r="C5" t="s">
        <v>14</v>
      </c>
      <c r="D5">
        <v>15</v>
      </c>
      <c r="E5" t="s">
        <v>14</v>
      </c>
      <c r="F5">
        <v>2.5</v>
      </c>
      <c r="G5" t="s">
        <v>14</v>
      </c>
      <c r="H5">
        <v>4.0999999999999996</v>
      </c>
      <c r="I5" t="s">
        <v>14</v>
      </c>
      <c r="J5">
        <v>71.55</v>
      </c>
      <c r="K5" t="s">
        <v>14</v>
      </c>
      <c r="L5">
        <v>1.5</v>
      </c>
    </row>
    <row r="6" spans="1:12" x14ac:dyDescent="0.3">
      <c r="A6" t="s">
        <v>15</v>
      </c>
      <c r="B6" t="e">
        <v>#N/A</v>
      </c>
      <c r="C6" t="s">
        <v>15</v>
      </c>
      <c r="D6">
        <v>16</v>
      </c>
      <c r="E6" t="s">
        <v>15</v>
      </c>
      <c r="F6">
        <v>3</v>
      </c>
      <c r="G6" t="s">
        <v>15</v>
      </c>
      <c r="H6">
        <v>4.3</v>
      </c>
      <c r="I6" t="s">
        <v>15</v>
      </c>
      <c r="J6">
        <v>67.900000000000006</v>
      </c>
      <c r="K6" t="s">
        <v>15</v>
      </c>
      <c r="L6">
        <v>1.6</v>
      </c>
    </row>
    <row r="7" spans="1:12" x14ac:dyDescent="0.3">
      <c r="A7" t="s">
        <v>16</v>
      </c>
      <c r="B7">
        <v>57.879184513951124</v>
      </c>
      <c r="C7" t="s">
        <v>16</v>
      </c>
      <c r="D7">
        <v>1.4177624100166717</v>
      </c>
      <c r="E7" t="s">
        <v>16</v>
      </c>
      <c r="F7">
        <v>0.99741774391061799</v>
      </c>
      <c r="G7" t="s">
        <v>16</v>
      </c>
      <c r="H7">
        <v>1.5636576903453825</v>
      </c>
      <c r="I7" t="s">
        <v>16</v>
      </c>
      <c r="J7">
        <v>11.213138483677435</v>
      </c>
      <c r="K7" t="s">
        <v>16</v>
      </c>
      <c r="L7">
        <v>0.73408730465406524</v>
      </c>
    </row>
    <row r="8" spans="1:12" x14ac:dyDescent="0.3">
      <c r="A8" t="s">
        <v>17</v>
      </c>
      <c r="B8">
        <v>3350</v>
      </c>
      <c r="C8" t="s">
        <v>17</v>
      </c>
      <c r="D8">
        <v>2.0100502512562812</v>
      </c>
      <c r="E8" t="s">
        <v>17</v>
      </c>
      <c r="F8">
        <v>0.99484215586774705</v>
      </c>
      <c r="G8" t="s">
        <v>17</v>
      </c>
      <c r="H8">
        <v>2.4450253725762563</v>
      </c>
      <c r="I8" t="s">
        <v>17</v>
      </c>
      <c r="J8">
        <v>125.73447465412789</v>
      </c>
      <c r="K8" t="s">
        <v>17</v>
      </c>
      <c r="L8">
        <v>0.53888417085427032</v>
      </c>
    </row>
    <row r="9" spans="1:12" x14ac:dyDescent="0.3">
      <c r="A9" t="s">
        <v>18</v>
      </c>
      <c r="B9">
        <v>-1.1999999999999988</v>
      </c>
      <c r="C9" t="s">
        <v>18</v>
      </c>
      <c r="D9">
        <v>-1.3178660975234557</v>
      </c>
      <c r="E9" t="s">
        <v>18</v>
      </c>
      <c r="F9">
        <v>0.40016173285253043</v>
      </c>
      <c r="G9" t="s">
        <v>18</v>
      </c>
      <c r="H9">
        <v>-0.19709101626126335</v>
      </c>
      <c r="I9" t="s">
        <v>18</v>
      </c>
      <c r="J9">
        <v>0.27895093297856732</v>
      </c>
      <c r="K9" t="s">
        <v>18</v>
      </c>
      <c r="L9">
        <v>1.3372715502244059E-2</v>
      </c>
    </row>
    <row r="10" spans="1:12" x14ac:dyDescent="0.3">
      <c r="A10" s="5" t="s">
        <v>19</v>
      </c>
      <c r="B10" s="5">
        <v>-7.2132656795096713E-17</v>
      </c>
      <c r="C10" s="5" t="s">
        <v>19</v>
      </c>
      <c r="D10" s="5">
        <v>-7.480844837701614E-2</v>
      </c>
      <c r="E10" s="5" t="s">
        <v>19</v>
      </c>
      <c r="F10" s="5">
        <v>0.34807395598923485</v>
      </c>
      <c r="G10" s="5" t="s">
        <v>19</v>
      </c>
      <c r="H10" s="5">
        <v>8.8928742561468335E-2</v>
      </c>
      <c r="I10" s="5" t="s">
        <v>19</v>
      </c>
      <c r="J10" s="5">
        <v>-0.20875491102587132</v>
      </c>
      <c r="K10" s="5" t="s">
        <v>19</v>
      </c>
      <c r="L10" s="5">
        <v>-0.12532300543381472</v>
      </c>
    </row>
    <row r="11" spans="1:12" x14ac:dyDescent="0.3">
      <c r="A11" t="s">
        <v>20</v>
      </c>
      <c r="B11">
        <v>199</v>
      </c>
      <c r="C11" t="s">
        <v>20</v>
      </c>
      <c r="D11">
        <v>4</v>
      </c>
      <c r="E11" t="s">
        <v>20</v>
      </c>
      <c r="F11">
        <v>5.6</v>
      </c>
      <c r="G11" t="s">
        <v>20</v>
      </c>
      <c r="H11">
        <v>7.9</v>
      </c>
      <c r="I11" t="s">
        <v>20</v>
      </c>
      <c r="J11">
        <v>65.7</v>
      </c>
      <c r="K11" t="s">
        <v>20</v>
      </c>
      <c r="L11">
        <v>3.7</v>
      </c>
    </row>
    <row r="12" spans="1:12" x14ac:dyDescent="0.3">
      <c r="A12" t="s">
        <v>21</v>
      </c>
      <c r="B12">
        <v>1</v>
      </c>
      <c r="C12" t="s">
        <v>21</v>
      </c>
      <c r="D12">
        <v>13</v>
      </c>
      <c r="E12" t="s">
        <v>21</v>
      </c>
      <c r="F12">
        <v>0.2</v>
      </c>
      <c r="G12" t="s">
        <v>21</v>
      </c>
      <c r="H12">
        <v>0</v>
      </c>
      <c r="I12" t="s">
        <v>21</v>
      </c>
      <c r="J12">
        <v>34.299999999999997</v>
      </c>
      <c r="K12" t="s">
        <v>21</v>
      </c>
      <c r="L12">
        <v>0</v>
      </c>
    </row>
    <row r="13" spans="1:12" x14ac:dyDescent="0.3">
      <c r="A13" t="s">
        <v>22</v>
      </c>
      <c r="B13">
        <v>200</v>
      </c>
      <c r="C13" t="s">
        <v>22</v>
      </c>
      <c r="D13">
        <v>17</v>
      </c>
      <c r="E13" t="s">
        <v>22</v>
      </c>
      <c r="F13">
        <v>5.8</v>
      </c>
      <c r="G13" t="s">
        <v>22</v>
      </c>
      <c r="H13">
        <v>7.9</v>
      </c>
      <c r="I13" t="s">
        <v>22</v>
      </c>
      <c r="J13">
        <v>100</v>
      </c>
      <c r="K13" t="s">
        <v>22</v>
      </c>
      <c r="L13">
        <v>3.7</v>
      </c>
    </row>
    <row r="14" spans="1:12" x14ac:dyDescent="0.3">
      <c r="A14" t="s">
        <v>23</v>
      </c>
      <c r="B14">
        <v>20100</v>
      </c>
      <c r="C14" t="s">
        <v>23</v>
      </c>
      <c r="D14">
        <v>3000</v>
      </c>
      <c r="E14" t="s">
        <v>23</v>
      </c>
      <c r="F14">
        <v>494.39999999999992</v>
      </c>
      <c r="G14" t="s">
        <v>23</v>
      </c>
      <c r="H14">
        <v>777.4</v>
      </c>
      <c r="I14" t="s">
        <v>23</v>
      </c>
      <c r="J14">
        <v>13757.6</v>
      </c>
      <c r="K14" t="s">
        <v>23</v>
      </c>
      <c r="L14">
        <v>307.90000000000003</v>
      </c>
    </row>
    <row r="15" spans="1:12" ht="15" thickBot="1" x14ac:dyDescent="0.35">
      <c r="A15" s="3" t="s">
        <v>24</v>
      </c>
      <c r="B15" s="3">
        <v>200</v>
      </c>
      <c r="C15" s="3" t="s">
        <v>24</v>
      </c>
      <c r="D15" s="3">
        <v>200</v>
      </c>
      <c r="E15" s="3" t="s">
        <v>24</v>
      </c>
      <c r="F15" s="3">
        <v>194</v>
      </c>
      <c r="G15" s="3" t="s">
        <v>24</v>
      </c>
      <c r="H15" s="3">
        <v>194</v>
      </c>
      <c r="I15" s="3" t="s">
        <v>24</v>
      </c>
      <c r="J15" s="3">
        <v>194</v>
      </c>
      <c r="K15" s="3" t="s">
        <v>24</v>
      </c>
      <c r="L15" s="3">
        <v>200</v>
      </c>
    </row>
    <row r="17" spans="1:13" x14ac:dyDescent="0.3">
      <c r="D17" t="s">
        <v>26</v>
      </c>
      <c r="F17" t="s">
        <v>27</v>
      </c>
      <c r="H17" t="s">
        <v>27</v>
      </c>
      <c r="J17" t="s">
        <v>26</v>
      </c>
      <c r="L17" t="s">
        <v>26</v>
      </c>
    </row>
    <row r="19" spans="1:13" ht="15" x14ac:dyDescent="0.35">
      <c r="A19" s="15" t="s">
        <v>33</v>
      </c>
      <c r="B19" s="15"/>
      <c r="C19" s="15"/>
      <c r="D19" s="15"/>
      <c r="E19" s="15"/>
      <c r="F19" s="15"/>
      <c r="G19" s="15"/>
      <c r="H19" s="15"/>
      <c r="I19" s="15"/>
      <c r="J19" s="15"/>
      <c r="K19" s="15"/>
      <c r="L19" s="15"/>
      <c r="M19" s="8"/>
    </row>
    <row r="21" spans="1:13" ht="16.2" customHeight="1" x14ac:dyDescent="0.35">
      <c r="A21" s="15" t="s">
        <v>28</v>
      </c>
      <c r="B21" s="15"/>
      <c r="C21" s="15"/>
      <c r="D21" s="15"/>
      <c r="E21" s="15"/>
      <c r="F21" s="15"/>
      <c r="G21" s="15"/>
      <c r="H21" s="15"/>
      <c r="I21" s="15"/>
      <c r="J21" s="15"/>
      <c r="K21" s="15"/>
      <c r="L21" s="15"/>
    </row>
    <row r="22" spans="1:13" x14ac:dyDescent="0.3">
      <c r="A22" s="6"/>
    </row>
    <row r="23" spans="1:13" ht="15" x14ac:dyDescent="0.35">
      <c r="A23" s="15" t="s">
        <v>29</v>
      </c>
      <c r="B23" s="15"/>
      <c r="C23" s="15"/>
      <c r="D23" s="15"/>
      <c r="E23" s="15"/>
      <c r="F23" s="15"/>
      <c r="G23" s="15"/>
      <c r="H23" s="15"/>
      <c r="I23" s="15"/>
      <c r="J23" s="15"/>
      <c r="K23" s="15"/>
      <c r="L23" s="15"/>
    </row>
    <row r="25" spans="1:13" ht="15" x14ac:dyDescent="0.3">
      <c r="A25" s="7"/>
    </row>
  </sheetData>
  <mergeCells count="3">
    <mergeCell ref="A21:L21"/>
    <mergeCell ref="A23:L23"/>
    <mergeCell ref="A19:L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42E10-9CD7-4572-9794-C1EE8E117B09}">
  <dimension ref="A1"/>
  <sheetViews>
    <sheetView tabSelected="1" zoomScale="72" zoomScaleNormal="72" workbookViewId="0">
      <selection activeCell="B46" sqref="B46"/>
    </sheetView>
  </sheetViews>
  <sheetFormatPr defaultRowHeight="14.4" x14ac:dyDescent="0.3"/>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8BE38A3-C0FC-45E8-9126-605F4300A17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Main_Data</vt:lpstr>
      <vt:lpstr>Pivot Tables</vt:lpstr>
      <vt:lpstr>Sheet1</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Pallavi Reddy</cp:lastModifiedBy>
  <dcterms:created xsi:type="dcterms:W3CDTF">2015-06-05T18:17:20Z</dcterms:created>
  <dcterms:modified xsi:type="dcterms:W3CDTF">2025-09-12T19:30:48Z</dcterms:modified>
</cp:coreProperties>
</file>