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3B05D3F4-4C3B-45B6-A82F-E19C73F477C2}" xr6:coauthVersionLast="47" xr6:coauthVersionMax="47" xr10:uidLastSave="{00000000-0000-0000-0000-000000000000}"/>
  <bookViews>
    <workbookView xWindow="-108" yWindow="-108" windowWidth="23256" windowHeight="12456" firstSheet="3" activeTab="10" xr2:uid="{00000000-000D-0000-FFFF-FFFF00000000}"/>
  </bookViews>
  <sheets>
    <sheet name="orders" sheetId="17" r:id="rId1"/>
    <sheet name="customers" sheetId="13" r:id="rId2"/>
    <sheet name="products" sheetId="2" r:id="rId3"/>
    <sheet name="TotalSales" sheetId="18" r:id="rId4"/>
    <sheet name="SalesByMonth" sheetId="20" r:id="rId5"/>
    <sheet name="SalesByCountry" sheetId="23" r:id="rId6"/>
    <sheet name="SalesByCoffeeType" sheetId="24" r:id="rId7"/>
    <sheet name="Profit" sheetId="27" r:id="rId8"/>
    <sheet name="Top 5 Customers" sheetId="30" r:id="rId9"/>
    <sheet name="KPI" sheetId="28" r:id="rId10"/>
    <sheet name="Dashboard" sheetId="26" r:id="rId11"/>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NativeTimeline_Order_Date11">#N/A</definedName>
    <definedName name="Slicer_Coffee_Type_Name">#N/A</definedName>
    <definedName name="Slicer_Country">#N/A</definedName>
    <definedName name="Slicer_Loyalty_Card11">#N/A</definedName>
    <definedName name="Slicer_Roast_Type_Name11">#N/A</definedName>
    <definedName name="Slicer_Size11">#N/A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Lst>
</workbook>
</file>

<file path=xl/calcChain.xml><?xml version="1.0" encoding="utf-8"?>
<calcChain xmlns="http://schemas.openxmlformats.org/spreadsheetml/2006/main">
  <c r="R2" i="17" l="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Q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Q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Q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Q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Q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Q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Q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Q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Q943" i="17" l="1"/>
  <c r="Q935" i="17"/>
  <c r="Q903" i="17"/>
  <c r="Q887" i="17"/>
  <c r="Q871" i="17"/>
  <c r="Q815" i="17"/>
  <c r="Q807" i="17"/>
  <c r="Q703" i="17"/>
  <c r="Q615" i="17"/>
  <c r="Q583" i="17"/>
  <c r="Q503" i="17"/>
  <c r="Q531" i="17"/>
  <c r="Q730" i="17"/>
  <c r="Q706" i="17"/>
  <c r="Q924" i="17"/>
  <c r="Q852" i="17"/>
  <c r="Q796" i="17"/>
  <c r="Q905" i="17"/>
  <c r="Q721" i="17"/>
  <c r="Q649" i="17"/>
  <c r="Q609" i="17"/>
  <c r="Q497" i="17"/>
  <c r="Q353" i="17"/>
  <c r="Q313" i="17"/>
  <c r="Q265" i="17"/>
  <c r="Q953" i="17"/>
  <c r="Q833" i="17"/>
  <c r="Q825" i="17"/>
  <c r="Q793" i="17"/>
  <c r="Q777" i="17"/>
  <c r="Q705" i="17"/>
  <c r="Q577" i="17"/>
  <c r="Q545" i="17"/>
  <c r="Q241" i="17"/>
  <c r="Q217" i="17"/>
  <c r="Q145" i="17"/>
  <c r="Q993" i="17"/>
  <c r="Q977" i="17"/>
  <c r="Q961" i="17"/>
  <c r="Q921" i="17"/>
  <c r="Q681" i="17"/>
  <c r="Q673" i="17"/>
  <c r="Q209" i="17"/>
  <c r="Q161" i="17"/>
  <c r="Q880" i="17"/>
  <c r="Q848" i="17"/>
  <c r="Q776" i="17"/>
  <c r="Q768" i="17"/>
  <c r="Q752" i="17"/>
  <c r="Q728" i="17"/>
  <c r="Q696" i="17"/>
  <c r="Q640" i="17"/>
  <c r="Q616" i="17"/>
  <c r="Q576" i="17"/>
  <c r="Q456" i="17"/>
  <c r="Q416" i="17"/>
  <c r="Q888" i="17"/>
  <c r="Q661" i="17"/>
  <c r="Q653" i="17"/>
  <c r="Q645" i="17"/>
  <c r="Q637" i="17"/>
  <c r="Q629" i="17"/>
  <c r="Q621" i="17"/>
  <c r="Q613" i="17"/>
  <c r="Q605" i="17"/>
  <c r="Q597" i="17"/>
  <c r="Q589" i="17"/>
  <c r="Q581" i="17"/>
  <c r="Q573" i="17"/>
  <c r="Q565" i="17"/>
  <c r="Q557" i="17"/>
  <c r="Q549" i="17"/>
  <c r="Q541" i="17"/>
  <c r="Q533" i="17"/>
  <c r="Q525" i="17"/>
  <c r="Q517" i="17"/>
  <c r="Q509" i="17"/>
  <c r="Q501" i="17"/>
  <c r="Q493" i="17"/>
  <c r="Q485" i="17"/>
  <c r="Q477" i="17"/>
  <c r="Q469" i="17"/>
  <c r="Q461" i="17"/>
  <c r="Q453" i="17"/>
  <c r="Q445" i="17"/>
  <c r="Q437" i="17"/>
  <c r="Q429" i="17"/>
  <c r="Q421" i="17"/>
  <c r="Q413" i="17"/>
  <c r="Q405" i="17"/>
  <c r="Q397" i="17"/>
  <c r="Q389" i="17"/>
  <c r="Q381" i="17"/>
  <c r="Q373" i="17"/>
  <c r="Q365" i="17"/>
  <c r="Q357" i="17"/>
  <c r="Q349" i="17"/>
  <c r="Q341" i="17"/>
  <c r="Q333" i="17"/>
  <c r="Q325" i="17"/>
  <c r="Q317" i="17"/>
  <c r="Q309" i="17"/>
  <c r="Q301" i="17"/>
  <c r="Q269" i="17"/>
  <c r="Q253" i="17"/>
  <c r="Q237" i="17"/>
  <c r="Q221" i="17"/>
  <c r="Q205" i="17"/>
  <c r="Q85" i="17"/>
  <c r="Q77" i="17"/>
  <c r="Q61" i="17"/>
  <c r="Q45" i="17"/>
  <c r="Q21" i="17"/>
  <c r="Q13" i="17"/>
  <c r="Q707" i="17"/>
  <c r="Q376" i="17"/>
  <c r="Q352" i="17"/>
  <c r="Q336" i="17"/>
  <c r="Q312" i="17"/>
  <c r="Q296" i="17"/>
  <c r="Q256" i="17"/>
  <c r="Q192" i="17"/>
  <c r="Q160" i="17"/>
  <c r="Q128" i="17"/>
  <c r="Q64" i="17"/>
  <c r="Q351" i="17"/>
  <c r="Q207" i="17"/>
  <c r="Q122" i="17"/>
  <c r="Q114" i="17"/>
  <c r="Q106" i="17"/>
  <c r="Q98" i="17"/>
  <c r="Q90" i="17"/>
  <c r="Q82" i="17"/>
  <c r="Q74" i="17"/>
  <c r="Q66" i="17"/>
  <c r="Q58" i="17"/>
  <c r="Q50" i="17"/>
  <c r="Q42" i="17"/>
  <c r="Q34" i="17"/>
  <c r="Q26" i="17"/>
  <c r="Q18" i="17"/>
  <c r="Q10" i="17"/>
  <c r="Q439" i="17"/>
  <c r="Q159" i="17"/>
  <c r="Q960" i="17"/>
  <c r="Q944" i="17"/>
  <c r="Q795" i="17"/>
  <c r="Q475" i="17"/>
  <c r="Q87" i="17"/>
  <c r="Q962" i="17"/>
  <c r="Q778" i="17"/>
  <c r="Q303" i="17"/>
  <c r="Q271" i="17"/>
  <c r="Q311" i="17"/>
  <c r="Q992" i="17"/>
  <c r="Q976" i="17"/>
  <c r="Q832" i="17"/>
  <c r="Q816" i="17"/>
  <c r="Q680" i="17"/>
  <c r="Q648" i="17"/>
  <c r="Q544" i="17"/>
  <c r="Q512" i="17"/>
  <c r="Q392" i="17"/>
  <c r="Q80" i="17"/>
  <c r="Q735" i="17"/>
  <c r="Q647" i="17"/>
  <c r="Q631" i="17"/>
  <c r="Q543" i="17"/>
  <c r="Q511" i="17"/>
  <c r="Q431" i="17"/>
  <c r="Q399" i="17"/>
  <c r="Q391" i="17"/>
  <c r="Q997" i="17"/>
  <c r="Q989" i="17"/>
  <c r="Q981" i="17"/>
  <c r="Q973" i="17"/>
  <c r="Q965" i="17"/>
  <c r="Q957" i="17"/>
  <c r="Q949" i="17"/>
  <c r="Q941" i="17"/>
  <c r="Q933" i="17"/>
  <c r="Q925" i="17"/>
  <c r="Q917" i="17"/>
  <c r="Q909" i="17"/>
  <c r="Q901" i="17"/>
  <c r="Q893" i="17"/>
  <c r="Q885" i="17"/>
  <c r="Q877" i="17"/>
  <c r="Q869" i="17"/>
  <c r="Q861" i="17"/>
  <c r="Q853" i="17"/>
  <c r="Q845" i="17"/>
  <c r="Q837" i="17"/>
  <c r="Q829" i="17"/>
  <c r="Q821" i="17"/>
  <c r="Q813" i="17"/>
  <c r="Q805" i="17"/>
  <c r="Q797" i="17"/>
  <c r="Q789" i="17"/>
  <c r="Q781" i="17"/>
  <c r="Q773" i="17"/>
  <c r="Q765" i="17"/>
  <c r="Q757" i="17"/>
  <c r="Q749" i="17"/>
  <c r="Q741" i="17"/>
  <c r="Q733" i="17"/>
  <c r="Q725" i="17"/>
  <c r="Q717" i="17"/>
  <c r="Q709" i="17"/>
  <c r="Q701" i="17"/>
  <c r="Q693" i="17"/>
  <c r="Q685" i="17"/>
  <c r="Q677" i="17"/>
  <c r="Q669" i="17"/>
  <c r="Q939" i="17"/>
  <c r="Q923" i="17"/>
  <c r="Q915" i="17"/>
  <c r="Q907" i="17"/>
  <c r="Q875" i="17"/>
  <c r="Q859" i="17"/>
  <c r="Q851" i="17"/>
  <c r="Q811" i="17"/>
  <c r="Q787" i="17"/>
  <c r="Q755" i="17"/>
  <c r="Q739" i="17"/>
  <c r="Q731" i="17"/>
  <c r="Q691" i="17"/>
  <c r="Q659" i="17"/>
  <c r="Q595" i="17"/>
  <c r="Q563" i="17"/>
  <c r="Q555" i="17"/>
  <c r="Q491" i="17"/>
  <c r="Q467" i="17"/>
  <c r="Q427" i="17"/>
  <c r="Q387" i="17"/>
  <c r="Q347" i="17"/>
  <c r="Q994" i="17"/>
  <c r="Q986" i="17"/>
  <c r="Q978" i="17"/>
  <c r="Q970" i="17"/>
  <c r="Q954" i="17"/>
  <c r="Q946" i="17"/>
  <c r="Q938" i="17"/>
  <c r="Q930" i="17"/>
  <c r="Q922" i="17"/>
  <c r="Q914" i="17"/>
  <c r="Q906" i="17"/>
  <c r="Q898" i="17"/>
  <c r="Q890" i="17"/>
  <c r="Q882" i="17"/>
  <c r="Q874" i="17"/>
  <c r="Q866" i="17"/>
  <c r="Q858" i="17"/>
  <c r="Q850" i="17"/>
  <c r="Q842" i="17"/>
  <c r="Q834" i="17"/>
  <c r="Q826" i="17"/>
  <c r="Q818" i="17"/>
  <c r="Q810" i="17"/>
  <c r="Q802" i="17"/>
  <c r="Q794" i="17"/>
  <c r="Q786" i="17"/>
  <c r="Q754" i="17"/>
  <c r="Q682" i="17"/>
  <c r="Q889" i="17"/>
  <c r="Q770" i="17"/>
  <c r="Q762" i="17"/>
  <c r="Q746" i="17"/>
  <c r="Q738" i="17"/>
  <c r="Q722" i="17"/>
  <c r="Q714" i="17"/>
  <c r="Q698" i="17"/>
  <c r="Q690" i="17"/>
  <c r="Q674" i="17"/>
  <c r="Q666" i="17"/>
  <c r="Q658" i="17"/>
  <c r="Q650" i="17"/>
  <c r="Q642" i="17"/>
  <c r="Q634" i="17"/>
  <c r="Q626" i="17"/>
  <c r="Q618" i="17"/>
  <c r="Q610" i="17"/>
  <c r="Q602" i="17"/>
  <c r="Q594" i="17"/>
  <c r="Q586" i="17"/>
  <c r="Q578" i="17"/>
  <c r="Q570" i="17"/>
  <c r="Q562" i="17"/>
  <c r="Q554" i="17"/>
  <c r="Q546" i="17"/>
  <c r="Q538" i="17"/>
  <c r="Q530" i="17"/>
  <c r="Q522" i="17"/>
  <c r="Q514" i="17"/>
  <c r="Q506" i="17"/>
  <c r="Q498" i="17"/>
  <c r="Q490" i="17"/>
  <c r="Q482" i="17"/>
  <c r="Q474" i="17"/>
  <c r="Q466" i="17"/>
  <c r="Q458" i="17"/>
  <c r="Q450" i="17"/>
  <c r="Q442" i="17"/>
  <c r="Q434" i="17"/>
  <c r="Q426" i="17"/>
  <c r="Q418" i="17"/>
  <c r="Q410" i="17"/>
  <c r="Q402" i="17"/>
  <c r="Q394" i="17"/>
  <c r="Q386" i="17"/>
  <c r="Q378" i="17"/>
  <c r="Q370" i="17"/>
  <c r="Q362" i="17"/>
  <c r="Q354" i="17"/>
  <c r="Q346" i="17"/>
  <c r="Q338" i="17"/>
  <c r="Q330" i="17"/>
  <c r="Q322" i="17"/>
  <c r="Q314" i="17"/>
  <c r="Q306" i="17"/>
  <c r="Q298" i="17"/>
  <c r="Q290" i="17"/>
  <c r="Q282" i="17"/>
  <c r="Q274" i="17"/>
  <c r="Q266" i="17"/>
  <c r="Q258" i="17"/>
  <c r="Q250" i="17"/>
  <c r="Q242" i="17"/>
  <c r="Q234" i="17"/>
  <c r="Q226" i="17"/>
  <c r="Q218" i="17"/>
  <c r="Q210" i="17"/>
  <c r="Q202" i="17"/>
  <c r="Q194" i="17"/>
  <c r="Q186" i="17"/>
  <c r="Q178" i="17"/>
  <c r="Q170" i="17"/>
  <c r="Q162" i="17"/>
  <c r="Q154" i="17"/>
  <c r="Q146" i="17"/>
  <c r="Q138" i="17"/>
  <c r="Q130" i="17"/>
  <c r="Q2" i="17"/>
  <c r="Q285" i="17"/>
  <c r="Q189" i="17"/>
  <c r="Q125" i="17"/>
  <c r="Q109" i="17"/>
  <c r="Q1001" i="17"/>
  <c r="Q985" i="17"/>
  <c r="Q969" i="17"/>
  <c r="Q897" i="17"/>
  <c r="Q857" i="17"/>
  <c r="Q841" i="17"/>
  <c r="Q745" i="17"/>
  <c r="Q689" i="17"/>
  <c r="Q625" i="17"/>
  <c r="Q561" i="17"/>
  <c r="Q529" i="17"/>
  <c r="Q521" i="17"/>
  <c r="Q449" i="17"/>
  <c r="Q289" i="17"/>
  <c r="Q233" i="17"/>
  <c r="Q177" i="17"/>
  <c r="Q1000" i="17"/>
  <c r="Q984" i="17"/>
  <c r="Q968" i="17"/>
  <c r="Q952" i="17"/>
  <c r="Q912" i="17"/>
  <c r="Q896" i="17"/>
  <c r="Q824" i="17"/>
  <c r="Q784" i="17"/>
  <c r="Q744" i="17"/>
  <c r="Q720" i="17"/>
  <c r="Q488" i="17"/>
  <c r="Q328" i="17"/>
  <c r="Q288" i="17"/>
  <c r="Q240" i="17"/>
  <c r="Q40" i="17"/>
  <c r="Q951" i="17"/>
  <c r="Q879" i="17"/>
  <c r="Q839" i="17"/>
  <c r="Q823" i="17"/>
  <c r="Q767" i="17"/>
  <c r="Q719" i="17"/>
  <c r="Q695" i="17"/>
  <c r="Q663" i="17"/>
  <c r="Q455" i="17"/>
  <c r="Q415" i="17"/>
  <c r="Q375" i="17"/>
  <c r="Q335" i="17"/>
  <c r="Q926" i="17"/>
  <c r="Q870" i="17"/>
  <c r="Q798" i="17"/>
  <c r="Q758" i="17"/>
  <c r="Q998" i="17"/>
  <c r="Q990" i="17"/>
  <c r="Q982" i="17"/>
  <c r="Q974" i="17"/>
  <c r="Q966" i="17"/>
  <c r="Q958" i="17"/>
  <c r="Q950" i="17"/>
  <c r="Q942" i="17"/>
  <c r="Q934" i="17"/>
  <c r="Q918" i="17"/>
  <c r="Q910" i="17"/>
  <c r="Q902" i="17"/>
  <c r="Q894" i="17"/>
  <c r="Q886" i="17"/>
  <c r="Q878" i="17"/>
  <c r="Q862" i="17"/>
  <c r="Q854" i="17"/>
  <c r="Q846" i="17"/>
  <c r="Q838" i="17"/>
  <c r="Q830" i="17"/>
  <c r="Q822" i="17"/>
  <c r="Q814" i="17"/>
  <c r="Q806" i="17"/>
  <c r="Q790" i="17"/>
  <c r="Q782" i="17"/>
  <c r="Q774" i="17"/>
  <c r="Q766" i="17"/>
  <c r="Q750" i="17"/>
  <c r="Q742" i="17"/>
  <c r="Q734" i="17"/>
  <c r="Q726" i="17"/>
  <c r="Q718" i="17"/>
  <c r="Q710" i="17"/>
  <c r="Q702" i="17"/>
  <c r="Q694" i="17"/>
  <c r="Q686" i="17"/>
  <c r="Q678" i="17"/>
  <c r="Q670" i="17"/>
  <c r="Q662" i="17"/>
  <c r="Q654" i="17"/>
  <c r="Q646" i="17"/>
  <c r="Q638" i="17"/>
  <c r="Q630" i="17"/>
  <c r="Q622" i="17"/>
  <c r="Q614" i="17"/>
  <c r="Q606" i="17"/>
  <c r="Q598" i="17"/>
  <c r="Q590" i="17"/>
  <c r="Q582" i="17"/>
  <c r="Q574" i="17"/>
  <c r="Q566" i="17"/>
  <c r="Q558" i="17"/>
  <c r="Q550" i="17"/>
  <c r="Q542" i="17"/>
  <c r="Q534" i="17"/>
  <c r="Q526" i="17"/>
  <c r="Q518" i="17"/>
  <c r="Q510" i="17"/>
  <c r="Q502" i="17"/>
  <c r="Q494" i="17"/>
  <c r="Q486" i="17"/>
  <c r="Q478" i="17"/>
  <c r="Q470" i="17"/>
  <c r="Q462" i="17"/>
  <c r="Q454" i="17"/>
  <c r="Q446" i="17"/>
  <c r="Q438" i="17"/>
  <c r="Q430" i="17"/>
  <c r="Q422" i="17"/>
  <c r="Q414" i="17"/>
  <c r="Q406" i="17"/>
  <c r="Q398" i="17"/>
  <c r="Q390" i="17"/>
  <c r="Q382" i="17"/>
  <c r="Q374" i="17"/>
  <c r="Q366" i="17"/>
  <c r="Q358" i="17"/>
  <c r="Q350" i="17"/>
  <c r="Q342" i="17"/>
  <c r="Q334" i="17"/>
  <c r="Q326" i="17"/>
  <c r="Q318" i="17"/>
  <c r="Q310" i="17"/>
  <c r="Q302" i="17"/>
  <c r="Q294" i="17"/>
  <c r="Q286" i="17"/>
  <c r="Q278" i="17"/>
  <c r="Q270" i="17"/>
  <c r="Q262" i="17"/>
  <c r="Q254" i="17"/>
  <c r="Q246" i="17"/>
  <c r="Q238" i="17"/>
  <c r="Q230" i="17"/>
  <c r="Q222" i="17"/>
  <c r="Q214" i="17"/>
  <c r="Q206" i="17"/>
  <c r="Q198" i="17"/>
  <c r="Q190" i="17"/>
  <c r="Q182" i="17"/>
  <c r="Q174" i="17"/>
  <c r="Q166" i="17"/>
  <c r="Q158" i="17"/>
  <c r="Q150" i="17"/>
  <c r="Q142" i="17"/>
  <c r="Q134" i="17"/>
  <c r="Q126" i="17"/>
  <c r="Q118" i="17"/>
  <c r="Q110" i="17"/>
  <c r="Q102" i="17"/>
  <c r="Q94" i="17"/>
  <c r="Q86" i="17"/>
  <c r="Q78" i="17"/>
  <c r="Q70" i="17"/>
  <c r="Q62" i="17"/>
  <c r="Q54" i="17"/>
  <c r="Q46" i="17"/>
  <c r="Q38" i="17"/>
  <c r="Q30" i="17"/>
  <c r="Q22" i="17"/>
  <c r="Q14" i="17"/>
  <c r="Q6" i="17"/>
  <c r="Q996" i="17"/>
  <c r="Q988" i="17"/>
  <c r="Q980" i="17"/>
  <c r="Q948" i="17"/>
  <c r="Q932" i="17"/>
  <c r="Q916" i="17"/>
  <c r="Q884" i="17"/>
  <c r="Q868" i="17"/>
  <c r="Q860" i="17"/>
  <c r="Q820" i="17"/>
  <c r="Q804" i="17"/>
  <c r="Q788" i="17"/>
  <c r="Q668" i="17"/>
  <c r="Q628" i="17"/>
  <c r="Q596" i="17"/>
  <c r="Q588" i="17"/>
  <c r="Q564" i="17"/>
  <c r="Q540" i="17"/>
  <c r="Q524" i="17"/>
  <c r="Q492" i="17"/>
  <c r="Q972" i="17"/>
  <c r="Q964" i="17"/>
  <c r="Q956" i="17"/>
  <c r="Q940" i="17"/>
  <c r="Q908" i="17"/>
  <c r="Q900" i="17"/>
  <c r="Q892" i="17"/>
  <c r="Q876" i="17"/>
  <c r="Q844" i="17"/>
  <c r="Q836" i="17"/>
  <c r="Q828" i="17"/>
  <c r="Q812" i="17"/>
  <c r="Q780" i="17"/>
  <c r="Q772" i="17"/>
  <c r="Q764" i="17"/>
  <c r="Q756" i="17"/>
  <c r="Q748" i="17"/>
  <c r="Q740" i="17"/>
  <c r="Q732" i="17"/>
  <c r="Q724" i="17"/>
  <c r="Q716" i="17"/>
  <c r="Q708" i="17"/>
  <c r="Q700" i="17"/>
  <c r="Q692" i="17"/>
  <c r="Q684" i="17"/>
  <c r="Q676" i="17"/>
  <c r="Q660" i="17"/>
  <c r="Q652" i="17"/>
  <c r="Q644" i="17"/>
  <c r="Q636" i="17"/>
  <c r="Q620" i="17"/>
  <c r="Q612" i="17"/>
  <c r="Q604" i="17"/>
  <c r="Q580" i="17"/>
  <c r="Q572" i="17"/>
  <c r="Q556" i="17"/>
  <c r="Q548" i="17"/>
  <c r="Q532" i="17"/>
  <c r="Q516" i="17"/>
  <c r="Q508" i="17"/>
  <c r="Q500" i="17"/>
  <c r="Q484" i="17"/>
  <c r="Q476" i="17"/>
  <c r="Q468" i="17"/>
  <c r="Q460" i="17"/>
  <c r="Q452" i="17"/>
  <c r="Q444" i="17"/>
  <c r="Q436" i="17"/>
  <c r="Q428" i="17"/>
  <c r="Q420" i="17"/>
  <c r="Q412" i="17"/>
  <c r="Q404" i="17"/>
  <c r="Q396" i="17"/>
  <c r="Q388" i="17"/>
  <c r="Q380" i="17"/>
  <c r="Q372" i="17"/>
  <c r="Q364" i="17"/>
  <c r="Q356" i="17"/>
  <c r="Q348" i="17"/>
  <c r="Q340" i="17"/>
  <c r="Q332" i="17"/>
  <c r="Q324" i="17"/>
  <c r="Q316" i="17"/>
  <c r="Q308" i="17"/>
  <c r="Q300" i="17"/>
  <c r="Q292" i="17"/>
  <c r="Q284" i="17"/>
  <c r="Q276" i="17"/>
  <c r="Q268" i="17"/>
  <c r="Q260" i="17"/>
  <c r="Q252" i="17"/>
  <c r="Q244" i="17"/>
  <c r="Q236" i="17"/>
  <c r="Q228" i="17"/>
  <c r="Q220" i="17"/>
  <c r="Q212" i="17"/>
  <c r="Q995" i="17"/>
  <c r="Q987" i="17"/>
  <c r="Q979" i="17"/>
  <c r="Q971" i="17"/>
  <c r="Q963" i="17"/>
  <c r="Q955" i="17"/>
  <c r="Q947" i="17"/>
  <c r="Q931" i="17"/>
  <c r="Q899" i="17"/>
  <c r="Q891" i="17"/>
  <c r="Q883" i="17"/>
  <c r="Q867" i="17"/>
  <c r="Q835" i="17"/>
  <c r="Q827" i="17"/>
  <c r="Q819" i="17"/>
  <c r="Q803" i="17"/>
  <c r="Q779" i="17"/>
  <c r="Q771" i="17"/>
  <c r="Q763" i="17"/>
  <c r="Q747" i="17"/>
  <c r="Q723" i="17"/>
  <c r="Q715" i="17"/>
  <c r="Q699" i="17"/>
  <c r="Q683" i="17"/>
  <c r="Q675" i="17"/>
  <c r="Q667" i="17"/>
  <c r="Q651" i="17"/>
  <c r="Q643" i="17"/>
  <c r="Q635" i="17"/>
  <c r="Q627" i="17"/>
  <c r="Q619" i="17"/>
  <c r="Q611" i="17"/>
  <c r="Q603" i="17"/>
  <c r="Q587" i="17"/>
  <c r="Q579" i="17"/>
  <c r="Q571" i="17"/>
  <c r="Q547" i="17"/>
  <c r="Q539" i="17"/>
  <c r="Q523" i="17"/>
  <c r="Q515" i="17"/>
  <c r="Q507" i="17"/>
  <c r="Q499" i="17"/>
  <c r="Q483" i="17"/>
  <c r="Q459" i="17"/>
  <c r="Q451" i="17"/>
  <c r="Q443" i="17"/>
  <c r="Q435" i="17"/>
  <c r="Q419" i="17"/>
  <c r="Q411" i="17"/>
  <c r="Q403" i="17"/>
  <c r="Q395" i="17"/>
  <c r="Q379" i="17"/>
  <c r="Q371" i="17"/>
  <c r="Q363" i="17"/>
  <c r="Q355" i="17"/>
  <c r="Q339" i="17"/>
  <c r="Q331" i="17"/>
  <c r="Q323" i="17"/>
  <c r="Q315" i="17"/>
  <c r="Q307" i="17"/>
  <c r="Q299" i="17"/>
  <c r="Q291" i="17"/>
  <c r="Q283" i="17"/>
  <c r="Q945" i="17"/>
  <c r="Q937" i="17"/>
  <c r="Q929" i="17"/>
  <c r="Q913" i="17"/>
  <c r="Q881" i="17"/>
  <c r="Q873" i="17"/>
  <c r="Q865" i="17"/>
  <c r="Q849" i="17"/>
  <c r="Q817" i="17"/>
  <c r="Q809" i="17"/>
  <c r="Q801" i="17"/>
  <c r="Q785" i="17"/>
  <c r="Q769" i="17"/>
  <c r="Q761" i="17"/>
  <c r="Q753" i="17"/>
  <c r="Q737" i="17"/>
  <c r="Q729" i="17"/>
  <c r="Q713" i="17"/>
  <c r="Q697" i="17"/>
  <c r="Q665" i="17"/>
  <c r="Q657" i="17"/>
  <c r="Q641" i="17"/>
  <c r="Q633" i="17"/>
  <c r="Q617" i="17"/>
  <c r="Q601" i="17"/>
  <c r="Q593" i="17"/>
  <c r="Q585" i="17"/>
  <c r="Q569" i="17"/>
  <c r="Q553" i="17"/>
  <c r="Q537" i="17"/>
  <c r="Q513" i="17"/>
  <c r="Q505" i="17"/>
  <c r="Q489" i="17"/>
  <c r="Q481" i="17"/>
  <c r="Q473" i="17"/>
  <c r="Q465" i="17"/>
  <c r="Q457" i="17"/>
  <c r="Q441" i="17"/>
  <c r="Q433" i="17"/>
  <c r="Q425" i="17"/>
  <c r="Q417" i="17"/>
  <c r="Q409" i="17"/>
  <c r="Q401" i="17"/>
  <c r="Q393" i="17"/>
  <c r="Q385" i="17"/>
  <c r="Q377" i="17"/>
  <c r="Q369" i="17"/>
  <c r="Q361" i="17"/>
  <c r="Q345" i="17"/>
  <c r="Q337" i="17"/>
  <c r="Q329" i="17"/>
  <c r="Q321" i="17"/>
  <c r="Q305" i="17"/>
  <c r="Q297" i="17"/>
  <c r="Q281" i="17"/>
  <c r="Q273" i="17"/>
  <c r="Q257" i="17"/>
  <c r="Q249" i="17"/>
  <c r="Q225" i="17"/>
  <c r="Q201" i="17"/>
  <c r="Q193" i="17"/>
  <c r="Q185" i="17"/>
  <c r="Q169" i="17"/>
  <c r="Q153" i="17"/>
  <c r="Q137" i="17"/>
  <c r="Q129" i="17"/>
  <c r="Q121" i="17"/>
  <c r="Q113" i="17"/>
  <c r="Q105" i="17"/>
  <c r="Q97" i="17"/>
  <c r="Q89" i="17"/>
  <c r="Q81" i="17"/>
  <c r="Q73" i="17"/>
  <c r="Q65" i="17"/>
  <c r="Q57" i="17"/>
  <c r="Q49" i="17"/>
  <c r="Q41" i="17"/>
  <c r="Q33" i="17"/>
  <c r="Q25" i="17"/>
  <c r="Q17" i="17"/>
  <c r="Q9" i="17"/>
  <c r="Q936" i="17"/>
  <c r="Q928" i="17"/>
  <c r="Q920" i="17"/>
  <c r="Q904" i="17"/>
  <c r="Q872" i="17"/>
  <c r="Q864" i="17"/>
  <c r="Q856" i="17"/>
  <c r="Q840" i="17"/>
  <c r="Q808" i="17"/>
  <c r="Q800" i="17"/>
  <c r="Q792" i="17"/>
  <c r="Q760" i="17"/>
  <c r="Q736" i="17"/>
  <c r="Q712" i="17"/>
  <c r="Q704" i="17"/>
  <c r="Q688" i="17"/>
  <c r="Q672" i="17"/>
  <c r="Q664" i="17"/>
  <c r="Q656" i="17"/>
  <c r="Q632" i="17"/>
  <c r="Q624" i="17"/>
  <c r="Q608" i="17"/>
  <c r="Q600" i="17"/>
  <c r="Q592" i="17"/>
  <c r="Q584" i="17"/>
  <c r="Q568" i="17"/>
  <c r="Q560" i="17"/>
  <c r="Q552" i="17"/>
  <c r="Q536" i="17"/>
  <c r="Q528" i="17"/>
  <c r="Q520" i="17"/>
  <c r="Q504" i="17"/>
  <c r="Q496" i="17"/>
  <c r="Q480" i="17"/>
  <c r="Q472" i="17"/>
  <c r="Q464" i="17"/>
  <c r="Q448" i="17"/>
  <c r="Q440" i="17"/>
  <c r="Q432" i="17"/>
  <c r="Q424" i="17"/>
  <c r="Q408" i="17"/>
  <c r="Q400" i="17"/>
  <c r="Q384" i="17"/>
  <c r="Q368" i="17"/>
  <c r="Q360" i="17"/>
  <c r="Q344" i="17"/>
  <c r="Q320" i="17"/>
  <c r="Q304" i="17"/>
  <c r="Q280" i="17"/>
  <c r="Q272" i="17"/>
  <c r="Q264" i="17"/>
  <c r="Q248" i="17"/>
  <c r="Q232" i="17"/>
  <c r="Q224" i="17"/>
  <c r="Q216" i="17"/>
  <c r="Q208" i="17"/>
  <c r="Q200" i="17"/>
  <c r="Q184" i="17"/>
  <c r="Q176" i="17"/>
  <c r="Q168" i="17"/>
  <c r="Q152" i="17"/>
  <c r="Q144" i="17"/>
  <c r="Q136" i="17"/>
  <c r="Q120" i="17"/>
  <c r="Q112" i="17"/>
  <c r="Q104" i="17"/>
  <c r="Q96" i="17"/>
  <c r="Q88" i="17"/>
  <c r="Q72" i="17"/>
  <c r="Q56" i="17"/>
  <c r="Q48" i="17"/>
  <c r="Q32" i="17"/>
  <c r="Q24" i="17"/>
  <c r="Q16" i="17"/>
  <c r="Q8" i="17"/>
  <c r="Q999" i="17"/>
  <c r="Q991" i="17"/>
  <c r="Q983" i="17"/>
  <c r="Q975" i="17"/>
  <c r="Q967" i="17"/>
  <c r="Q959" i="17"/>
  <c r="Q927" i="17"/>
  <c r="Q919" i="17"/>
  <c r="Q911" i="17"/>
  <c r="Q895" i="17"/>
  <c r="Q863" i="17"/>
  <c r="Q855" i="17"/>
  <c r="Q847" i="17"/>
  <c r="Q831" i="17"/>
  <c r="Q799" i="17"/>
  <c r="Q791" i="17"/>
  <c r="Q783" i="17"/>
  <c r="Q775" i="17"/>
  <c r="Q759" i="17"/>
  <c r="Q751" i="17"/>
  <c r="Q743" i="17"/>
  <c r="Q727" i="17"/>
  <c r="Q711" i="17"/>
  <c r="Q687" i="17"/>
  <c r="Q679" i="17"/>
  <c r="Q671" i="17"/>
  <c r="Q655" i="17"/>
  <c r="Q639" i="17"/>
  <c r="Q623" i="17"/>
  <c r="Q599" i="17"/>
  <c r="Q591" i="17"/>
  <c r="Q575" i="17"/>
  <c r="Q567" i="17"/>
  <c r="Q559" i="17"/>
  <c r="Q551" i="17"/>
  <c r="Q535" i="17"/>
  <c r="Q527" i="17"/>
  <c r="Q519" i="17"/>
  <c r="Q495" i="17"/>
  <c r="Q487" i="17"/>
  <c r="Q471" i="17"/>
  <c r="Q463" i="17"/>
  <c r="Q447" i="17"/>
  <c r="Q423" i="17"/>
  <c r="Q407" i="17"/>
  <c r="Q383" i="17"/>
  <c r="Q367" i="17"/>
  <c r="Q359" i="17"/>
  <c r="Q343" i="17"/>
  <c r="Q327" i="17"/>
  <c r="Q319" i="17"/>
  <c r="Q295" i="17"/>
  <c r="Q287" i="17"/>
  <c r="Q279" i="17"/>
  <c r="Q263" i="17"/>
  <c r="Q255" i="17"/>
  <c r="Q223" i="17"/>
  <c r="Q175" i="17"/>
  <c r="Q143" i="17"/>
  <c r="Q119" i="17"/>
  <c r="Q103" i="17"/>
  <c r="Q63" i="17"/>
  <c r="Q55" i="17"/>
  <c r="Q247" i="17"/>
  <c r="Q231" i="17"/>
  <c r="Q215" i="17"/>
  <c r="Q199" i="17"/>
  <c r="Q183" i="17"/>
  <c r="Q167" i="17"/>
  <c r="Q151" i="17"/>
  <c r="Q135" i="17"/>
  <c r="Q111" i="17"/>
  <c r="Q95" i="17"/>
  <c r="Q79" i="17"/>
  <c r="Q71" i="17"/>
  <c r="Q47" i="17"/>
  <c r="Q31" i="17"/>
  <c r="Q15" i="17"/>
  <c r="Q7" i="17"/>
  <c r="Q293" i="17"/>
  <c r="Q277" i="17"/>
  <c r="Q261" i="17"/>
  <c r="Q245" i="17"/>
  <c r="Q229" i="17"/>
  <c r="Q213" i="17"/>
  <c r="Q197" i="17"/>
  <c r="Q181" i="17"/>
  <c r="Q173" i="17"/>
  <c r="Q165" i="17"/>
  <c r="Q157" i="17"/>
  <c r="Q149" i="17"/>
  <c r="Q141" i="17"/>
  <c r="Q133" i="17"/>
  <c r="Q117" i="17"/>
  <c r="Q101" i="17"/>
  <c r="Q93" i="17"/>
  <c r="Q69" i="17"/>
  <c r="Q53" i="17"/>
  <c r="Q37" i="17"/>
  <c r="Q29" i="17"/>
  <c r="Q5" i="17"/>
  <c r="Q204" i="17"/>
  <c r="Q196" i="17"/>
  <c r="Q188" i="17"/>
  <c r="Q180" i="17"/>
  <c r="Q172" i="17"/>
  <c r="Q164" i="17"/>
  <c r="Q156" i="17"/>
  <c r="Q148" i="17"/>
  <c r="Q140" i="17"/>
  <c r="Q132" i="17"/>
  <c r="Q124" i="17"/>
  <c r="Q116" i="17"/>
  <c r="Q108" i="17"/>
  <c r="Q100" i="17"/>
  <c r="Q92" i="17"/>
  <c r="Q84" i="17"/>
  <c r="Q76" i="17"/>
  <c r="Q68" i="17"/>
  <c r="Q60" i="17"/>
  <c r="Q52" i="17"/>
  <c r="Q44" i="17"/>
  <c r="Q36" i="17"/>
  <c r="Q28" i="17"/>
  <c r="Q20" i="17"/>
  <c r="Q12" i="17"/>
  <c r="Q4" i="17"/>
  <c r="Q275" i="17"/>
  <c r="Q267" i="17"/>
  <c r="Q259" i="17"/>
  <c r="Q251" i="17"/>
  <c r="Q243" i="17"/>
  <c r="Q235" i="17"/>
  <c r="Q227" i="17"/>
  <c r="Q219" i="17"/>
  <c r="Q211" i="17"/>
  <c r="Q203" i="17"/>
  <c r="Q195" i="17"/>
  <c r="Q187" i="17"/>
  <c r="Q179" i="17"/>
  <c r="Q171" i="17"/>
  <c r="Q163" i="17"/>
  <c r="Q155" i="17"/>
  <c r="Q147" i="17"/>
  <c r="Q139" i="17"/>
  <c r="Q131" i="17"/>
  <c r="Q123" i="17"/>
  <c r="Q115" i="17"/>
  <c r="Q107" i="17"/>
  <c r="Q99" i="17"/>
  <c r="Q91" i="17"/>
  <c r="Q83" i="17"/>
  <c r="Q75" i="17"/>
  <c r="Q67" i="17"/>
  <c r="Q59" i="17"/>
  <c r="Q51" i="17"/>
  <c r="Q43" i="17"/>
  <c r="Q35" i="17"/>
  <c r="Q27" i="17"/>
  <c r="Q19" i="17"/>
  <c r="Q11" i="17"/>
  <c r="Q3" i="17"/>
</calcChain>
</file>

<file path=xl/sharedStrings.xml><?xml version="1.0" encoding="utf-8"?>
<sst xmlns="http://schemas.openxmlformats.org/spreadsheetml/2006/main" count="11159" uniqueCount="6225">
  <si>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</si>
  <si>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</si>
  <si>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</si>
  <si>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</si>
  <si>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</si>
  <si>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</si>
  <si>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</si>
  <si>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</si>
  <si>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</si>
  <si>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</si>
  <si>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</si>
  <si>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</si>
  <si>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</si>
  <si>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</si>
  <si>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</si>
  <si>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</si>
  <si>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</si>
  <si>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</si>
  <si>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</si>
  <si>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</si>
  <si>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</si>
  <si>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</si>
  <si>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</si>
  <si>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</si>
  <si>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</si>
  <si>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</si>
  <si>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</si>
  <si>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</si>
  <si>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</si>
  <si>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</si>
  <si>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</si>
  <si>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</si>
  <si>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</si>
  <si>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</si>
  <si>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</si>
  <si>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</si>
  <si>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</si>
  <si>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</si>
  <si>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</si>
  <si>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</si>
  <si>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</si>
  <si>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</si>
  <si>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</si>
  <si>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</si>
  <si>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</si>
  <si>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</si>
  <si>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</si>
  <si>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</si>
  <si>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</si>
  <si>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</si>
  <si>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</si>
  <si>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</si>
  <si>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</si>
  <si>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</si>
  <si>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</si>
  <si>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</si>
  <si>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</si>
  <si>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</si>
  <si>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</si>
  <si>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</si>
  <si>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</si>
  <si>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</si>
  <si>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</si>
  <si>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</si>
  <si>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</si>
  <si>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</si>
  <si>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</si>
  <si>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</si>
  <si>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</si>
  <si>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</si>
  <si>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</si>
  <si>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</si>
  <si>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</si>
  <si>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</si>
  <si>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</si>
  <si>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</si>
  <si>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</si>
  <si>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</si>
  <si>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</si>
  <si>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</si>
  <si>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</si>
  <si>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</si>
  <si>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</si>
  <si>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</si>
  <si>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</si>
  <si>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</si>
  <si>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</si>
  <si>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</si>
  <si>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</si>
  <si>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</si>
  <si>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</si>
  <si>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</si>
  <si>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</si>
  <si>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</si>
  <si>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</si>
  <si>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</si>
  <si>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</si>
  <si>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</si>
  <si>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</si>
  <si>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</si>
  <si>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</si>
  <si>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</si>
  <si>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</si>
  <si>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</si>
  <si>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</si>
  <si>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</si>
  <si>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</si>
  <si>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</si>
  <si>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</si>
  <si>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</si>
  <si>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</si>
  <si>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</si>
  <si>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</si>
  <si>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</si>
  <si>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</si>
  <si>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</si>
  <si>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</si>
  <si>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</si>
  <si>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</si>
  <si>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</si>
  <si>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</si>
  <si>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</si>
  <si>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</si>
  <si>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</si>
  <si>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</si>
  <si>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</si>
  <si>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</si>
  <si>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</si>
  <si>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</si>
  <si>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</si>
  <si>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</si>
  <si>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</si>
  <si>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</si>
  <si>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</si>
  <si>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</si>
  <si>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</si>
  <si>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</si>
  <si>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</si>
  <si>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</si>
  <si>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</si>
  <si>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</si>
  <si>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</si>
  <si>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</si>
  <si>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</si>
  <si>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</si>
  <si>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</si>
  <si>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</si>
  <si>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</si>
  <si>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</si>
  <si>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</si>
  <si>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</si>
  <si>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</si>
  <si>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</si>
  <si>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</si>
  <si>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</si>
  <si>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</si>
  <si>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</si>
  <si>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</si>
  <si>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</si>
  <si>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</si>
  <si>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</si>
  <si>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</si>
  <si>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</si>
  <si>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</si>
  <si>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</si>
  <si>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</si>
  <si>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</si>
  <si>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</si>
  <si>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</si>
  <si>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</si>
  <si>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</si>
  <si>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</si>
  <si>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</si>
  <si>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</si>
  <si>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</si>
  <si>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</si>
  <si>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</si>
  <si>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</si>
  <si>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</si>
  <si>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</si>
  <si>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</si>
  <si>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</si>
  <si>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</si>
  <si>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</si>
  <si>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</si>
  <si>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</si>
  <si>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</si>
  <si>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</si>
  <si>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</si>
  <si>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</si>
  <si>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</si>
  <si>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</si>
  <si>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</si>
  <si>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</si>
  <si>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</si>
  <si>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</si>
  <si>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</si>
  <si>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</si>
  <si>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</si>
  <si>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</si>
  <si>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</si>
  <si>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</si>
  <si>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</si>
  <si>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</si>
  <si>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</si>
  <si>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</si>
  <si>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</si>
  <si>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</si>
  <si>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</si>
  <si>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</si>
  <si>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</si>
  <si>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</si>
  <si>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</si>
  <si>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</si>
  <si>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</si>
  <si>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</si>
  <si>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</si>
  <si>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</si>
  <si>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</si>
  <si>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</si>
  <si>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</si>
  <si>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</si>
  <si>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</si>
  <si>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</si>
  <si>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</si>
  <si>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</si>
  <si>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</si>
  <si>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</si>
  <si>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</si>
  <si>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</si>
  <si>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</si>
  <si>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</si>
  <si>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</si>
  <si>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</si>
  <si>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</si>
  <si>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</si>
  <si>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</si>
  <si>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</si>
  <si>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</si>
  <si>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</si>
  <si>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</si>
  <si>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</si>
  <si>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</si>
  <si>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</si>
  <si>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</si>
  <si>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</si>
  <si>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</si>
  <si>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</si>
  <si>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</si>
  <si>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</si>
  <si>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</si>
  <si>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</si>
  <si>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</si>
  <si>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</si>
  <si>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</si>
  <si>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</si>
  <si>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</si>
  <si>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</si>
  <si>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</si>
  <si>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</si>
  <si>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</si>
  <si>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</si>
  <si>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</si>
  <si>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</si>
  <si>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</si>
  <si>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</si>
  <si>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</si>
  <si>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</si>
  <si>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</si>
  <si>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</si>
  <si>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</si>
  <si>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</si>
  <si>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</si>
  <si>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</si>
  <si>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</si>
  <si>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</si>
  <si>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</si>
  <si>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</si>
  <si>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</si>
  <si>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</si>
  <si>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</si>
  <si>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</si>
  <si>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</si>
  <si>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</si>
  <si>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</si>
  <si>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</si>
  <si>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</si>
  <si>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</si>
  <si>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</si>
  <si>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</si>
  <si>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</si>
  <si>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</si>
  <si>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</si>
  <si>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</si>
  <si>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</si>
  <si>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</si>
  <si>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</si>
  <si>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</si>
  <si>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</si>
  <si>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</si>
  <si>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</si>
  <si>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</si>
  <si>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</si>
  <si>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</si>
  <si>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</si>
  <si>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</si>
  <si>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</si>
  <si>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</si>
  <si>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</si>
  <si>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</si>
  <si>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</si>
  <si>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</si>
  <si>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</si>
  <si>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</si>
  <si>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</si>
  <si>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</si>
  <si>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</si>
  <si>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</si>
  <si>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</si>
  <si>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</si>
  <si>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</si>
  <si>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</si>
  <si>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</si>
  <si>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</si>
  <si>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</si>
  <si>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</si>
  <si>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</si>
  <si>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</si>
  <si>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</si>
  <si>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</si>
  <si>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</si>
  <si>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</si>
  <si>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</si>
  <si>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</si>
  <si>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</si>
  <si>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</si>
  <si>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</si>
  <si>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</si>
  <si>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</si>
  <si>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</si>
  <si>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</si>
  <si>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</si>
  <si>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</si>
  <si>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</si>
  <si>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</si>
  <si>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</si>
  <si>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</si>
  <si>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</si>
  <si>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</si>
  <si>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</si>
  <si>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</si>
  <si>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</si>
  <si>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</si>
  <si>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</si>
  <si>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</si>
  <si>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</si>
  <si>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</si>
  <si>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</si>
  <si>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</si>
  <si>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</si>
  <si>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</si>
  <si>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</si>
  <si>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</si>
  <si>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</si>
  <si>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</si>
  <si>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</si>
  <si>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</si>
  <si>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</si>
  <si>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</si>
  <si>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</si>
  <si>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</si>
  <si>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</si>
  <si>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</si>
  <si>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</si>
  <si>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</si>
  <si>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</si>
  <si>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</si>
  <si>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</si>
  <si>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</si>
  <si>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</si>
  <si>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</si>
  <si>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</si>
  <si>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</si>
  <si>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</si>
  <si>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</si>
  <si>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</si>
  <si>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</si>
  <si>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</si>
  <si>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</si>
  <si>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</si>
  <si>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</si>
  <si>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</si>
  <si>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</si>
  <si>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</si>
  <si>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</si>
  <si>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</si>
  <si>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</si>
  <si>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</si>
  <si>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</si>
  <si>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</si>
  <si>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</si>
  <si>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</si>
  <si>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</si>
  <si>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</si>
  <si>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</si>
  <si>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</si>
  <si>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</si>
  <si>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</si>
  <si>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</si>
  <si>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</si>
  <si>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</si>
  <si>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</si>
  <si>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</si>
  <si>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</si>
  <si>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</si>
  <si>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</si>
  <si>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</si>
  <si>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</si>
  <si>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</si>
  <si>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</si>
  <si>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</si>
  <si>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</si>
  <si>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</si>
  <si>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</si>
  <si>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</si>
  <si>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</si>
  <si>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</si>
  <si>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</si>
  <si>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</si>
  <si>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</si>
  <si>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</si>
  <si>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</si>
  <si>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</si>
  <si>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</si>
  <si>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</si>
  <si>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</si>
  <si>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</si>
  <si>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</si>
  <si>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</si>
  <si>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</si>
  <si>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</si>
  <si>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</si>
  <si>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</si>
  <si>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</si>
  <si>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</si>
  <si>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</si>
  <si>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</si>
  <si>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</si>
  <si>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</si>
  <si>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</si>
  <si>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</si>
  <si>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</si>
  <si>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</si>
  <si>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</si>
  <si>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</si>
  <si>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</si>
  <si>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</si>
  <si>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</si>
  <si>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</si>
  <si>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</si>
  <si>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</si>
  <si>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</si>
  <si>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</si>
  <si>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</si>
  <si>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</si>
  <si>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</si>
  <si>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</si>
  <si>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</si>
  <si>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</si>
  <si>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</si>
  <si>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</si>
  <si>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</si>
  <si>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</si>
  <si>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</si>
  <si>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</si>
  <si>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</si>
  <si>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</si>
  <si>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</si>
  <si>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</si>
  <si>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</si>
  <si>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</si>
  <si>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</si>
  <si>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</si>
  <si>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</si>
  <si>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</si>
  <si>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</si>
  <si>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</si>
  <si>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</si>
  <si>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</si>
  <si>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</si>
  <si>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</si>
  <si>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</si>
  <si>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</si>
  <si>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</si>
  <si>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</si>
  <si>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</si>
  <si>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</si>
  <si>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</si>
  <si>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</si>
  <si>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</si>
  <si>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</si>
  <si>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</si>
  <si>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</si>
  <si>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</si>
  <si>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</si>
  <si>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</si>
  <si>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</si>
  <si>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</si>
  <si>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</si>
  <si>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</si>
  <si>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</si>
  <si>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</si>
  <si>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</si>
  <si>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</si>
  <si>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</si>
  <si>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</si>
  <si>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</si>
  <si>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</si>
  <si>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</si>
  <si>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</si>
  <si>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</si>
  <si>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</si>
  <si>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</si>
  <si>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</si>
  <si>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</si>
  <si>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</si>
  <si>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</si>
  <si>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</si>
  <si>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</si>
  <si>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</si>
  <si>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</si>
  <si>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</si>
  <si>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</si>
  <si>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</si>
  <si>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</si>
  <si>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</si>
  <si>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</si>
  <si>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</si>
  <si>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</si>
  <si>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</si>
  <si>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</si>
  <si>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</si>
  <si>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</si>
  <si>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</si>
  <si>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</si>
  <si>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</si>
  <si>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</si>
  <si>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</si>
  <si>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</si>
  <si>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</si>
  <si>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</si>
  <si>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</si>
  <si>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</si>
  <si>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</si>
  <si>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</si>
  <si>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</si>
  <si>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</si>
  <si>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</si>
  <si>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</si>
  <si>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</si>
  <si>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</si>
  <si>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</si>
  <si>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</si>
  <si>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</si>
  <si>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</si>
  <si>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</si>
  <si>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</si>
  <si>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</si>
  <si>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</si>
  <si>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</si>
  <si>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</si>
  <si>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</si>
  <si>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</si>
  <si>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</si>
  <si>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</si>
  <si>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</si>
  <si>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</si>
  <si>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</si>
  <si>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</si>
  <si>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</si>
  <si>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</si>
  <si>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</si>
  <si>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</si>
  <si>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</si>
  <si>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</si>
  <si>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</si>
  <si>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</si>
  <si>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</si>
  <si>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</si>
  <si>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</si>
  <si>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</si>
  <si>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</si>
  <si>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</si>
  <si>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</si>
  <si>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</si>
  <si>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</si>
  <si>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</si>
  <si>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</si>
  <si>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</si>
  <si>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</si>
  <si>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</si>
  <si>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</si>
  <si>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</si>
  <si>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</si>
  <si>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</si>
  <si>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</si>
  <si>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</si>
  <si>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</si>
  <si>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</si>
  <si>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</si>
  <si>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</si>
  <si>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</si>
  <si>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</si>
  <si>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</si>
  <si>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</si>
  <si>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</si>
  <si>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</si>
  <si>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</si>
  <si>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</si>
  <si>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</si>
  <si>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</si>
  <si>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</si>
  <si>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</si>
  <si>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</si>
  <si>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</si>
  <si>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</si>
  <si>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</si>
  <si>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</si>
  <si>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</si>
  <si>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</si>
  <si>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</si>
  <si>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</si>
  <si>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</si>
  <si>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</si>
  <si>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</si>
  <si>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</si>
  <si>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</si>
  <si>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</si>
  <si>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</si>
  <si>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</si>
  <si>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</si>
  <si>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</si>
  <si>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</si>
  <si>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</si>
  <si>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</si>
  <si>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</si>
  <si>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</si>
  <si>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</si>
  <si>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</si>
  <si>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</si>
  <si>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</si>
  <si>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</si>
  <si>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</si>
  <si>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</si>
  <si>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</si>
  <si>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</si>
  <si>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</si>
  <si>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</si>
  <si>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</si>
  <si>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</si>
  <si>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</si>
  <si>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</si>
  <si>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</si>
  <si>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</si>
  <si>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</si>
  <si>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</si>
  <si>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</si>
  <si>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</si>
  <si>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</si>
  <si>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</si>
  <si>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</si>
  <si>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</si>
  <si>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</si>
  <si>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</si>
  <si>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</si>
  <si>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</si>
  <si>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</si>
  <si>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</si>
  <si>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</si>
  <si>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</si>
  <si>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</si>
  <si>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</si>
  <si>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</si>
  <si>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</si>
  <si>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</si>
  <si>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</si>
  <si>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</si>
  <si>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</si>
  <si>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</si>
  <si>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</si>
  <si>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</si>
  <si>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</si>
  <si>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</si>
  <si>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</si>
  <si>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</si>
  <si>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</si>
  <si>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</si>
  <si>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</si>
  <si>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</si>
  <si>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</si>
  <si>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</si>
  <si>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</si>
  <si>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</si>
  <si>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</si>
  <si>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</si>
  <si>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</si>
  <si>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</si>
  <si>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</si>
  <si>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</si>
  <si>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</si>
  <si>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</si>
  <si>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</si>
  <si>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</si>
  <si>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</si>
  <si>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</si>
  <si>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</si>
  <si>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</si>
  <si>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</si>
  <si>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</si>
  <si>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</si>
  <si>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</si>
  <si>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</si>
  <si>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</si>
  <si>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</si>
  <si>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</si>
  <si>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</si>
  <si>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</si>
  <si>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</si>
  <si>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</si>
  <si>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</si>
  <si>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</si>
  <si>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</si>
  <si>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</si>
  <si>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</si>
  <si>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</si>
  <si>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</si>
  <si>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</si>
  <si>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</si>
  <si>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</si>
  <si>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</si>
  <si>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</si>
  <si>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</si>
  <si>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</si>
  <si>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</si>
  <si>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</si>
  <si>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</si>
  <si>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</si>
  <si>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</si>
  <si>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</si>
  <si>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</si>
  <si>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</si>
  <si>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</si>
  <si>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</si>
  <si>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</si>
  <si>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</si>
  <si>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</si>
  <si>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</si>
  <si>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</si>
  <si>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</si>
  <si>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</si>
  <si>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</si>
  <si>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</si>
  <si>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</si>
  <si>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</si>
  <si>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</si>
  <si>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</si>
  <si>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</si>
  <si>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</si>
  <si>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</si>
  <si>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</si>
  <si>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</si>
  <si>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</si>
  <si>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</si>
  <si>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</si>
  <si>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</si>
  <si>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</si>
  <si>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</si>
  <si>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</si>
  <si>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</si>
  <si>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</si>
  <si>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</si>
  <si>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</si>
  <si>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</si>
  <si>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</si>
  <si>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</si>
  <si>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</si>
  <si>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</si>
  <si>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</si>
  <si>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</si>
  <si>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</si>
  <si>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</si>
  <si>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</si>
  <si>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</si>
  <si>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</si>
  <si>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</si>
  <si>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</si>
  <si>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</si>
  <si>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</si>
  <si>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</si>
  <si>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</si>
  <si>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</si>
  <si>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</si>
  <si>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</si>
  <si>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</si>
  <si>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</si>
  <si>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</si>
  <si>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</si>
  <si>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</si>
  <si>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</si>
  <si>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</si>
  <si>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</si>
  <si>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</si>
  <si>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</si>
  <si>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</si>
  <si>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</si>
  <si>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</si>
  <si>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</si>
  <si>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</si>
  <si>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</si>
  <si>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</si>
  <si>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</si>
  <si>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</si>
  <si>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</si>
  <si>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</si>
  <si>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</si>
  <si>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</si>
  <si>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</si>
  <si>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</si>
  <si>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</si>
  <si>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</si>
  <si>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</si>
  <si>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</si>
  <si>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</si>
  <si>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</si>
  <si>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</si>
  <si>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</si>
  <si>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</si>
  <si>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</si>
  <si>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</si>
  <si>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</si>
  <si>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</si>
  <si>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</si>
  <si>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</si>
  <si>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</si>
  <si>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</si>
  <si>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</si>
  <si>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</si>
  <si>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</si>
  <si>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</si>
  <si>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</si>
  <si>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</si>
  <si>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</si>
  <si>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</si>
  <si>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</si>
  <si>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</si>
  <si>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</si>
  <si>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</si>
  <si>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</si>
  <si>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</si>
  <si>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</si>
  <si>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</si>
  <si>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</si>
  <si>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</si>
  <si>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</si>
  <si>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</si>
  <si>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</si>
  <si>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</si>
  <si>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</si>
  <si>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</si>
  <si>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</si>
  <si>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</si>
  <si>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</si>
  <si>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</si>
  <si>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</si>
  <si>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</si>
  <si>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</si>
  <si>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</si>
  <si>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</si>
  <si>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</si>
  <si>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</si>
  <si>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</si>
  <si>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</si>
  <si>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</si>
  <si>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</si>
  <si>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</si>
  <si>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</si>
  <si>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</si>
  <si>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</si>
  <si>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</si>
  <si>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</si>
  <si>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</si>
  <si>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</si>
  <si>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</si>
  <si>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</si>
  <si>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</si>
  <si>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</si>
  <si>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</si>
  <si>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</si>
  <si>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</si>
  <si>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</si>
  <si>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</si>
  <si>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</si>
  <si>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</si>
  <si>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</si>
  <si>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</si>
  <si>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</si>
  <si>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</si>
  <si>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</si>
  <si>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</si>
  <si>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</si>
  <si>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</si>
  <si>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</si>
  <si>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</si>
  <si>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</si>
  <si>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</si>
  <si>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</si>
  <si>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</si>
  <si>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</si>
  <si>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</si>
  <si>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</si>
  <si>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</si>
  <si>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</si>
  <si>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</si>
  <si>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</si>
  <si>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</si>
  <si>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</si>
  <si>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</si>
  <si>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</si>
  <si>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</si>
  <si>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</si>
  <si>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</si>
  <si>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</si>
  <si>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</si>
  <si>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</si>
  <si>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</si>
  <si>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</si>
  <si>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</si>
  <si>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</si>
  <si>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</si>
  <si>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</si>
  <si>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</si>
  <si>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</si>
  <si>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</si>
  <si>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</si>
  <si>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</si>
  <si>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</si>
  <si>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</si>
  <si>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</si>
  <si>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</si>
  <si>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</si>
  <si>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</si>
  <si>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</si>
  <si>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</si>
  <si>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</si>
  <si>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</si>
  <si>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</si>
  <si>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</si>
  <si>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</si>
  <si>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</si>
  <si>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</si>
  <si>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</si>
  <si>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</si>
  <si>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</si>
  <si>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</si>
  <si>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</si>
  <si>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</si>
  <si>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</si>
  <si>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</si>
  <si>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</si>
  <si>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</si>
  <si>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</si>
  <si>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</si>
  <si>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</si>
  <si>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</si>
  <si>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</si>
  <si>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</si>
  <si>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</si>
  <si>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</si>
  <si>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</si>
  <si>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</si>
  <si>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</si>
  <si>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</si>
  <si>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</si>
  <si>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</si>
  <si>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</si>
  <si>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</si>
  <si>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</si>
  <si>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</si>
  <si>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</si>
  <si>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</si>
  <si>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</si>
  <si>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</si>
  <si>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</si>
  <si>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</si>
  <si>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</si>
  <si>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</si>
  <si>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</si>
  <si>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</si>
  <si>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</si>
  <si>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</si>
  <si>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</si>
  <si>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</si>
  <si>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</si>
  <si>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</si>
  <si>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</si>
  <si>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</si>
  <si>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</si>
  <si>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</si>
  <si>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</si>
  <si>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</si>
  <si>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</si>
  <si>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</si>
  <si>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</si>
  <si>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</si>
  <si>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</si>
  <si>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</si>
  <si>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</si>
  <si>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</si>
  <si>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</si>
  <si>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</si>
  <si>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</si>
  <si>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</si>
  <si>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</si>
  <si>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</si>
  <si>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</si>
  <si>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</si>
  <si>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</si>
  <si>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</si>
  <si>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</si>
  <si>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</si>
  <si>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</si>
  <si>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</si>
  <si>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</si>
  <si>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</si>
  <si>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</si>
  <si>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</si>
  <si>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</si>
  <si>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</si>
  <si>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</si>
  <si>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</si>
  <si>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</si>
  <si>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</si>
  <si>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</si>
  <si>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</si>
  <si>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</si>
  <si>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</si>
  <si>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</si>
  <si>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</si>
  <si>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</si>
  <si>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</si>
  <si>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</si>
  <si>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</si>
  <si>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</si>
  <si>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</si>
  <si>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</si>
  <si>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</si>
  <si>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</si>
  <si>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</si>
  <si>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</si>
  <si>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</si>
  <si>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</si>
  <si>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</si>
  <si>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</si>
  <si>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</si>
  <si>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</si>
  <si>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</si>
  <si>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</si>
  <si>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</si>
  <si>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</si>
  <si>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</si>
  <si>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</si>
  <si>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</si>
  <si>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</si>
  <si>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</si>
  <si>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</si>
  <si>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</si>
  <si>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</si>
  <si>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</si>
  <si>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</si>
  <si>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</si>
  <si>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</si>
  <si>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</si>
  <si>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</si>
  <si>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</si>
  <si>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</si>
  <si>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</si>
  <si>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</si>
  <si>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</si>
  <si>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</si>
  <si>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</si>
  <si>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</si>
  <si>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</si>
  <si>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</si>
  <si>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</si>
  <si>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</si>
  <si>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</si>
  <si>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</si>
  <si>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</si>
  <si>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</si>
  <si>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</si>
  <si>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</si>
  <si>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</si>
  <si>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</si>
  <si>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</si>
  <si>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</si>
  <si>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</si>
  <si>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</si>
  <si>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</si>
  <si>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</si>
  <si>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</si>
  <si>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</si>
  <si>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</si>
  <si>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</si>
  <si>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</si>
  <si>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</si>
  <si>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</si>
  <si>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</si>
  <si>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</si>
  <si>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</si>
  <si>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</si>
  <si>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</si>
  <si>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</si>
  <si>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</si>
  <si>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</si>
  <si>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</si>
  <si>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</si>
  <si>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</si>
  <si>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</si>
  <si>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</si>
  <si>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</si>
  <si>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</si>
  <si>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</si>
  <si>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</si>
  <si>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</si>
  <si>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</si>
  <si>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</si>
  <si>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</si>
  <si>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</si>
  <si>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</si>
  <si>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</si>
  <si>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</si>
  <si>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</si>
  <si>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</si>
  <si>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</si>
  <si>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</si>
  <si>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</si>
  <si>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</si>
  <si>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</si>
  <si>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</si>
  <si>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</si>
  <si>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</si>
  <si>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</si>
  <si>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</si>
  <si>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</si>
  <si>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</si>
  <si>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</si>
  <si>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</si>
  <si>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</si>
  <si>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</si>
  <si>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</si>
  <si>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</si>
  <si>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</si>
  <si>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</si>
  <si>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</si>
  <si>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</si>
  <si>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</si>
  <si>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</si>
  <si>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</si>
  <si>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</si>
  <si>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</si>
  <si>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</si>
  <si>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</si>
  <si>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</si>
  <si>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</si>
  <si>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</si>
  <si>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</si>
  <si>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</si>
  <si>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</si>
  <si>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</si>
  <si>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</si>
  <si>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</si>
  <si>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</si>
  <si>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</si>
  <si>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</si>
  <si>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</si>
  <si>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</si>
  <si>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</si>
  <si>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</si>
  <si>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</si>
  <si>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</si>
  <si>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</si>
  <si>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</si>
  <si>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</si>
  <si>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</si>
  <si>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</si>
  <si>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</si>
  <si>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</si>
  <si>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</si>
  <si>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</si>
  <si>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</si>
  <si>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</si>
  <si>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</si>
  <si>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</si>
  <si>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</si>
  <si>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</si>
  <si>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</si>
  <si>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</si>
  <si>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</si>
  <si>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</si>
  <si>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</si>
  <si>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</si>
  <si>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</si>
  <si>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</si>
  <si>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</si>
  <si>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</si>
  <si>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</si>
  <si>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</si>
  <si>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</si>
  <si>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</si>
  <si>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</si>
  <si>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</si>
  <si>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</si>
  <si>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</si>
  <si>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</si>
  <si>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</si>
  <si>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</si>
  <si>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</si>
  <si>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</si>
  <si>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</si>
  <si>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</si>
  <si>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</si>
  <si>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</si>
  <si>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</si>
  <si>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</si>
  <si>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</si>
  <si>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</si>
  <si>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</si>
  <si>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</si>
  <si>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</si>
  <si>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</si>
  <si>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</si>
  <si>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</si>
  <si>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</si>
  <si>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</si>
  <si>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</si>
  <si>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</si>
  <si>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</si>
  <si>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</si>
  <si>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</si>
  <si>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</si>
  <si>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</si>
  <si>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</si>
  <si>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</si>
  <si>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</si>
  <si>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</si>
  <si>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</si>
  <si>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</si>
  <si>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</si>
  <si>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</si>
  <si>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</si>
  <si>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</si>
  <si>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</si>
  <si>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</si>
  <si>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</si>
  <si>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</si>
  <si>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</si>
  <si>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</si>
  <si>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</si>
  <si>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</si>
  <si>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</si>
  <si>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</si>
  <si>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</si>
  <si>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</si>
  <si>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</si>
  <si>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</si>
  <si>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</si>
  <si>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</si>
  <si>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</si>
  <si>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</si>
  <si>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</si>
  <si>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</si>
  <si>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</si>
  <si>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</si>
  <si>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</si>
  <si>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</si>
  <si>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</si>
  <si>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</si>
  <si>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</si>
  <si>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</si>
  <si>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</si>
  <si>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</si>
  <si>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</si>
  <si>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</si>
  <si>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</si>
  <si>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</si>
  <si>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</si>
  <si>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</si>
  <si>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</si>
  <si>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</si>
  <si>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</si>
  <si>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</si>
  <si>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</si>
  <si>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</si>
  <si>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</si>
  <si>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</si>
  <si>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</si>
  <si>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</si>
  <si>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</si>
  <si>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</si>
  <si>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</si>
  <si>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</si>
  <si>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</si>
  <si>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</si>
  <si>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</si>
  <si>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</si>
  <si>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</si>
  <si>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</si>
  <si>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</si>
  <si>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</si>
  <si>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</si>
  <si>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</si>
  <si>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</si>
  <si>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</si>
  <si>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</si>
  <si>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</si>
  <si>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</si>
  <si>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</si>
  <si>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</si>
  <si>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</si>
  <si>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</si>
  <si>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</si>
  <si>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</si>
  <si>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</si>
  <si>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</si>
  <si>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</si>
  <si>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</si>
  <si>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</si>
  <si>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</si>
  <si>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</si>
  <si>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</si>
  <si>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</si>
  <si>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</si>
  <si>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</si>
  <si>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</si>
  <si>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</si>
  <si>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</si>
  <si>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</si>
  <si>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</si>
  <si>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</si>
  <si>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</si>
  <si>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</si>
  <si>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</si>
  <si>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</si>
  <si>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</si>
  <si>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</si>
  <si>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</si>
  <si>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</si>
  <si>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</si>
  <si>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</si>
  <si>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</si>
  <si>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</si>
  <si>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</si>
  <si>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</si>
  <si>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</si>
  <si>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</si>
  <si>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</si>
  <si>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</si>
  <si>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</si>
  <si>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</si>
  <si>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</si>
  <si>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</si>
  <si>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</si>
  <si>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</si>
  <si>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</si>
  <si>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</si>
  <si>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</si>
  <si>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</si>
  <si>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</si>
  <si>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</si>
  <si>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</si>
  <si>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</si>
  <si>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</si>
  <si>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</si>
  <si>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</si>
  <si>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</si>
  <si>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</si>
  <si>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</si>
  <si>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</si>
  <si>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</si>
  <si>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</si>
  <si>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</si>
  <si>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</si>
  <si>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</si>
  <si>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</si>
  <si>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</si>
  <si>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</si>
  <si>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</si>
  <si>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</si>
  <si>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</si>
  <si>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</si>
  <si>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</si>
  <si>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</si>
  <si>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</si>
  <si>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</si>
  <si>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</si>
  <si>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</si>
  <si>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</si>
  <si>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</si>
  <si>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</si>
  <si>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</si>
  <si>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</si>
  <si>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</si>
  <si>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</si>
  <si>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</si>
  <si>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</si>
  <si>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</si>
  <si>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</si>
  <si>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</si>
  <si>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</si>
  <si>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</si>
  <si>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</si>
  <si>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</si>
  <si>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</si>
  <si>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</si>
  <si>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</si>
  <si>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</si>
  <si>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</si>
  <si>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</si>
  <si>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</si>
  <si>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</si>
  <si>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</si>
  <si>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</si>
  <si>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</si>
  <si>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</si>
  <si>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</si>
  <si>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</si>
  <si>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</si>
  <si>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</si>
  <si>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</si>
  <si>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</si>
  <si>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</si>
  <si>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</si>
  <si>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</si>
  <si>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</si>
  <si>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</si>
  <si>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</si>
  <si>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</si>
  <si>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</si>
  <si>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</si>
  <si>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</si>
  <si>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</si>
  <si>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</si>
  <si>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</si>
  <si>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</si>
  <si>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</si>
  <si>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</si>
  <si>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</si>
  <si>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</si>
  <si>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</si>
  <si>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</si>
  <si>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</si>
  <si>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</si>
  <si>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</si>
  <si>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</si>
  <si>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</si>
  <si>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</si>
  <si>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</si>
  <si>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</si>
  <si>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</si>
  <si>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</si>
  <si>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</si>
  <si>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</si>
  <si>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</si>
  <si>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</si>
  <si>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</si>
  <si>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</si>
  <si>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</si>
  <si>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</si>
  <si>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</si>
  <si>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</si>
  <si>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</si>
  <si>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</si>
  <si>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</si>
  <si>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</si>
  <si>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</si>
  <si>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</si>
  <si>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</si>
  <si>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</si>
  <si>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</si>
  <si>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</si>
  <si>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</si>
  <si>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</si>
  <si>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</si>
  <si>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</si>
  <si>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</si>
  <si>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</si>
  <si>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</si>
  <si>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</si>
  <si>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</si>
  <si>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</si>
  <si>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</si>
  <si>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</si>
  <si>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</si>
  <si>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</si>
  <si>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</si>
  <si>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</si>
  <si>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</si>
  <si>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</si>
  <si>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</si>
  <si>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</si>
  <si>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</si>
  <si>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</si>
  <si>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</si>
  <si>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</si>
  <si>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</si>
  <si>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</si>
  <si>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</si>
  <si>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</si>
  <si>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</si>
  <si>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</si>
  <si>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</si>
  <si>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</si>
  <si>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</si>
  <si>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</si>
  <si>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</si>
  <si>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</si>
  <si>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</si>
  <si>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</si>
  <si>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</si>
  <si>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</si>
  <si>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</si>
  <si>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</si>
  <si>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</si>
  <si>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</si>
  <si>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</si>
  <si>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</si>
  <si>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</si>
  <si>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</si>
  <si>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</si>
  <si>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</si>
  <si>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</si>
  <si>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</si>
  <si>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</si>
  <si>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</si>
  <si>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</si>
  <si>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</si>
  <si>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</si>
  <si>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</si>
  <si>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</si>
  <si>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</si>
  <si>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</si>
  <si>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</si>
  <si>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</si>
  <si>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</si>
  <si>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</si>
  <si>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</si>
  <si>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</si>
  <si>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</si>
  <si>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</si>
  <si>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</si>
  <si>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</si>
  <si>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</si>
  <si>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</si>
  <si>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</si>
  <si>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</si>
  <si>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</si>
  <si>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</si>
  <si>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</si>
  <si>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</si>
  <si>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</si>
  <si>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</si>
  <si>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</si>
  <si>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</si>
  <si>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</si>
  <si>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</si>
  <si>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</si>
  <si>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</si>
  <si>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</si>
  <si>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</si>
  <si>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</si>
  <si>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</si>
  <si>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</si>
  <si>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</si>
  <si>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</si>
  <si>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</si>
  <si>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</si>
  <si>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</si>
  <si>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</si>
  <si>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</si>
  <si>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</si>
  <si>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</si>
  <si>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</si>
  <si>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</si>
  <si>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</si>
  <si>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</si>
  <si>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</si>
  <si>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</si>
  <si>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</si>
  <si>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</si>
  <si>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</si>
  <si>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</si>
  <si>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</si>
  <si>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</si>
  <si>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</si>
  <si>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</si>
  <si>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</si>
  <si>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</si>
  <si>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</si>
  <si>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</si>
  <si>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</si>
  <si>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</si>
  <si>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</si>
  <si>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</si>
  <si>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</si>
  <si>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</si>
  <si>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</si>
  <si>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</si>
  <si>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</si>
  <si>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</si>
  <si>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</si>
  <si>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</si>
  <si>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</si>
  <si>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</si>
  <si>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</si>
  <si>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</si>
  <si>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</si>
  <si>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</si>
  <si>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</si>
  <si>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</si>
  <si>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</si>
  <si>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</si>
  <si>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</si>
  <si>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</si>
  <si>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</si>
  <si>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</si>
  <si>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</si>
  <si>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</si>
  <si>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</si>
  <si>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</si>
  <si>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</si>
  <si>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</si>
  <si>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</si>
  <si>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</si>
  <si>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</si>
  <si>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</si>
  <si>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</si>
  <si>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</si>
  <si>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</si>
  <si>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</si>
  <si>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</si>
  <si>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</si>
  <si>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</si>
  <si>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</si>
  <si>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</si>
  <si>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</si>
  <si>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</si>
  <si>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</si>
  <si>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</si>
  <si>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</si>
  <si>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</si>
  <si>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</si>
  <si>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</si>
  <si>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</si>
  <si>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</si>
  <si>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</si>
  <si>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</si>
  <si>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</si>
  <si>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</si>
  <si>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</si>
  <si>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</si>
  <si>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</si>
  <si>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</si>
  <si>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</si>
  <si>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</si>
  <si>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</si>
  <si>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</si>
  <si>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</si>
  <si>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</si>
  <si>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</si>
  <si>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</si>
  <si>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</si>
  <si>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</si>
  <si>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</si>
  <si>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</si>
  <si>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</si>
  <si>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</si>
  <si>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</si>
  <si>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</si>
  <si>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</si>
  <si>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</si>
  <si>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</si>
  <si>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</si>
  <si>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</si>
  <si>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</si>
  <si>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</si>
  <si>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</si>
  <si>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</si>
  <si>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</si>
  <si>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</si>
  <si>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</si>
  <si>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</si>
  <si>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</si>
  <si>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</si>
  <si>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</si>
  <si>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</si>
  <si>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</si>
  <si>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</si>
  <si>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</si>
  <si>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</si>
  <si>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</si>
  <si>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</si>
  <si>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</si>
  <si>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</si>
  <si>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</si>
  <si>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</si>
  <si>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</si>
  <si>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</si>
  <si>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</si>
  <si>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</si>
  <si>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</si>
  <si>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</si>
  <si>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</si>
  <si>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</si>
  <si>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</si>
  <si>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</si>
  <si>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</si>
  <si>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</si>
  <si>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</si>
  <si>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</si>
  <si>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</si>
  <si>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</si>
  <si>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</si>
  <si>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</si>
  <si>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</si>
  <si>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</si>
  <si>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</si>
  <si>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</si>
  <si>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</si>
  <si>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</si>
  <si>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</si>
  <si>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</si>
  <si>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</si>
  <si>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</si>
  <si>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</si>
  <si>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</si>
  <si>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</si>
  <si>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</si>
  <si>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</si>
  <si>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</si>
  <si>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</si>
  <si>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</si>
  <si>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</si>
  <si>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</si>
  <si>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</si>
  <si>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</si>
  <si>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</si>
  <si>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</si>
  <si>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</si>
  <si>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</si>
  <si>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</si>
  <si>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</si>
  <si>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</si>
  <si>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</si>
  <si>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</si>
  <si>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</si>
  <si>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</si>
  <si>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</si>
  <si>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</si>
  <si>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</si>
  <si>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</si>
  <si>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</si>
  <si>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</si>
  <si>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</si>
  <si>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</si>
  <si>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</si>
  <si>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</si>
  <si>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</si>
  <si>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</si>
  <si>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</si>
  <si>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</si>
  <si>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</si>
  <si>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</si>
  <si>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</si>
  <si>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</si>
  <si>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</si>
  <si>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</si>
  <si>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</si>
  <si>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</si>
  <si>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</si>
  <si>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</si>
  <si>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</si>
  <si>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</si>
  <si>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</si>
  <si>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</si>
  <si>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</si>
  <si>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</si>
  <si>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</si>
  <si>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</si>
  <si>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</si>
  <si>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</si>
  <si>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</si>
  <si>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</si>
  <si>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</si>
  <si>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</si>
  <si>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</si>
  <si>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</si>
  <si>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</si>
  <si>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</si>
  <si>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</si>
  <si>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</si>
  <si>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</si>
  <si>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</si>
  <si>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</si>
  <si>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</si>
  <si>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</si>
  <si>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</si>
  <si>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</si>
  <si>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</si>
  <si>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</si>
  <si>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</si>
  <si>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</si>
  <si>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</si>
  <si>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</si>
  <si>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</si>
  <si>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</si>
  <si>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</si>
  <si>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</si>
  <si>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</si>
  <si>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</si>
  <si>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</si>
  <si>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</si>
  <si>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</si>
  <si>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</si>
  <si>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</si>
  <si>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</si>
  <si>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</si>
  <si>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</si>
  <si>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</si>
  <si>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</si>
  <si>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</si>
  <si>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</si>
  <si>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</si>
  <si>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</si>
  <si>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</si>
  <si>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</si>
  <si>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</si>
  <si>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</si>
  <si>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</si>
  <si>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</si>
  <si>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</si>
  <si>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</si>
  <si>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</si>
  <si>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</si>
  <si>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</si>
  <si>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</si>
  <si>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</si>
  <si>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</si>
  <si>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</si>
  <si>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</si>
  <si>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</si>
  <si>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</si>
  <si>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</si>
  <si>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</si>
  <si>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</si>
  <si>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</si>
  <si>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</si>
  <si>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</si>
  <si>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</si>
  <si>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</si>
  <si>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</si>
  <si>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</si>
  <si>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</si>
  <si>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</si>
  <si>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</si>
  <si>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</si>
  <si>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</si>
  <si>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</si>
  <si>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</si>
  <si>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</si>
  <si>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</si>
  <si>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</si>
  <si>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</si>
  <si>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</si>
  <si>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</si>
  <si>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</si>
  <si>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</si>
  <si>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</si>
  <si>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</si>
  <si>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</si>
  <si>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</si>
  <si>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</si>
  <si>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</si>
  <si>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</si>
  <si>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</si>
  <si>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</si>
  <si>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</si>
  <si>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</si>
  <si>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</si>
  <si>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</si>
  <si>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</si>
  <si>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</si>
  <si>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</si>
  <si>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</si>
  <si>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</si>
  <si>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</si>
  <si>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</si>
  <si>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</si>
  <si>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</si>
  <si>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</si>
  <si>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</si>
  <si>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</si>
  <si>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</si>
  <si>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</si>
  <si>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</si>
  <si>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</si>
  <si>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</si>
  <si>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</si>
  <si>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</si>
  <si>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</si>
  <si>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</si>
  <si>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</si>
  <si>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</si>
  <si>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</si>
  <si>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</si>
  <si>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</si>
  <si>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</si>
  <si>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</si>
  <si>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</si>
  <si>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</si>
  <si>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</si>
  <si>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</si>
  <si>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</si>
  <si>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</si>
  <si>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</si>
  <si>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</si>
  <si>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</si>
  <si>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</si>
  <si>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</si>
  <si>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</si>
  <si>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</si>
  <si>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</si>
  <si>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</si>
  <si>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</si>
  <si>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</si>
  <si>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</si>
  <si>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</si>
  <si>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</si>
  <si>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</si>
  <si>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</si>
  <si>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</si>
  <si>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</si>
  <si>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</si>
  <si>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</si>
  <si>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</si>
  <si>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</si>
  <si>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</si>
  <si>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</si>
  <si>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</si>
  <si>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</si>
  <si>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</si>
  <si>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</si>
  <si>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</si>
  <si>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</si>
  <si>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</si>
  <si>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</si>
  <si>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</si>
  <si>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</si>
  <si>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</si>
  <si>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</si>
  <si>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</si>
  <si>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</si>
  <si>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</si>
  <si>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</si>
  <si>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</si>
  <si>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</si>
  <si>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</si>
  <si>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</si>
  <si>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</si>
  <si>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</si>
  <si>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</si>
  <si>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</si>
  <si>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</si>
  <si>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</si>
  <si>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</si>
  <si>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</si>
  <si>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</si>
  <si>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</si>
  <si>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</si>
  <si>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</si>
  <si>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</si>
  <si>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</si>
  <si>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</si>
  <si>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</si>
  <si>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</si>
  <si>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</si>
  <si>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</si>
  <si>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</si>
  <si>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</si>
  <si>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</si>
  <si>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</si>
  <si>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</si>
  <si>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</si>
  <si>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</si>
  <si>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</si>
  <si>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</si>
  <si>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</si>
  <si>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</si>
  <si>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</si>
  <si>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</si>
  <si>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</si>
  <si>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</si>
  <si>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</si>
  <si>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</si>
  <si>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</si>
  <si>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</si>
  <si>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</si>
  <si>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</si>
  <si>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</si>
  <si>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</si>
  <si>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</si>
  <si>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</si>
  <si>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</si>
  <si>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</si>
  <si>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</si>
  <si>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</si>
  <si>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</si>
  <si>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</si>
  <si>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</si>
  <si>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</si>
  <si>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</si>
  <si>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</si>
  <si>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</si>
  <si>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</si>
  <si>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</si>
  <si>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</si>
  <si>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</si>
  <si>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</si>
  <si>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</si>
  <si>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</si>
  <si>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</si>
  <si>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</si>
  <si>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</si>
  <si>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</si>
  <si>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</si>
  <si>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</si>
  <si>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</si>
  <si>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</si>
  <si>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</si>
  <si>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</si>
  <si>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</si>
  <si>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</si>
  <si>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</si>
  <si>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</si>
  <si>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</si>
  <si>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</si>
  <si>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</si>
  <si>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</si>
  <si>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</si>
  <si>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</si>
  <si>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</si>
  <si>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</si>
  <si>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</si>
  <si>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</si>
  <si>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</si>
  <si>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</si>
  <si>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</si>
  <si>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</si>
  <si>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</si>
  <si>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</si>
  <si>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</si>
  <si>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</si>
  <si>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</si>
  <si>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</si>
  <si>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</si>
  <si>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</si>
  <si>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</si>
  <si>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</si>
  <si>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</si>
  <si>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</si>
  <si>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</si>
  <si>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</si>
  <si>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</si>
  <si>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</si>
  <si>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</si>
  <si>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</si>
  <si>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</si>
  <si>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</si>
  <si>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</si>
  <si>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</si>
  <si>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</si>
  <si>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</si>
  <si>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</si>
  <si>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</si>
  <si>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</si>
  <si>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</si>
  <si>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</si>
  <si>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</si>
  <si>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</si>
  <si>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</si>
  <si>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</si>
  <si>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</si>
  <si>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</si>
  <si>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</si>
  <si>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</si>
  <si>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</si>
  <si>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</si>
  <si>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</si>
  <si>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</si>
  <si>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</si>
  <si>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</si>
  <si>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</si>
  <si>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</si>
  <si>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</si>
  <si>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</si>
  <si>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</si>
  <si>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</si>
  <si>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</si>
  <si>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</si>
  <si>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</si>
  <si>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</si>
  <si>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</si>
  <si>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</si>
  <si>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</si>
  <si>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</si>
  <si>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</si>
  <si>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</si>
  <si>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</si>
  <si>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</si>
  <si>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</si>
  <si>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</si>
  <si>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</si>
  <si>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</si>
  <si>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</si>
  <si>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</si>
  <si>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</si>
  <si>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</si>
  <si>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</si>
  <si>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</si>
  <si>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</si>
  <si>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</si>
  <si>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</si>
  <si>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</si>
  <si>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</si>
  <si>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</si>
  <si>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</si>
  <si>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</si>
  <si>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</si>
  <si>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</si>
  <si>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</si>
  <si>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</si>
  <si>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</si>
  <si>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</si>
  <si>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</si>
  <si>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</si>
  <si>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</si>
  <si>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</si>
  <si>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</si>
  <si>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</si>
  <si>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</si>
  <si>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</si>
  <si>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</si>
  <si>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</si>
  <si>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</si>
  <si>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</si>
  <si>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</si>
  <si>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</si>
  <si>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</si>
  <si>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</si>
  <si>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</si>
  <si>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</si>
  <si>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</si>
  <si>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</si>
  <si>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</si>
  <si>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</si>
  <si>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</si>
  <si>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</si>
  <si>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</si>
  <si>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</si>
  <si>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</si>
  <si>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</si>
  <si>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</si>
  <si>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</si>
  <si>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</si>
  <si>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</si>
  <si>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</si>
  <si>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</si>
  <si>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</si>
  <si>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</si>
  <si>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</si>
  <si>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</si>
  <si>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</si>
  <si>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</si>
  <si>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</si>
  <si>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</si>
  <si>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</si>
  <si>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</si>
  <si>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</si>
  <si>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</si>
  <si>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</si>
  <si>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</si>
  <si>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</si>
  <si>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</si>
  <si>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</si>
  <si>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</si>
  <si>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</si>
  <si>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</si>
  <si>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</si>
  <si>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</si>
  <si>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</si>
  <si>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</si>
  <si>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</si>
  <si>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</si>
  <si>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</si>
  <si>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</si>
  <si>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</si>
  <si>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</si>
  <si>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</si>
  <si>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</si>
  <si>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</si>
  <si>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</si>
  <si>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</si>
  <si>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</si>
  <si>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</si>
  <si>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</si>
  <si>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</si>
  <si>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</si>
  <si>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</si>
  <si>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</si>
  <si>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</si>
  <si>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</si>
  <si>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</si>
  <si>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</si>
  <si>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</si>
  <si>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</si>
  <si>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</si>
  <si>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</si>
  <si>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</si>
  <si>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</si>
  <si>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</si>
  <si>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</si>
  <si>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</si>
  <si>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</si>
  <si>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</si>
  <si>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</si>
  <si>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</si>
  <si>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</si>
  <si>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</si>
  <si>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</si>
  <si>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</si>
  <si>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</si>
  <si>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</si>
  <si>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</si>
  <si>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</si>
  <si>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</si>
  <si>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</si>
  <si>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</si>
  <si>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</si>
  <si>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</si>
  <si>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</si>
  <si>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</si>
  <si>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</si>
  <si>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</si>
  <si>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</si>
  <si>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</si>
  <si>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</si>
  <si>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</si>
  <si>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</si>
  <si>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</si>
  <si>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</si>
  <si>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</si>
  <si>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</si>
  <si>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</si>
  <si>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</si>
  <si>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</si>
  <si>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</si>
  <si>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</si>
  <si>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</si>
  <si>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</si>
  <si>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</si>
  <si>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</si>
  <si>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</si>
  <si>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</si>
  <si>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</si>
  <si>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</si>
  <si>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</si>
  <si>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</si>
  <si>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</si>
  <si>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</si>
  <si>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</si>
  <si>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</si>
  <si>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</si>
  <si>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</si>
  <si>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</si>
  <si>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</si>
  <si>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</si>
  <si>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</si>
  <si>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</si>
  <si>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</si>
  <si>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</si>
  <si>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</si>
  <si>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</si>
  <si>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</si>
  <si>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</si>
  <si>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</si>
  <si>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</si>
  <si>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</si>
  <si>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</si>
  <si>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</si>
  <si>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</si>
  <si>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</si>
  <si>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</si>
  <si>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</si>
  <si>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</si>
  <si>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</si>
  <si>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</si>
  <si>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</si>
  <si>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</si>
  <si>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</si>
  <si>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</si>
  <si>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</si>
  <si>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</si>
  <si>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</si>
  <si>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</si>
  <si>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</si>
  <si>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</si>
  <si>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</si>
  <si>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</si>
  <si>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</si>
  <si>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</si>
  <si>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</si>
  <si>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</si>
  <si>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</si>
  <si>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</si>
  <si>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</si>
  <si>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</si>
  <si>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</si>
  <si>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</si>
  <si>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</si>
  <si>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</si>
  <si>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</si>
  <si>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</si>
  <si>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</si>
  <si>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</si>
  <si>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</si>
  <si>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</si>
  <si>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</si>
  <si>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</si>
  <si>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</si>
  <si>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</si>
  <si>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</si>
  <si>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</si>
  <si>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</si>
  <si>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</si>
  <si>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</si>
  <si>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</si>
  <si>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</si>
  <si>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</si>
  <si>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</si>
  <si>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</si>
  <si>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</si>
  <si>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</si>
  <si>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</si>
  <si>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</si>
  <si>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</si>
  <si>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</si>
  <si>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</si>
  <si>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</si>
  <si>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</si>
  <si>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</si>
  <si>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</si>
  <si>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</si>
  <si>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</si>
  <si>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</si>
  <si>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</si>
  <si>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</si>
  <si>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</si>
  <si>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</si>
  <si>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</si>
  <si>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</si>
  <si>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</si>
  <si>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</si>
  <si>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</si>
  <si>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</si>
  <si>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</si>
  <si>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</si>
  <si>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</si>
  <si>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</si>
  <si>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</si>
  <si>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</si>
  <si>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</si>
  <si>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</si>
  <si>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</si>
  <si>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</si>
  <si>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</si>
  <si>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</si>
  <si>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</si>
  <si>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</si>
  <si>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</si>
  <si>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</si>
  <si>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</si>
  <si>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</si>
  <si>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</si>
  <si>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</si>
  <si>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</si>
  <si>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</si>
  <si>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</si>
  <si>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</si>
  <si>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</si>
  <si>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</si>
  <si>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</si>
  <si>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</si>
  <si>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</si>
  <si>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</si>
  <si>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</si>
  <si>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</si>
  <si>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</si>
  <si>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</si>
  <si>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</si>
  <si>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</si>
  <si>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</si>
  <si>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</si>
  <si>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</si>
  <si>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</si>
  <si>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</si>
  <si>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</si>
  <si>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</si>
  <si>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</si>
  <si>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</si>
  <si>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</si>
  <si>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</si>
  <si>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</si>
  <si>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</si>
  <si>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</si>
  <si>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</si>
  <si>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</si>
  <si>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</si>
  <si>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</si>
  <si>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</si>
  <si>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</si>
  <si>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</si>
  <si>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</si>
  <si>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</si>
  <si>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</si>
  <si>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</si>
  <si>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</si>
  <si>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</si>
  <si>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</si>
  <si>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</si>
  <si>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</si>
  <si>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</si>
  <si>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</si>
  <si>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</si>
  <si>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</si>
  <si>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</si>
  <si>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</si>
  <si>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</si>
  <si>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</si>
  <si>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</si>
  <si>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</si>
  <si>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</si>
  <si>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</si>
  <si>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</si>
  <si>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</si>
  <si>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</si>
  <si>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</si>
  <si>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</si>
  <si>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</si>
  <si>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</si>
  <si>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</si>
  <si>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</si>
  <si>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</si>
  <si>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</si>
  <si>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</si>
  <si>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</si>
  <si>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</si>
  <si>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</si>
  <si>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</si>
  <si>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</si>
  <si>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</si>
  <si>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</si>
  <si>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</si>
  <si>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</si>
  <si>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</si>
  <si>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</si>
  <si>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</si>
  <si>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</si>
  <si>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</si>
  <si>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</si>
  <si>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</si>
  <si>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</si>
  <si>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</si>
  <si>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</si>
  <si>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</si>
  <si>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</si>
  <si>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</si>
  <si>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</si>
  <si>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</si>
  <si>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</si>
  <si>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</si>
  <si>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</si>
  <si>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</si>
  <si>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</si>
  <si>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</si>
  <si>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</si>
  <si>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</si>
  <si>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</si>
  <si>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</si>
  <si>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</si>
  <si>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</si>
  <si>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</si>
  <si>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</si>
  <si>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</si>
  <si>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</si>
  <si>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</si>
  <si>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</si>
  <si>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</si>
  <si>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</si>
  <si>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</si>
  <si>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</si>
  <si>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</si>
  <si>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</si>
  <si>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</si>
  <si>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</si>
  <si>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</si>
  <si>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</si>
  <si>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</si>
  <si>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</si>
  <si>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</si>
  <si>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</si>
  <si>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</si>
  <si>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</si>
  <si>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</si>
  <si>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</si>
  <si>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</si>
  <si>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</si>
  <si>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</si>
  <si>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</si>
  <si>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</si>
  <si>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</si>
  <si>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</si>
  <si>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</si>
  <si>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</si>
  <si>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</si>
  <si>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</si>
  <si>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</si>
  <si>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</si>
  <si>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</si>
  <si>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</si>
  <si>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</si>
  <si>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</si>
  <si>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</si>
  <si>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</si>
  <si>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</si>
  <si>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</si>
  <si>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</si>
  <si>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</si>
  <si>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</si>
  <si>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</si>
  <si>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</si>
  <si>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</si>
  <si>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</si>
  <si>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</si>
  <si>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</si>
  <si>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</si>
  <si>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</si>
  <si>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</si>
  <si>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</si>
  <si>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</si>
  <si>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</si>
  <si>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</si>
  <si>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</si>
  <si>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</si>
  <si>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</si>
  <si>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</si>
  <si>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</si>
  <si>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</si>
  <si>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</si>
  <si>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</si>
  <si>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</si>
  <si>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</si>
  <si>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</si>
  <si>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</si>
  <si>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</si>
  <si>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</si>
  <si>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</si>
  <si>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</si>
  <si>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</si>
  <si>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</si>
  <si>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</si>
  <si>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</si>
  <si>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</si>
  <si>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</si>
  <si>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</si>
  <si>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</si>
  <si>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</si>
  <si>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</si>
  <si>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</si>
  <si>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</si>
  <si>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</si>
  <si>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</si>
  <si>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</si>
  <si>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</si>
  <si>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</si>
  <si>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</si>
  <si>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</si>
  <si>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</si>
  <si>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</si>
  <si>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</si>
  <si>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</si>
  <si>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</si>
  <si>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</si>
  <si>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</si>
  <si>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</si>
  <si>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</si>
  <si>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</si>
  <si>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</si>
  <si>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</si>
  <si>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</si>
  <si>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</si>
  <si>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</si>
  <si>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</si>
  <si>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</si>
  <si>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</si>
  <si>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</si>
  <si>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</si>
  <si>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</si>
  <si>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</si>
  <si>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</si>
  <si>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</si>
  <si>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</si>
  <si>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</si>
  <si>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</si>
  <si>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</si>
  <si>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</si>
  <si>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</si>
  <si>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</si>
  <si>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</si>
  <si>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</si>
  <si>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</si>
  <si>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</si>
  <si>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</si>
  <si>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</si>
  <si>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</si>
  <si>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</si>
  <si>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</si>
  <si>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</si>
  <si>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</si>
  <si>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</si>
  <si>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</si>
  <si>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</si>
  <si>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</si>
  <si>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</si>
  <si>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</si>
  <si>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</si>
  <si>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</si>
  <si>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</si>
  <si>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</si>
  <si>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</si>
  <si>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</si>
  <si>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</si>
  <si>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</si>
  <si>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</si>
  <si>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</si>
  <si>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</si>
  <si>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</si>
  <si>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</si>
  <si>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</si>
  <si>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</si>
  <si>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</si>
  <si>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</si>
  <si>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</si>
  <si>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</si>
  <si>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</si>
  <si>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</si>
  <si>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</si>
  <si>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</si>
  <si>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</si>
  <si>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</si>
  <si>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</si>
  <si>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</si>
  <si>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</si>
  <si>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</si>
  <si>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</si>
  <si>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</si>
  <si>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</si>
  <si>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</si>
  <si>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</si>
  <si>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</si>
  <si>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</si>
  <si>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</si>
  <si>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</si>
  <si>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</si>
  <si>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</si>
  <si>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</si>
  <si>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</si>
  <si>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</si>
  <si>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</si>
  <si>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</si>
  <si>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</si>
  <si>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</si>
  <si>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</si>
  <si>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</si>
  <si>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</si>
  <si>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</si>
  <si>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</si>
  <si>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</si>
  <si>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</si>
  <si>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</si>
  <si>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</si>
  <si>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</si>
  <si>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</si>
  <si>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</si>
  <si>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</si>
  <si>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</si>
  <si>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</si>
  <si>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</si>
  <si>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</si>
  <si>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</si>
  <si>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</si>
  <si>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</si>
  <si>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</si>
  <si>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</si>
  <si>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</si>
  <si>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</si>
  <si>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</si>
  <si>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</si>
  <si>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</si>
  <si>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</si>
  <si>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</si>
  <si>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</si>
  <si>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</si>
  <si>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</si>
  <si>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</si>
  <si>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</si>
  <si>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</si>
  <si>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</si>
  <si>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</si>
  <si>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</si>
  <si>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</si>
  <si>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</si>
  <si>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</si>
  <si>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</si>
  <si>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</si>
  <si>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</si>
  <si>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</si>
  <si>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</si>
  <si>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</si>
  <si>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</si>
  <si>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</si>
  <si>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</si>
  <si>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</si>
  <si>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</si>
  <si>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</si>
  <si>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</si>
  <si>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</si>
  <si>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</si>
  <si>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</si>
  <si>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</si>
  <si>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</si>
  <si>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</si>
  <si>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</si>
  <si>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</si>
  <si>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</si>
  <si>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</si>
  <si>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</si>
  <si>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</si>
  <si>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</si>
  <si>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</si>
  <si>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</si>
  <si>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</si>
  <si>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</si>
  <si>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</si>
  <si>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</si>
  <si>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</si>
  <si>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</si>
  <si>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</si>
  <si>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</si>
  <si>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</si>
  <si>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</si>
  <si>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</si>
  <si>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</si>
  <si>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</si>
  <si>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</si>
  <si>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</si>
  <si>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</si>
  <si>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</si>
  <si>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</si>
  <si>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</si>
  <si>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</si>
  <si>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</si>
  <si>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</si>
  <si>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</si>
  <si>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</si>
  <si>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</si>
  <si>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</si>
  <si>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</si>
  <si>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</si>
  <si>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</si>
  <si>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</si>
  <si>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</si>
  <si>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</si>
  <si>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</si>
  <si>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</si>
  <si>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</si>
  <si>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</si>
  <si>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</si>
  <si>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</si>
  <si>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</si>
  <si>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</si>
  <si>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</si>
  <si>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</si>
  <si>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</si>
  <si>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</si>
  <si>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</si>
  <si>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</si>
  <si>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</si>
  <si>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</si>
  <si>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</si>
  <si>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</si>
  <si>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</si>
  <si>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</si>
  <si>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</si>
  <si>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</si>
  <si>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</si>
  <si>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</si>
  <si>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</si>
  <si>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</si>
  <si>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</si>
  <si>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</si>
  <si>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</si>
  <si>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</si>
  <si>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</si>
  <si>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</si>
  <si>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</si>
  <si>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</si>
  <si>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</si>
  <si>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</si>
  <si>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</si>
  <si>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</si>
  <si>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</si>
  <si>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</si>
  <si>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</si>
  <si>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</si>
  <si>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</si>
  <si>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</si>
  <si>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</si>
  <si>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</si>
  <si>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</si>
  <si>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</si>
  <si>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</si>
  <si>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</si>
  <si>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</si>
  <si>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</si>
  <si>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</si>
  <si>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</si>
  <si>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</si>
  <si>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</si>
  <si>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</si>
  <si>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</si>
  <si>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</si>
  <si>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</si>
  <si>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</si>
  <si>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</si>
  <si>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</si>
  <si>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</si>
  <si>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</si>
  <si>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</si>
  <si>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</si>
  <si>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</si>
  <si>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</si>
  <si>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</si>
  <si>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</si>
  <si>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</si>
  <si>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</si>
  <si>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</si>
  <si>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</si>
  <si>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</si>
  <si>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</si>
  <si>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</si>
  <si>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</si>
  <si>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</si>
  <si>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</si>
  <si>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</si>
  <si>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</si>
  <si>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</si>
  <si>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</si>
  <si>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</si>
  <si>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</si>
  <si>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</si>
  <si>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</si>
  <si>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</si>
  <si>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</si>
  <si>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</si>
  <si>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</si>
  <si>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</si>
  <si>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</si>
  <si>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</si>
  <si>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</si>
  <si>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</si>
  <si>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</si>
  <si>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</si>
  <si>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</si>
  <si>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</si>
  <si>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</si>
  <si>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</si>
  <si>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</si>
  <si>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</si>
  <si>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</si>
  <si>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</si>
  <si>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</si>
  <si>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</si>
  <si>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</si>
  <si>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</si>
  <si>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</si>
  <si>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</si>
  <si>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</si>
  <si>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</si>
  <si>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</si>
  <si>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</si>
  <si>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</si>
  <si>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</si>
  <si>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</si>
  <si>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</si>
  <si>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</si>
  <si>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</si>
  <si>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</si>
  <si>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</si>
  <si>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</si>
  <si>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</si>
  <si>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</si>
  <si>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</si>
  <si>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</si>
  <si>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</si>
  <si>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</si>
  <si>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</si>
  <si>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</si>
  <si>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</si>
  <si>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</si>
  <si>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</si>
  <si>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</si>
  <si>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</si>
  <si>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</si>
  <si>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</si>
  <si>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</si>
  <si>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</si>
  <si>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</si>
  <si>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</si>
  <si>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</si>
  <si>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</si>
  <si>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</si>
  <si>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</si>
  <si>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</si>
  <si>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</si>
  <si>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</si>
  <si>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</si>
  <si>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</si>
  <si>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</si>
  <si>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</si>
  <si>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</si>
  <si>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</si>
  <si>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</si>
  <si>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</si>
  <si>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</si>
  <si>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</si>
  <si>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</si>
  <si>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</si>
  <si>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</si>
  <si>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</si>
  <si>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</si>
  <si>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</si>
  <si>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</si>
  <si>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</si>
  <si>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</si>
  <si>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</si>
  <si>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</si>
  <si>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</si>
  <si>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</si>
  <si>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</si>
  <si>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</si>
  <si>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</si>
  <si>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</si>
  <si>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</si>
  <si>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</si>
  <si>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</si>
  <si>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</si>
  <si>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</si>
  <si>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</si>
  <si>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</si>
  <si>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</si>
  <si>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</si>
  <si>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</si>
  <si>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</si>
  <si>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</si>
  <si>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</si>
  <si>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</si>
  <si>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</si>
  <si>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</si>
  <si>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</si>
  <si>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</si>
  <si>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</si>
  <si>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</si>
  <si>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</si>
  <si>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</si>
  <si>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</si>
  <si>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</si>
  <si>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</si>
  <si>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</si>
  <si>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</si>
  <si>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</si>
  <si>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</si>
  <si>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</si>
  <si>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</si>
  <si>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</si>
  <si>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</si>
  <si>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</si>
  <si>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</si>
  <si>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</si>
  <si>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</si>
  <si>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</si>
  <si>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</si>
  <si>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</si>
  <si>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</si>
  <si>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</si>
  <si>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</si>
  <si>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</si>
  <si>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</si>
  <si>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</si>
  <si>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</si>
  <si>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</si>
  <si>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</si>
  <si>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</si>
  <si>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</si>
  <si>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</si>
  <si>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</si>
  <si>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</si>
  <si>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</si>
  <si>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</si>
  <si>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</si>
  <si>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</si>
  <si>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</si>
  <si>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</si>
  <si>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</si>
  <si>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</si>
  <si>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</si>
  <si>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</si>
  <si>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</si>
  <si>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</si>
  <si>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</si>
  <si>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</si>
  <si>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</si>
  <si>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</si>
  <si>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</si>
  <si>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</si>
  <si>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</si>
  <si>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</si>
  <si>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</si>
  <si>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</si>
  <si>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</si>
  <si>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</si>
  <si>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</si>
  <si>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</si>
  <si>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</si>
  <si>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</si>
  <si>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</si>
  <si>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</si>
  <si>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</si>
  <si>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</si>
  <si>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</si>
  <si>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</si>
  <si>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</si>
  <si>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</si>
  <si>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</si>
  <si>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</si>
  <si>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</si>
  <si>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</si>
  <si>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</si>
  <si>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</si>
  <si>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</si>
  <si>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</si>
  <si>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</si>
  <si>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</si>
  <si>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</si>
  <si>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</si>
  <si>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</si>
  <si>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</si>
  <si>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</si>
  <si>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</si>
  <si>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</si>
  <si>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</si>
  <si>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</si>
  <si>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</si>
  <si>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</si>
  <si>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</si>
  <si>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</si>
  <si>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</si>
  <si>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</si>
  <si>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</si>
  <si>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</si>
  <si>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</si>
  <si>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</si>
  <si>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</si>
  <si>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</si>
  <si>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</si>
  <si>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</si>
  <si>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</si>
  <si>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</si>
  <si>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</si>
  <si>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</si>
  <si>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</si>
  <si>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</si>
  <si>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</si>
  <si>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</si>
  <si>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</si>
  <si>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</si>
  <si>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</si>
  <si>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</si>
  <si>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</si>
  <si>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</si>
  <si>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</si>
  <si>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</si>
  <si>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</si>
  <si>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</si>
  <si>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</si>
  <si>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</si>
  <si>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</si>
  <si>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</si>
  <si>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</si>
  <si>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</si>
  <si>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</si>
  <si>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</si>
  <si>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</si>
  <si>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</si>
  <si>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</si>
  <si>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</si>
  <si>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</si>
  <si>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</si>
  <si>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</si>
  <si>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</si>
  <si>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</si>
  <si>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</si>
  <si>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</si>
  <si>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</si>
  <si>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</si>
  <si>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</si>
  <si>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</si>
  <si>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</si>
  <si>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</si>
  <si>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</si>
  <si>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</si>
  <si>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</si>
  <si>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</si>
  <si>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</si>
  <si>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</si>
  <si>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</si>
  <si>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</si>
  <si>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</si>
  <si>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</si>
  <si>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</si>
  <si>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</si>
  <si>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</si>
  <si>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</si>
  <si>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</si>
  <si>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</si>
  <si>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</si>
  <si>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</si>
  <si>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</si>
  <si>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</si>
  <si>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</si>
  <si>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</si>
  <si>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</si>
  <si>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</si>
  <si>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</si>
  <si>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</si>
  <si>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</si>
  <si>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</si>
  <si>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</si>
  <si>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</si>
  <si>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</si>
  <si>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</si>
  <si>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</si>
  <si>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</si>
  <si>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</si>
  <si>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</si>
  <si>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</si>
  <si>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</si>
  <si>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</si>
  <si>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</si>
  <si>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</si>
  <si>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</si>
  <si>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</si>
  <si>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</si>
  <si>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</si>
  <si>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</si>
  <si>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</si>
  <si>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</si>
  <si>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</si>
  <si>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</si>
  <si>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</si>
  <si>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</si>
  <si>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</si>
  <si>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</si>
  <si>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</si>
  <si>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</si>
  <si>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</si>
  <si>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</si>
  <si>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</si>
  <si>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</si>
  <si>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</si>
  <si>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</si>
  <si>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</si>
  <si>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</si>
  <si>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</si>
  <si>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</si>
  <si>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</si>
  <si>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</si>
  <si>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</si>
  <si>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</si>
  <si>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</si>
  <si>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</si>
  <si>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</si>
  <si>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</si>
  <si>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</si>
  <si>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</si>
  <si>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</si>
  <si>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</si>
  <si>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</si>
  <si>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</si>
  <si>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</si>
  <si>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</si>
  <si>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</si>
  <si>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</si>
  <si>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</si>
  <si>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</si>
  <si>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</si>
  <si>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</si>
  <si>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</si>
  <si>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</si>
  <si>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</si>
  <si>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</si>
  <si>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</si>
  <si>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</si>
  <si>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</si>
  <si>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</si>
  <si>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</si>
  <si>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</si>
  <si>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</si>
  <si>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</si>
  <si>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</si>
  <si>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</si>
  <si>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</si>
  <si>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</si>
  <si>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</si>
  <si>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</si>
  <si>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</si>
  <si>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</si>
  <si>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</si>
  <si>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</si>
  <si>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</si>
  <si>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</si>
  <si>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</si>
  <si>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</si>
  <si>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</si>
  <si>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</si>
  <si>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</si>
  <si>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</si>
  <si>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</si>
  <si>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</si>
  <si>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</si>
  <si>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</si>
  <si>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</si>
  <si>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</si>
  <si>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</si>
  <si>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</si>
  <si>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</si>
  <si>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</si>
  <si>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</si>
  <si>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</si>
  <si>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</si>
  <si>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</si>
  <si>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</si>
  <si>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</si>
  <si>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</si>
  <si>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</si>
  <si>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</si>
  <si>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</si>
  <si>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</si>
  <si>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</si>
  <si>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</si>
  <si>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</si>
  <si>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</si>
  <si>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</si>
  <si>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</si>
  <si>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</si>
  <si>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</si>
  <si>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</si>
  <si>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</si>
  <si>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</si>
  <si>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</si>
  <si>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</si>
  <si>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</si>
  <si>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</si>
  <si>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</si>
  <si>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</si>
  <si>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</si>
  <si>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</si>
  <si>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</si>
  <si>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</si>
  <si>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</si>
  <si>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</si>
  <si>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</si>
  <si>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</si>
  <si>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</si>
  <si>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</si>
  <si>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</si>
  <si>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</si>
  <si>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</si>
  <si>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</si>
  <si>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</si>
  <si>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</si>
  <si>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</si>
  <si>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</si>
  <si>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</si>
  <si>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</si>
  <si>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</si>
  <si>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</si>
  <si>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</si>
  <si>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</si>
  <si>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</si>
  <si>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</si>
  <si>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</si>
  <si>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</si>
  <si>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</si>
  <si>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</si>
  <si>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</si>
  <si>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</si>
  <si>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</si>
  <si>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</si>
  <si>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</si>
  <si>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</si>
  <si>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</si>
  <si>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</si>
  <si>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</si>
  <si>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</si>
  <si>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</si>
  <si>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</si>
  <si>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</si>
  <si>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</si>
  <si>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</si>
  <si>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</si>
  <si>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</si>
  <si>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</si>
  <si>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</si>
  <si>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</si>
  <si>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</si>
  <si>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</si>
  <si>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</si>
  <si>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</si>
  <si>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</si>
  <si>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</si>
  <si>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</si>
  <si>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</si>
  <si>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</si>
  <si>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</si>
  <si>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</si>
  <si>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</si>
  <si>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</si>
  <si>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</si>
  <si>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</si>
  <si>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</si>
  <si>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</si>
  <si>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</si>
  <si>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</si>
  <si>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</si>
  <si>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</si>
  <si>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</si>
  <si>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</si>
  <si>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</si>
  <si>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</si>
  <si>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</si>
  <si>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</si>
  <si>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</si>
  <si>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</si>
  <si>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</si>
  <si>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</si>
  <si>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</si>
  <si>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</si>
  <si>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</si>
  <si>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</si>
  <si>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</si>
  <si>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</si>
  <si>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</si>
  <si>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</si>
  <si>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</si>
  <si>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</si>
  <si>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</si>
  <si>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</si>
  <si>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</si>
  <si>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</si>
  <si>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</si>
  <si>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</si>
  <si>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</si>
  <si>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</si>
  <si>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</si>
  <si>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</si>
  <si>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</si>
  <si>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</si>
  <si>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</si>
  <si>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</si>
  <si>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</si>
  <si>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</si>
  <si>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</si>
  <si>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</si>
  <si>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</si>
  <si>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</si>
  <si>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</si>
  <si>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</si>
  <si>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</si>
  <si>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</si>
  <si>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</si>
  <si>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</si>
  <si>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</si>
  <si>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</si>
  <si>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</si>
  <si>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</si>
  <si>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</si>
  <si>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</si>
  <si>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</si>
  <si>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</si>
  <si>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</si>
  <si>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</si>
  <si>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</si>
  <si>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</si>
  <si>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</si>
  <si>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</si>
  <si>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</si>
  <si>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</si>
  <si>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</si>
  <si>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</si>
  <si>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</si>
  <si>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</si>
  <si>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</si>
  <si>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</si>
  <si>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</si>
  <si>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</si>
  <si>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</si>
  <si>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</si>
  <si>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</si>
  <si>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</si>
  <si>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</si>
  <si>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</si>
  <si>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</si>
  <si>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</si>
  <si>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</si>
  <si>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</si>
  <si>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</si>
  <si>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</si>
  <si>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</si>
  <si>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</si>
  <si>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</si>
  <si>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</si>
  <si>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</si>
  <si>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</si>
  <si>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</si>
  <si>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</si>
  <si>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</si>
  <si>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</si>
  <si>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</si>
  <si>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</si>
  <si>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</si>
  <si>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</si>
  <si>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</si>
  <si>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</si>
  <si>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</si>
  <si>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</si>
  <si>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</si>
  <si>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</si>
  <si>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</si>
  <si>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</si>
  <si>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</si>
  <si>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</si>
  <si>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</si>
  <si>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</si>
  <si>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</si>
  <si>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</si>
  <si>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</si>
  <si>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</si>
  <si>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</si>
  <si>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</si>
  <si>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</si>
  <si>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</si>
  <si>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</si>
  <si>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</si>
  <si>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</si>
  <si>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</si>
  <si>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</si>
  <si>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</si>
  <si>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</si>
  <si>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</si>
  <si>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</si>
  <si>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</si>
  <si>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</si>
  <si>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</si>
  <si>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</si>
  <si>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</si>
  <si>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</si>
  <si>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</si>
  <si>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</si>
  <si>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</si>
  <si>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</si>
  <si>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</si>
  <si>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</si>
  <si>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</si>
  <si>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</si>
  <si>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</si>
  <si>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</si>
  <si>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</si>
  <si>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</si>
  <si>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</si>
  <si>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</si>
  <si>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</si>
  <si>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</si>
  <si>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</si>
  <si>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</si>
  <si>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</si>
  <si>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</si>
  <si>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</si>
  <si>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</si>
  <si>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</si>
  <si>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</si>
  <si>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</si>
  <si>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</si>
  <si>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</si>
  <si>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</si>
  <si>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</si>
  <si>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</si>
  <si>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</si>
  <si>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</si>
  <si>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</si>
  <si>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</si>
  <si>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</si>
  <si>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</si>
  <si>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</si>
  <si>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</si>
  <si>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</si>
  <si>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</si>
  <si>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</si>
  <si>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</si>
  <si>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</si>
  <si>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</si>
  <si>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</si>
  <si>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</si>
  <si>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</si>
  <si>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</si>
  <si>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</si>
  <si>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</si>
  <si>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</si>
  <si>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</si>
  <si>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</si>
  <si>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</si>
  <si>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</si>
  <si>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</si>
  <si>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</si>
  <si>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</si>
  <si>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</si>
  <si>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</si>
  <si>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</si>
  <si>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</si>
  <si>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</si>
  <si>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</si>
  <si>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</si>
  <si>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</si>
  <si>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</si>
  <si>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</si>
  <si>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</si>
  <si>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</si>
  <si>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</si>
  <si>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</si>
  <si>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</si>
  <si>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</si>
  <si>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</si>
  <si>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</si>
  <si>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</si>
  <si>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</si>
  <si>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</si>
  <si>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</si>
  <si>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</si>
  <si>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</si>
  <si>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</si>
  <si>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</si>
  <si>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</si>
  <si>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</si>
  <si>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</si>
  <si>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</si>
  <si>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</si>
  <si>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</si>
  <si>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</si>
  <si>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</si>
  <si>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</si>
  <si>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</si>
  <si>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</si>
  <si>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</si>
  <si>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</si>
  <si>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</si>
  <si>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</si>
  <si>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</si>
  <si>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</si>
  <si>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</si>
  <si>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</si>
  <si>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</si>
  <si>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</si>
  <si>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</si>
  <si>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</si>
  <si>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</si>
  <si>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</si>
  <si>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</si>
  <si>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</si>
  <si>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</si>
  <si>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</si>
  <si>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</si>
  <si>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</si>
  <si>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</si>
  <si>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</si>
  <si>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</si>
  <si>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</si>
  <si>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</si>
  <si>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</si>
  <si>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</si>
  <si>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</si>
  <si>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</si>
  <si>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</si>
  <si>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</si>
  <si>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</si>
  <si>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</si>
  <si>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</si>
  <si>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</si>
  <si>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</si>
  <si>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</si>
  <si>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</si>
  <si>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</si>
  <si>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</si>
  <si>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</si>
  <si>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</si>
  <si>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</si>
  <si>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</si>
  <si>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</si>
  <si>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</si>
  <si>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</si>
  <si>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</si>
  <si>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</si>
  <si>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</si>
  <si>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</si>
  <si>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</si>
  <si>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</si>
  <si>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</si>
  <si>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</si>
  <si>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</si>
  <si>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</si>
  <si>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</si>
  <si>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</si>
  <si>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</si>
  <si>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</si>
  <si>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</si>
  <si>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</si>
  <si>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</si>
  <si>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</si>
  <si>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</si>
  <si>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</si>
  <si>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</si>
  <si>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</si>
  <si>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</si>
  <si>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</si>
  <si>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</si>
  <si>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</si>
  <si>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</si>
  <si>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</si>
  <si>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</si>
  <si>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</si>
  <si>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</si>
  <si>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</si>
  <si>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</si>
  <si>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</si>
  <si>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</si>
  <si>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</si>
  <si>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</si>
  <si>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</si>
  <si>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</si>
  <si>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</si>
  <si>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</si>
  <si>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</si>
  <si>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</si>
  <si>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</si>
  <si>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</si>
  <si>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</si>
  <si>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</si>
  <si>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</si>
  <si>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</si>
  <si>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</si>
  <si>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</si>
  <si>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</si>
  <si>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</si>
  <si>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</si>
  <si>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</si>
  <si>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</si>
  <si>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</si>
  <si>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</si>
  <si>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</si>
  <si>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</si>
  <si>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</si>
  <si>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</si>
  <si>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</si>
  <si>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</si>
  <si>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</si>
  <si>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</si>
  <si>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</si>
  <si>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</si>
  <si>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</si>
  <si>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</si>
  <si>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</si>
  <si>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</si>
  <si>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</si>
  <si>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</si>
  <si>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</si>
  <si>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</si>
  <si>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</si>
  <si>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</si>
  <si>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</si>
  <si>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</si>
  <si>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</si>
  <si>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</si>
  <si>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</si>
  <si>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</si>
  <si>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</si>
  <si>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</si>
  <si>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</si>
  <si>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</si>
  <si>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</si>
  <si>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</si>
  <si>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</si>
  <si>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</si>
  <si>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</si>
  <si>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</si>
  <si>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</si>
  <si>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</si>
  <si>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</si>
  <si>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</si>
  <si>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</si>
  <si>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</si>
  <si>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</si>
  <si>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</si>
  <si>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</si>
  <si>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</si>
  <si>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</si>
  <si>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</si>
  <si>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</si>
  <si>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</si>
  <si>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</si>
  <si>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</si>
  <si>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</si>
  <si>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</si>
  <si>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</si>
  <si>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</si>
  <si>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</si>
  <si>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</si>
  <si>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</si>
  <si>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</si>
  <si>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</si>
  <si>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</si>
  <si>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</si>
  <si>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</si>
  <si>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</si>
  <si>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</si>
  <si>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</si>
  <si>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</si>
  <si>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</si>
  <si>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</si>
  <si>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</si>
  <si>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</si>
  <si>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</si>
  <si>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</si>
  <si>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</si>
  <si>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</si>
  <si>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</si>
  <si>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</si>
  <si>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</si>
  <si>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</si>
  <si>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</si>
  <si>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</si>
  <si>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</si>
  <si>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</si>
  <si>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</si>
  <si>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</si>
  <si>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</si>
  <si>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</si>
  <si>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</si>
  <si>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</si>
  <si>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</si>
  <si>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</si>
  <si>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</si>
  <si>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</si>
  <si>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</si>
  <si>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</si>
  <si>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</si>
  <si>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</si>
  <si>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</si>
  <si>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</si>
  <si>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</si>
  <si>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</si>
  <si>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</si>
  <si>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</si>
  <si>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</si>
  <si>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</si>
  <si>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</si>
  <si>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</si>
  <si>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</si>
  <si>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</si>
  <si>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</si>
  <si>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</si>
  <si>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</si>
  <si>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</si>
  <si>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</si>
  <si>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</si>
  <si>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</si>
  <si>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</si>
  <si>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</si>
  <si>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</si>
  <si>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</si>
  <si>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</si>
  <si>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</si>
  <si>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</si>
  <si>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</si>
  <si>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</si>
  <si>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</si>
  <si>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</si>
  <si>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</si>
  <si>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</si>
  <si>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</si>
  <si>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</si>
  <si>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</si>
  <si>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</si>
  <si>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</si>
  <si>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</si>
  <si>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</si>
  <si>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</si>
  <si>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</si>
  <si>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</si>
  <si>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</si>
  <si>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</si>
  <si>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</si>
  <si>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</si>
  <si>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</si>
  <si>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</si>
  <si>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</si>
  <si>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</si>
  <si>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</si>
  <si>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</si>
  <si>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</si>
  <si>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</si>
  <si>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</si>
  <si>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</si>
  <si>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</si>
  <si>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</si>
  <si>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</si>
  <si>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</si>
  <si>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</si>
  <si>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</si>
  <si>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</si>
  <si>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</si>
  <si>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</si>
  <si>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</si>
  <si>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</si>
  <si>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</si>
  <si>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</si>
  <si>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</si>
  <si>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</si>
  <si>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</si>
  <si>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</si>
  <si>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</si>
  <si>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</si>
  <si>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</si>
  <si>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</si>
  <si>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</si>
  <si>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</si>
  <si>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</si>
  <si>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</si>
  <si>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</si>
  <si>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</si>
  <si>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</si>
  <si>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</si>
  <si>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</si>
  <si>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</si>
  <si>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</si>
  <si>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</si>
  <si>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</si>
  <si>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</si>
  <si>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</si>
  <si>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</si>
  <si>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</si>
  <si>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</si>
  <si>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</si>
  <si>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</si>
  <si>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</si>
  <si>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</si>
  <si>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</si>
  <si>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</si>
  <si>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</si>
  <si>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</si>
  <si>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</si>
  <si>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</si>
  <si>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</si>
  <si>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</si>
  <si>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</si>
  <si>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</si>
  <si>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</si>
  <si>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</si>
  <si>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</si>
  <si>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</si>
  <si>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</si>
  <si>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</si>
  <si>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</si>
  <si>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</si>
  <si>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</si>
  <si>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</si>
  <si>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</si>
  <si>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</si>
  <si>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</si>
  <si>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</si>
  <si>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</si>
  <si>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</si>
  <si>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</si>
  <si>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</si>
  <si>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</si>
  <si>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</si>
  <si>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</si>
  <si>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</si>
  <si>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</si>
  <si>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</si>
  <si>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</si>
  <si>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</si>
  <si>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</si>
  <si>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</si>
  <si>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</si>
  <si>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</si>
  <si>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</si>
  <si>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</si>
  <si>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</si>
  <si>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</si>
  <si>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</si>
  <si>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</si>
  <si>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</si>
  <si>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</si>
  <si>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</si>
  <si>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</si>
  <si>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</si>
  <si>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</si>
  <si>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</si>
  <si>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</si>
  <si>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</si>
  <si>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</si>
  <si>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</si>
  <si>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</si>
  <si>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</si>
  <si>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</si>
  <si>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</si>
  <si>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</si>
  <si>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</si>
  <si>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</si>
  <si>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</si>
  <si>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</si>
  <si>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</si>
  <si>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</si>
  <si>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</si>
  <si>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</si>
  <si>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</si>
  <si>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</si>
  <si>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</si>
  <si>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</si>
  <si>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</si>
  <si>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</si>
  <si>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</si>
  <si>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</si>
  <si>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</si>
  <si>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</si>
  <si>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</si>
  <si>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</si>
  <si>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</si>
  <si>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</si>
  <si>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</si>
  <si>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</si>
  <si>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</si>
  <si>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</si>
  <si>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</si>
  <si>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</si>
  <si>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</si>
  <si>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</si>
  <si>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</si>
  <si>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</si>
  <si>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</si>
  <si>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</si>
  <si>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</si>
  <si>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</si>
  <si>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</si>
  <si>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</si>
  <si>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</si>
  <si>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</si>
  <si>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</si>
  <si>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</si>
  <si>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</si>
  <si>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</si>
  <si>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</si>
  <si>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</si>
  <si>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</si>
  <si>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</si>
  <si>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</si>
  <si>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</si>
  <si>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</si>
  <si>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</si>
  <si>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</si>
  <si>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</si>
  <si>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</si>
  <si>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</si>
  <si>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</si>
  <si>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</si>
  <si>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</si>
  <si>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</si>
  <si>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</si>
  <si>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</si>
  <si>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</si>
  <si>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</si>
  <si>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</si>
  <si>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</si>
  <si>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</si>
  <si>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</si>
  <si>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</si>
  <si>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</si>
  <si>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</si>
  <si>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</si>
  <si>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</si>
  <si>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</si>
  <si>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</si>
  <si>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</si>
  <si>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</si>
  <si>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</si>
  <si>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</si>
  <si>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</si>
  <si>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</si>
  <si>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</si>
  <si>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</si>
  <si>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</si>
  <si>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</si>
  <si>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</si>
  <si>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</si>
  <si>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</si>
  <si>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</si>
  <si>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</si>
  <si>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</si>
  <si>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</si>
  <si>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</si>
  <si>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</si>
  <si>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</si>
  <si>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</si>
  <si>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</si>
  <si>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</si>
  <si>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</si>
  <si>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</si>
  <si>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</si>
  <si>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</si>
  <si>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</si>
  <si>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</si>
  <si>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</si>
  <si>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</si>
  <si>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</si>
  <si>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</si>
  <si>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</si>
  <si>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</si>
  <si>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</si>
  <si>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</si>
  <si>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</si>
  <si>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</si>
  <si>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</si>
  <si>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</si>
  <si>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</si>
  <si>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</si>
  <si>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</si>
  <si>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</si>
  <si>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</si>
  <si>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</si>
  <si>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</si>
  <si>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</si>
  <si>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</si>
  <si>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</si>
  <si>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</si>
  <si>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</si>
  <si>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</si>
  <si>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</si>
  <si>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</si>
  <si>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</si>
  <si>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</si>
  <si>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</si>
  <si>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</si>
  <si>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</si>
  <si>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</si>
  <si>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</si>
  <si>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</si>
  <si>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</si>
  <si>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</si>
  <si>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</si>
  <si>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</si>
  <si>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</si>
  <si>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</si>
  <si>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</si>
  <si>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</si>
  <si>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</si>
  <si>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</si>
  <si>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</si>
  <si>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</si>
  <si>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</si>
  <si>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</si>
  <si>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</si>
  <si>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</si>
  <si>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</si>
  <si>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</si>
  <si>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</si>
  <si>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</si>
  <si>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</si>
  <si>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</si>
  <si>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</si>
  <si>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</si>
  <si>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</si>
  <si>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</si>
  <si>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</si>
  <si>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</si>
  <si>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</si>
  <si>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</si>
  <si>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</si>
  <si>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</si>
  <si>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</si>
  <si>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</si>
  <si>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</si>
  <si>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</si>
  <si>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</si>
  <si>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</si>
  <si>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</si>
  <si>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</si>
  <si>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</si>
  <si>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</si>
  <si>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</si>
  <si>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</si>
  <si>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</si>
  <si>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</si>
  <si>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</si>
  <si>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</si>
  <si>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</si>
  <si>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</si>
  <si>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</si>
  <si>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</si>
  <si>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</si>
  <si>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</si>
  <si>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</si>
  <si>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</si>
  <si>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</si>
  <si>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</si>
  <si>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</si>
  <si>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</si>
  <si>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</si>
  <si>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</si>
  <si>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</si>
  <si>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</si>
  <si>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</si>
  <si>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</si>
  <si>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</si>
  <si>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</si>
  <si>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</si>
  <si>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</si>
  <si>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</si>
  <si>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</si>
  <si>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</si>
  <si>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</si>
  <si>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</si>
  <si>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</si>
  <si>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</si>
  <si>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</si>
  <si>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</si>
  <si>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</si>
  <si>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</si>
  <si>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</si>
  <si>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</si>
  <si>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</si>
  <si>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</si>
  <si>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</si>
  <si>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</si>
  <si>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</si>
  <si>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</si>
  <si>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</si>
  <si>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</si>
  <si>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</si>
  <si>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</si>
  <si>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</si>
  <si>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</si>
  <si>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</si>
  <si>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</si>
  <si>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</si>
  <si>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</si>
  <si>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</si>
  <si>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</si>
  <si>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</si>
  <si>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</si>
  <si>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</si>
  <si>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</si>
  <si>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</si>
  <si>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</si>
  <si>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</si>
  <si>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</si>
  <si>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</si>
  <si>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</si>
  <si>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</si>
  <si>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</si>
  <si>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</si>
  <si>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</si>
  <si>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</si>
  <si>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</si>
  <si>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</si>
  <si>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</si>
  <si>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</si>
  <si>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</si>
  <si>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</si>
  <si>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</si>
  <si>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</si>
  <si>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</si>
  <si>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</si>
  <si>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</si>
  <si>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</si>
  <si>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</si>
  <si>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</si>
  <si>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</si>
  <si>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</si>
  <si>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</si>
  <si>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</si>
  <si>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</si>
  <si>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</si>
  <si>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</si>
  <si>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</si>
  <si>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</si>
  <si>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</si>
  <si>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</si>
  <si>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</si>
  <si>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</si>
  <si>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</si>
  <si>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</si>
  <si>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</si>
  <si>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</si>
  <si>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</si>
  <si>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</si>
  <si>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</si>
  <si>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</si>
  <si>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</si>
  <si>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</si>
  <si>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</si>
  <si>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</si>
  <si>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</si>
  <si>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</si>
  <si>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</si>
  <si>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</si>
  <si>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</si>
  <si>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</si>
  <si>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</si>
  <si>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</si>
  <si>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</si>
  <si>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</si>
  <si>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</si>
  <si>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</si>
  <si>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</si>
  <si>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</si>
  <si>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</si>
  <si>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</si>
  <si>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</si>
  <si>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</si>
  <si>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</si>
  <si>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</si>
  <si>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</si>
  <si>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</si>
  <si>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</si>
  <si>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</si>
  <si>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</si>
  <si>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</si>
  <si>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</si>
  <si>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</si>
  <si>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</si>
  <si>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</si>
  <si>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</si>
  <si>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</si>
  <si>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</si>
  <si>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</si>
  <si>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</si>
  <si>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</si>
  <si>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</si>
  <si>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</si>
  <si>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</si>
  <si>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</si>
  <si>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</si>
  <si>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</si>
  <si>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</si>
  <si>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</si>
  <si>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</si>
  <si>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</si>
  <si>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</si>
  <si>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</si>
  <si>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</si>
  <si>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</si>
  <si>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</si>
  <si>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</si>
  <si>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</si>
  <si>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</si>
  <si>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</si>
  <si>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</si>
  <si>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</si>
  <si>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</si>
  <si>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</si>
  <si>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</si>
  <si>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</si>
  <si>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</si>
  <si>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</si>
  <si>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</si>
  <si>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</si>
  <si>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</si>
  <si>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</si>
  <si>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</si>
  <si>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</si>
  <si>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</si>
  <si>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</si>
  <si>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</si>
  <si>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</si>
  <si>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</si>
  <si>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</si>
  <si>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</si>
  <si>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</si>
  <si>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</si>
  <si>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</si>
  <si>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</si>
  <si>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</si>
  <si>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</si>
  <si>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</si>
  <si>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</si>
  <si>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</si>
  <si>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</si>
  <si>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</si>
  <si>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</si>
  <si>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</si>
  <si>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</si>
  <si>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</si>
  <si>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</si>
  <si>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</si>
  <si>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</si>
  <si>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</si>
  <si>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</si>
  <si>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</si>
  <si>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</si>
  <si>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</si>
  <si>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</si>
  <si>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</si>
  <si>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</si>
  <si>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</si>
  <si>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</si>
  <si>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</si>
  <si>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</si>
  <si>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</si>
  <si>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</si>
  <si>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</si>
  <si>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</si>
  <si>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</si>
  <si>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</si>
  <si>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</si>
  <si>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</si>
  <si>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</si>
  <si>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</si>
  <si>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</si>
  <si>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</si>
  <si>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</si>
  <si>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</si>
  <si>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</si>
  <si>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</si>
  <si>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</si>
  <si>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</si>
  <si>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</si>
  <si>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</si>
  <si>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</si>
  <si>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</si>
  <si>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</si>
  <si>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</si>
  <si>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</si>
  <si>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</si>
  <si>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</si>
  <si>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</si>
  <si>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</si>
  <si>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</si>
  <si>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</si>
  <si>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</si>
  <si>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</si>
  <si>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</si>
  <si>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</si>
  <si>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</si>
  <si>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</si>
  <si>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</si>
  <si>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</si>
  <si>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</si>
  <si>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</si>
  <si>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</si>
  <si>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</si>
  <si>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</si>
  <si>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</si>
  <si>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</si>
  <si>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</si>
  <si>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</si>
  <si>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</si>
  <si>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</si>
  <si>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</si>
  <si>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</si>
  <si>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</si>
  <si>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</si>
  <si>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</si>
  <si>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</si>
  <si>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</si>
  <si>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</si>
  <si>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</si>
  <si>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</si>
  <si>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</si>
  <si>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</si>
  <si>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</si>
  <si>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</si>
  <si>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</si>
  <si>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</si>
  <si>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</si>
  <si>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</si>
  <si>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</si>
  <si>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</si>
  <si>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</si>
  <si>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</si>
  <si>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</si>
  <si>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</si>
  <si>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</si>
  <si>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</si>
  <si>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</si>
  <si>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</si>
  <si>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</si>
  <si>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</si>
  <si>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</si>
  <si>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</si>
  <si>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</si>
  <si>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</si>
  <si>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</si>
  <si>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</si>
  <si>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</si>
  <si>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</si>
  <si>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</si>
  <si>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</si>
  <si>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</si>
  <si>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</si>
  <si>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</si>
  <si>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</si>
  <si>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</si>
  <si>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</si>
  <si>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</si>
  <si>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</si>
  <si>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</si>
  <si>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</si>
  <si>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</si>
  <si>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</si>
  <si>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</si>
  <si>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</si>
  <si>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</si>
  <si>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</si>
  <si>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</si>
  <si>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</si>
  <si>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</si>
  <si>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</si>
  <si>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</si>
  <si>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</si>
  <si>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</si>
  <si>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</si>
  <si>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</si>
  <si>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</si>
  <si>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</si>
  <si>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</si>
  <si>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</si>
  <si>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</si>
  <si>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</si>
  <si>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</si>
  <si>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</si>
  <si>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</si>
  <si>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</si>
  <si>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</si>
  <si>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</si>
  <si>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</si>
  <si>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</si>
  <si>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</si>
  <si>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</si>
  <si>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</si>
  <si>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</si>
  <si>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</si>
  <si>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</si>
  <si>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</si>
  <si>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</si>
  <si>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</si>
  <si>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</si>
  <si>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</si>
  <si>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</si>
  <si>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</si>
  <si>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</si>
  <si>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</si>
  <si>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</si>
  <si>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</si>
  <si>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</si>
  <si>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</si>
  <si>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</si>
  <si>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</si>
  <si>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</si>
  <si>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</si>
  <si>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</si>
  <si>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</si>
  <si>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</si>
  <si>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</si>
  <si>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</si>
  <si>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</si>
  <si>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</si>
  <si>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</si>
  <si>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</si>
  <si>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</si>
  <si>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</si>
  <si>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</si>
  <si>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</si>
  <si>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</si>
  <si>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</si>
  <si>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</si>
  <si>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</si>
  <si>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</si>
  <si>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</si>
  <si>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</si>
  <si>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</si>
  <si>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</si>
  <si>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</si>
  <si>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</si>
  <si>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</si>
  <si>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</si>
  <si>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</si>
  <si>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</si>
  <si>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</si>
  <si>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</si>
  <si>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</si>
  <si>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</si>
  <si>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</si>
  <si>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</si>
  <si>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</si>
  <si>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</si>
  <si>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</si>
  <si>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</si>
  <si>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</si>
  <si>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</si>
  <si>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</si>
  <si>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</si>
  <si>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</si>
  <si>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</si>
  <si>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</si>
  <si>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</si>
  <si>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</si>
  <si>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</si>
  <si>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</si>
  <si>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</si>
  <si>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</si>
  <si>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</si>
  <si>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</si>
  <si>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</si>
  <si>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</si>
  <si>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</si>
  <si>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</si>
  <si>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</si>
  <si>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</si>
  <si>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</si>
  <si>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</si>
  <si>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</si>
  <si>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</si>
  <si>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</si>
  <si>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</si>
  <si>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</si>
  <si>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</si>
  <si>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</si>
  <si>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</si>
  <si>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</si>
  <si>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</si>
  <si>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</si>
  <si>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</si>
  <si>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</si>
  <si>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</si>
  <si>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</si>
  <si>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</si>
  <si>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</si>
  <si>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</si>
  <si>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</si>
  <si>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</si>
  <si>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</si>
  <si>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</si>
  <si>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</si>
  <si>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</si>
  <si>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</si>
  <si>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</si>
  <si>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</si>
  <si>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</si>
  <si>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</si>
  <si>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</si>
  <si>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</si>
  <si>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</si>
  <si>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</si>
  <si>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</si>
  <si>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</si>
  <si>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</si>
  <si>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</si>
  <si>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</si>
  <si>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</si>
  <si>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</si>
  <si>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</si>
  <si>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</si>
  <si>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</si>
  <si>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</si>
  <si>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</si>
  <si>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</si>
  <si>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</si>
  <si>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</si>
  <si>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</si>
  <si>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</si>
  <si>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</si>
  <si>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</si>
  <si>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</si>
  <si>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</si>
  <si>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</si>
  <si>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</si>
  <si>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</si>
  <si>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</si>
  <si>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</si>
  <si>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</si>
  <si>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</si>
  <si>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</si>
  <si>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</si>
  <si>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</si>
  <si>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</si>
  <si>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</si>
  <si>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</si>
  <si>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</si>
  <si>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</si>
  <si>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</si>
  <si>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</si>
  <si>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</si>
  <si>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</si>
  <si>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</si>
  <si>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</si>
  <si>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</si>
  <si>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</si>
  <si>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</si>
  <si>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</si>
  <si>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</si>
  <si>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</si>
  <si>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</si>
  <si>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</si>
  <si>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</si>
  <si>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</si>
  <si>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</si>
  <si>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</si>
  <si>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</si>
  <si>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</si>
  <si>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</si>
  <si>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</si>
  <si>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</si>
  <si>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</si>
  <si>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</si>
  <si>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</si>
  <si>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</si>
  <si>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</si>
  <si>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</si>
  <si>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</si>
  <si>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</si>
  <si>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</si>
  <si>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</si>
  <si>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</si>
  <si>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</si>
  <si>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</si>
  <si>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</si>
  <si>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</si>
  <si>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</si>
  <si>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</si>
  <si>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</si>
  <si>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</si>
  <si>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</si>
  <si>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</si>
  <si>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</si>
  <si>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</si>
  <si>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</si>
  <si>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</si>
  <si>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</si>
  <si>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</si>
  <si>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</si>
  <si>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</si>
  <si>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</si>
  <si>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</si>
  <si>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</si>
  <si>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</si>
  <si>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</si>
  <si>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</si>
  <si>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</si>
  <si>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</si>
  <si>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</si>
  <si>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</si>
  <si>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</si>
  <si>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</si>
  <si>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</si>
  <si>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</si>
  <si>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</si>
  <si>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</si>
  <si>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</si>
  <si>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</si>
  <si>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</si>
  <si>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</si>
  <si>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</si>
  <si>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</si>
  <si>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</si>
  <si>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</si>
  <si>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</si>
  <si>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</si>
  <si>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</si>
  <si>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</si>
  <si>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</si>
  <si>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</si>
  <si>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</si>
  <si>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</si>
  <si>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</si>
  <si>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</si>
  <si>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</si>
  <si>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</si>
  <si>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</si>
  <si>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</si>
  <si>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</si>
  <si>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</si>
  <si>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</si>
  <si>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</si>
  <si>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</si>
  <si>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</si>
  <si>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</si>
  <si>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</si>
  <si>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</si>
  <si>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</si>
  <si>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</si>
  <si>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</si>
  <si>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</si>
  <si>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</si>
  <si>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</si>
  <si>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</si>
  <si>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</si>
  <si>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</si>
  <si>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</si>
  <si>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</si>
  <si>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</si>
  <si>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</si>
  <si>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</si>
  <si>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</si>
  <si>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</si>
  <si>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</si>
  <si>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</si>
  <si>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</si>
  <si>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</si>
  <si>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</si>
  <si>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</si>
  <si>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</si>
  <si>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</si>
  <si>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</si>
  <si>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</si>
  <si>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</si>
  <si>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</si>
  <si>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</si>
  <si>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</si>
  <si>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</si>
  <si>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</si>
  <si>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</si>
  <si>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</si>
  <si>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</si>
  <si>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</si>
  <si>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</si>
  <si>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</si>
  <si>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</si>
  <si>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</si>
  <si>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</si>
  <si>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</si>
  <si>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</si>
  <si>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</si>
  <si>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</si>
  <si>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</si>
  <si>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</si>
  <si>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</si>
  <si>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</si>
  <si>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</si>
  <si>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</si>
  <si>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</si>
  <si>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</si>
  <si>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</si>
  <si>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</si>
  <si>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</si>
  <si>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</si>
  <si>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</si>
  <si>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</si>
  <si>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</si>
  <si>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</si>
  <si>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</si>
  <si>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</si>
  <si>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</si>
  <si>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</si>
  <si>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</si>
  <si>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</si>
  <si>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</si>
  <si>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</si>
  <si>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</si>
  <si>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</si>
  <si>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</si>
  <si>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</si>
  <si>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</si>
  <si>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</si>
  <si>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</si>
  <si>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</si>
  <si>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</si>
  <si>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</si>
  <si>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</si>
  <si>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</si>
  <si>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</si>
  <si>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</si>
  <si>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</si>
  <si>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</si>
  <si>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</si>
  <si>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</si>
  <si>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</si>
  <si>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</si>
  <si>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</si>
  <si>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</si>
  <si>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</si>
  <si>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</si>
  <si>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</si>
  <si>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</si>
  <si>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</si>
  <si>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</si>
  <si>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</si>
  <si>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</si>
  <si>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</si>
  <si>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</si>
  <si>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</si>
  <si>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</si>
  <si>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</si>
  <si>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</si>
  <si>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</si>
  <si>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</si>
  <si>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</si>
  <si>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</si>
  <si>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</si>
  <si>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</si>
  <si>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</si>
  <si>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</si>
  <si>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</si>
  <si>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</si>
  <si>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</si>
  <si>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</si>
  <si>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</si>
  <si>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</si>
  <si>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</si>
  <si>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</si>
  <si>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</si>
  <si>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</si>
  <si>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</si>
  <si>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</si>
  <si>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</si>
  <si>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</si>
  <si>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</si>
  <si>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</si>
  <si>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</si>
  <si>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</si>
  <si>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</si>
  <si>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</si>
  <si>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</si>
  <si>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</si>
  <si>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</si>
  <si>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</si>
  <si>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</si>
  <si>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</si>
  <si>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</si>
  <si>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</si>
  <si>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</si>
  <si>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</si>
  <si>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</si>
  <si>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</si>
  <si>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</si>
  <si>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</si>
  <si>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</si>
  <si>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</si>
  <si>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</si>
  <si>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</si>
  <si>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</si>
  <si>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</si>
  <si>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</si>
  <si>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</si>
  <si>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</si>
  <si>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</si>
  <si>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</si>
  <si>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</si>
  <si>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</si>
  <si>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</si>
  <si>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</si>
  <si>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</si>
  <si>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</si>
  <si>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</si>
  <si>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</si>
  <si>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</si>
  <si>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</si>
  <si>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</si>
  <si>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</si>
  <si>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</si>
  <si>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</si>
  <si>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</si>
  <si>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</si>
  <si>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</si>
  <si>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</si>
  <si>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</si>
  <si>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</si>
  <si>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</si>
  <si>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</si>
  <si>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</si>
  <si>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</si>
  <si>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</si>
  <si>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</si>
  <si>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</si>
  <si>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</si>
  <si>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</si>
  <si>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</si>
  <si>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</si>
  <si>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</si>
  <si>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</si>
  <si>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</si>
  <si>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</si>
  <si>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</si>
  <si>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</si>
  <si>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</si>
  <si>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</si>
  <si>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</si>
  <si>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</si>
  <si>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</si>
  <si>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</si>
  <si>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</si>
  <si>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</si>
  <si>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</si>
  <si>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</si>
  <si>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</si>
  <si>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</si>
  <si>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</si>
  <si>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</si>
  <si>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</si>
  <si>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</si>
  <si>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</si>
  <si>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</si>
  <si>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</si>
  <si>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</si>
  <si>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</si>
  <si>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</si>
  <si>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</si>
  <si>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</si>
  <si>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</si>
  <si>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</si>
  <si>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</si>
  <si>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</si>
  <si>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</si>
  <si>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</si>
  <si>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</si>
  <si>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</si>
  <si>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</si>
  <si>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</si>
  <si>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</si>
  <si>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</si>
  <si>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</si>
  <si>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</si>
  <si>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</si>
  <si>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</si>
  <si>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</si>
  <si>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</si>
  <si>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</si>
  <si>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</si>
  <si>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</si>
  <si>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</si>
  <si>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</si>
  <si>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</si>
  <si>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</si>
  <si>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</si>
  <si>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</si>
  <si>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</si>
  <si>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</si>
  <si>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</si>
  <si>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</si>
  <si>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</si>
  <si>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</si>
  <si>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</si>
  <si>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</si>
  <si>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</si>
  <si>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</si>
  <si>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</si>
  <si>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</si>
  <si>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</si>
  <si>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</si>
  <si>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</si>
  <si>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</si>
  <si>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</si>
  <si>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</si>
  <si>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</si>
  <si>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</si>
  <si>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</si>
  <si>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</si>
  <si>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</si>
  <si>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</si>
  <si>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</si>
  <si>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</si>
  <si>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</si>
  <si>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</si>
  <si>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</si>
  <si>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</si>
  <si>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</si>
  <si>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</si>
  <si>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</si>
  <si>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</si>
  <si>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</si>
  <si>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</si>
  <si>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</si>
  <si>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</si>
  <si>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</si>
  <si>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</si>
  <si>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</si>
  <si>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</si>
  <si>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</si>
  <si>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</si>
  <si>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</si>
  <si>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</si>
  <si>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</si>
  <si>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</si>
  <si>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</si>
  <si>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</si>
  <si>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</si>
  <si>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</si>
  <si>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</si>
  <si>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</si>
  <si>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</si>
  <si>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</si>
  <si>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</si>
  <si>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</si>
  <si>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</si>
  <si>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</si>
  <si>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</si>
  <si>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</si>
  <si>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</si>
  <si>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</si>
  <si>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</si>
  <si>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</si>
  <si>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</si>
  <si>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</si>
  <si>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</si>
  <si>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</si>
  <si>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</si>
  <si>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</si>
  <si>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</si>
  <si>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</si>
  <si>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</si>
  <si>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</si>
  <si>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</si>
  <si>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</si>
  <si>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</si>
  <si>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</si>
  <si>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</si>
  <si>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</si>
  <si>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</si>
  <si>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</si>
  <si>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</si>
  <si>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</si>
  <si>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</si>
  <si>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</si>
  <si>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</si>
  <si>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</si>
  <si>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</si>
  <si>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</si>
  <si>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</si>
  <si>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</si>
  <si>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</si>
  <si>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</si>
  <si>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</si>
  <si>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</si>
  <si>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</si>
  <si>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</si>
  <si>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</si>
  <si>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</si>
  <si>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</si>
  <si>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</si>
  <si>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</si>
  <si>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</si>
  <si>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</si>
  <si>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</si>
  <si>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</si>
  <si>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</si>
  <si>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</si>
  <si>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</si>
  <si>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</si>
  <si>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</si>
  <si>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</si>
  <si>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</si>
  <si>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</si>
  <si>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</si>
  <si>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</si>
  <si>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</si>
  <si>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</si>
  <si>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</si>
  <si>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</si>
  <si>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</si>
  <si>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</si>
  <si>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</si>
  <si>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</si>
  <si>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</si>
  <si>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</si>
  <si>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</si>
  <si>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</si>
  <si>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</si>
  <si>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</si>
  <si>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</si>
  <si>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</si>
  <si>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</si>
  <si>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</si>
  <si>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</si>
  <si>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</si>
  <si>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</si>
  <si>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</si>
  <si>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</si>
  <si>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</si>
  <si>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</si>
  <si>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</si>
  <si>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</si>
  <si>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</si>
  <si>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</si>
  <si>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</si>
  <si>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</si>
  <si>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</si>
  <si>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</si>
  <si>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</si>
  <si>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</si>
  <si>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</si>
  <si>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</si>
  <si>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</si>
  <si>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</si>
  <si>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</si>
  <si>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</si>
  <si>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</si>
  <si>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</si>
  <si>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</si>
  <si>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</si>
  <si>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</si>
  <si>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</si>
  <si>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</si>
  <si>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</si>
  <si>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</si>
  <si>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</si>
  <si>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</si>
  <si>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</si>
  <si>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</si>
  <si>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</si>
  <si>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</si>
  <si>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</si>
  <si>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</si>
  <si>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</si>
  <si>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</si>
  <si>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</si>
  <si>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</si>
  <si>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</si>
  <si>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</si>
  <si>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</si>
  <si>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</si>
  <si>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</si>
  <si>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</si>
  <si>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</si>
  <si>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</si>
  <si>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</si>
  <si>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</si>
  <si>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</si>
  <si>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</si>
  <si>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</si>
  <si>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</si>
  <si>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</si>
  <si>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</si>
  <si>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</si>
  <si>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</si>
  <si>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</si>
  <si>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</si>
  <si>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</si>
  <si>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</si>
  <si>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</si>
  <si>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</si>
  <si>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</si>
  <si>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</si>
  <si>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</si>
  <si>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</si>
  <si>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</si>
  <si>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</si>
  <si>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</si>
  <si>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</si>
  <si>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</si>
  <si>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</si>
  <si>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</si>
  <si>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</si>
  <si>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</si>
  <si>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</si>
  <si>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</si>
  <si>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</si>
  <si>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</si>
  <si>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</si>
  <si>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</si>
  <si>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</si>
  <si>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</si>
  <si>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</si>
  <si>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</si>
  <si>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</si>
  <si>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</si>
  <si>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</si>
  <si>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</si>
  <si>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</si>
  <si>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</si>
  <si>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</si>
  <si>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</si>
  <si>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</si>
  <si>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</si>
  <si>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</si>
  <si>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</si>
  <si>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</si>
  <si>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</si>
  <si>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</si>
  <si>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</si>
  <si>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</si>
  <si>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</si>
  <si>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</si>
  <si>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</si>
  <si>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</si>
  <si>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</si>
  <si>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</si>
  <si>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</si>
  <si>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</si>
  <si>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</si>
  <si>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</si>
  <si>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</si>
  <si>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</si>
  <si>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</si>
  <si>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</si>
  <si>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</si>
  <si>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</si>
  <si>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</si>
  <si>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</si>
  <si>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</si>
  <si>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</si>
  <si>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</si>
  <si>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</si>
  <si>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</si>
  <si>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</si>
  <si>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</si>
  <si>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</si>
  <si>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</si>
  <si>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</si>
  <si>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</si>
  <si>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</si>
  <si>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</si>
  <si>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</si>
  <si>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</si>
  <si>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</si>
  <si>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</si>
  <si>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</si>
  <si>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</si>
  <si>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</si>
  <si>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</si>
  <si>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</si>
  <si>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</si>
  <si>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</si>
  <si>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</si>
  <si>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</si>
  <si>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</si>
  <si>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</si>
  <si>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</si>
  <si>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</si>
  <si>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</si>
  <si>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</si>
  <si>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</si>
  <si>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</si>
  <si>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</si>
  <si>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</si>
  <si>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</si>
  <si>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</si>
  <si>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</si>
  <si>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</si>
  <si>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</si>
  <si>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</si>
  <si>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</si>
  <si>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</si>
  <si>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</si>
  <si>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</si>
  <si>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</si>
  <si>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</si>
  <si>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</si>
  <si>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</si>
  <si>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</si>
  <si>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</si>
  <si>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</si>
  <si>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</si>
  <si>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</si>
  <si>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</si>
  <si>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</si>
  <si>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</si>
  <si>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</si>
  <si>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</si>
  <si>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</si>
  <si>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</si>
  <si>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</si>
  <si>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</si>
  <si>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</si>
  <si>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</si>
  <si>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</si>
  <si>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</si>
  <si>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</si>
  <si>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</si>
  <si>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</si>
  <si>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</si>
  <si>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</si>
  <si>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</si>
  <si>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</si>
  <si>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</si>
  <si>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</si>
  <si>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</si>
  <si>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</si>
  <si>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</si>
  <si>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</si>
  <si>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</si>
  <si>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</si>
  <si>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</si>
  <si>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</si>
  <si>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</si>
  <si>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</si>
  <si>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</si>
  <si>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</si>
  <si>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</si>
  <si>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</si>
  <si>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</si>
  <si>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</si>
  <si>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</si>
  <si>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</si>
  <si>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</si>
  <si>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</si>
  <si>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</si>
  <si>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</si>
  <si>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</si>
  <si>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</si>
  <si>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</si>
  <si>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</si>
  <si>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</si>
  <si>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</si>
  <si>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</si>
  <si>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</si>
  <si>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</si>
  <si>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</si>
  <si>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</si>
  <si>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</si>
  <si>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</si>
  <si>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</si>
  <si>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</si>
  <si>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</si>
  <si>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</si>
  <si>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</si>
  <si>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</si>
  <si>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</si>
  <si>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</si>
  <si>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</si>
  <si>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</si>
  <si>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</si>
  <si>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</si>
  <si>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</si>
  <si>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</si>
  <si>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</si>
  <si>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</si>
  <si>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</si>
  <si>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</si>
  <si>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</si>
  <si>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</si>
  <si>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</si>
  <si>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</si>
  <si>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</si>
  <si>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</si>
  <si>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</si>
  <si>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</si>
  <si>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</si>
  <si>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</si>
  <si>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</si>
  <si>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</si>
  <si>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</si>
  <si>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</si>
  <si>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</si>
  <si>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</si>
  <si>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</si>
  <si>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</si>
  <si>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</si>
  <si>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</si>
  <si>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</si>
  <si>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</si>
  <si>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</si>
  <si>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</si>
  <si>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</si>
  <si>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</si>
  <si>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</si>
  <si>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</si>
  <si>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</si>
  <si>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</si>
  <si>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</si>
  <si>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</si>
  <si>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</si>
  <si>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</si>
  <si>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</si>
  <si>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</si>
  <si>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</si>
  <si>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</si>
  <si>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</si>
  <si>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</si>
  <si>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</si>
  <si>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</si>
  <si>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</si>
  <si>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</si>
  <si>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</si>
  <si>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</si>
  <si>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</si>
  <si>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</si>
  <si>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</si>
  <si>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</si>
  <si>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</si>
  <si>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</si>
  <si>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</si>
  <si>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</si>
  <si>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</si>
  <si>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</si>
  <si>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</si>
  <si>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</si>
  <si>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</si>
  <si>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</si>
  <si>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</si>
  <si>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</si>
  <si>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</si>
  <si>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</si>
  <si>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</si>
  <si>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</si>
  <si>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</si>
  <si>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</si>
  <si>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</si>
  <si>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</si>
  <si>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</si>
  <si>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</si>
  <si>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</si>
  <si>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</si>
  <si>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</si>
  <si>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</si>
  <si>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</si>
  <si>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</si>
  <si>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</si>
  <si>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</si>
  <si>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</si>
  <si>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</si>
  <si>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</si>
  <si>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</si>
  <si>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</si>
  <si>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</si>
  <si>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</si>
  <si>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</si>
  <si>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</si>
  <si>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</si>
  <si>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</si>
  <si>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</si>
  <si>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</si>
  <si>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</si>
  <si>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</si>
  <si>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</si>
  <si>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</si>
  <si>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</si>
  <si>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</si>
  <si>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</si>
  <si>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</si>
  <si>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</si>
  <si>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</si>
  <si>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</si>
  <si>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</si>
  <si>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</si>
  <si>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</si>
  <si>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</si>
  <si>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</si>
  <si>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</si>
  <si>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</si>
  <si>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</si>
  <si>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</si>
  <si>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</si>
  <si>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</si>
  <si>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</si>
  <si>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</si>
  <si>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</si>
  <si>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</si>
  <si>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</si>
  <si>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</si>
  <si>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</si>
  <si>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</si>
  <si>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</si>
  <si>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</si>
  <si>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</si>
  <si>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</si>
  <si>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</si>
  <si>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</si>
  <si>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</si>
  <si>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</si>
  <si>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</si>
  <si>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</si>
  <si>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</si>
  <si>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</si>
  <si>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</si>
  <si>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</si>
  <si>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</si>
  <si>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</si>
  <si>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</si>
  <si>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</si>
  <si>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</si>
  <si>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</si>
  <si>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</si>
  <si>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</si>
  <si>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</si>
  <si>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</si>
  <si>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</si>
  <si>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</si>
  <si>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</si>
  <si>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</si>
  <si>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</si>
  <si>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</si>
  <si>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</si>
  <si>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</si>
  <si>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</si>
  <si>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</si>
  <si>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</si>
  <si>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</si>
  <si>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</si>
  <si>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</si>
  <si>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</si>
  <si>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</si>
  <si>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</si>
  <si>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</si>
  <si>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</si>
  <si>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</si>
  <si>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</si>
  <si>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</si>
  <si>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</si>
  <si>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</si>
  <si>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</si>
  <si>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</si>
  <si>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</si>
  <si>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</si>
  <si>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</si>
  <si>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</si>
  <si>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</si>
  <si>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</si>
  <si>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</si>
  <si>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</si>
  <si>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</si>
  <si>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</si>
  <si>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</si>
  <si>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</si>
  <si>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</si>
  <si>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</si>
  <si>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</si>
  <si>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</si>
  <si>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</si>
  <si>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</si>
  <si>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</si>
  <si>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</si>
  <si>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</si>
  <si>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</si>
  <si>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</si>
  <si>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</si>
  <si>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</si>
  <si>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</si>
  <si>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</si>
  <si>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</si>
  <si>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</si>
  <si>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</si>
  <si>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</si>
  <si>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</si>
  <si>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</si>
  <si>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</si>
  <si>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</si>
  <si>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</si>
  <si>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</si>
  <si>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</si>
  <si>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</si>
  <si>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</si>
  <si>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</si>
  <si>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</si>
  <si>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</si>
  <si>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</si>
  <si>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</si>
  <si>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</si>
  <si>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</si>
  <si>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</si>
  <si>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</si>
  <si>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</si>
  <si>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</si>
  <si>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</si>
  <si>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</si>
  <si>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</si>
  <si>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</si>
  <si>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</si>
  <si>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</si>
  <si>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</si>
  <si>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</si>
  <si>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</si>
  <si>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</si>
  <si>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</si>
  <si>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</si>
  <si>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</si>
  <si>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</si>
  <si>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</si>
  <si>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</si>
  <si>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</si>
  <si>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</si>
  <si>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</si>
  <si>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</si>
  <si>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</si>
  <si>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</si>
  <si>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</si>
  <si>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</si>
  <si>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</si>
  <si>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</si>
  <si>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</si>
  <si>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</si>
  <si>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</si>
  <si>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</si>
  <si>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</si>
  <si>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</si>
  <si>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</si>
  <si>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</si>
  <si>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</si>
  <si>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</si>
  <si>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</si>
  <si>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</si>
  <si>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</si>
  <si>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</si>
  <si>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</si>
  <si>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</si>
  <si>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</si>
  <si>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</si>
  <si>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</si>
  <si>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</si>
  <si>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</si>
  <si>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</si>
  <si>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</si>
  <si>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</si>
  <si>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</si>
  <si>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</si>
  <si>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</si>
  <si>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</si>
  <si>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</si>
  <si>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</si>
  <si>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</si>
  <si>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</si>
  <si>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</si>
  <si>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</si>
  <si>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</si>
  <si>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</si>
  <si>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</si>
  <si>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</si>
  <si>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</si>
  <si>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</si>
  <si>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</si>
  <si>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</si>
  <si>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</si>
  <si>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</si>
  <si>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</si>
  <si>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</si>
  <si>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</si>
  <si>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</si>
  <si>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</si>
  <si>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</si>
  <si>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</si>
  <si>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</si>
  <si>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</si>
  <si>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</si>
  <si>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</si>
  <si>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</si>
  <si>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</si>
  <si>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</si>
  <si>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</si>
  <si>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</si>
  <si>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</si>
  <si>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</si>
  <si>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</si>
  <si>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</si>
  <si>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</si>
  <si>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</si>
  <si>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</si>
  <si>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</si>
  <si>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</si>
  <si>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</si>
  <si>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</si>
  <si>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</si>
  <si>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</si>
  <si>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</si>
  <si>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</si>
  <si>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</si>
  <si>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</si>
  <si>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</si>
  <si>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</si>
  <si>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</si>
  <si>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</si>
  <si>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</si>
  <si>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</si>
  <si>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</si>
  <si>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</si>
  <si>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</si>
  <si>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</si>
  <si>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</si>
  <si>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</si>
  <si>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</si>
  <si>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</si>
  <si>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</si>
  <si>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</si>
  <si>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</si>
  <si>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</si>
  <si>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</si>
  <si>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</si>
  <si>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</si>
  <si>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</si>
  <si>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</si>
  <si>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</si>
  <si>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</si>
  <si>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</si>
  <si>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</si>
  <si>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</si>
  <si>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</si>
  <si>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</si>
  <si>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</si>
  <si>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</si>
  <si>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</si>
  <si>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</si>
  <si>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</si>
  <si>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</si>
  <si>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</si>
  <si>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</si>
  <si>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</si>
  <si>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</si>
  <si>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</si>
  <si>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</si>
  <si>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</si>
  <si>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</si>
  <si>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</si>
  <si>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</si>
  <si>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</si>
  <si>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</si>
  <si>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</si>
  <si>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</si>
  <si>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</si>
  <si>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</si>
  <si>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</si>
  <si>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</si>
  <si>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</si>
  <si>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</si>
  <si>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</si>
  <si>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</si>
  <si>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</si>
  <si>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</si>
  <si>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</si>
  <si>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</si>
  <si>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</si>
  <si>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</si>
  <si>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</si>
  <si>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</si>
  <si>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</si>
  <si>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</si>
  <si>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</si>
  <si>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</si>
  <si>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</si>
  <si>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</si>
  <si>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</si>
  <si>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</si>
  <si>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</si>
  <si>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</si>
  <si>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</si>
  <si>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</si>
  <si>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</si>
  <si>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</si>
  <si>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</si>
  <si>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</si>
  <si>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</si>
  <si>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</si>
  <si>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</si>
  <si>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</si>
  <si>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</si>
  <si>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</si>
  <si>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</si>
  <si>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</si>
  <si>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</si>
  <si>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</si>
  <si>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</si>
  <si>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</si>
  <si>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</si>
  <si>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</si>
  <si>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</si>
  <si>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</si>
  <si>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</si>
  <si>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</si>
  <si>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</si>
  <si>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</si>
  <si>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</si>
  <si>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</si>
  <si>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</si>
  <si>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</si>
  <si>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</si>
  <si>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</si>
  <si>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</si>
  <si>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</si>
  <si>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</si>
  <si>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</si>
  <si>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</si>
  <si>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</si>
  <si>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</si>
  <si>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</si>
  <si>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</si>
  <si>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</si>
  <si>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</si>
  <si>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</si>
  <si>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</si>
  <si>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</si>
  <si>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</si>
  <si>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</si>
  <si>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</si>
  <si>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</si>
  <si>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</si>
  <si>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</si>
  <si>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</si>
  <si>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</si>
  <si>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</si>
  <si>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</si>
  <si>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</si>
  <si>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</si>
  <si>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</si>
  <si>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</si>
  <si>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</si>
  <si>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</si>
  <si>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</si>
  <si>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</si>
  <si>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</si>
  <si>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</si>
  <si>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</si>
  <si>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</si>
  <si>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</si>
  <si>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</si>
  <si>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</si>
  <si>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</si>
  <si>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</si>
  <si>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</si>
  <si>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</si>
  <si>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</si>
  <si>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</si>
  <si>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</si>
  <si>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</si>
  <si>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</si>
  <si>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</si>
  <si>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</si>
  <si>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</si>
  <si>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</si>
  <si>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</si>
  <si>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</si>
  <si>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</si>
  <si>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</si>
  <si>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</si>
  <si>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</si>
  <si>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</si>
  <si>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</si>
  <si>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</si>
  <si>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</si>
  <si>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</si>
  <si>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</si>
  <si>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</si>
  <si>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</si>
  <si>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</si>
  <si>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</si>
  <si>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</si>
  <si>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</si>
  <si>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</si>
  <si>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</si>
  <si>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</si>
  <si>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</si>
  <si>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</si>
  <si>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</si>
  <si>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</si>
  <si>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</si>
  <si>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</si>
  <si>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</si>
  <si>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</si>
  <si>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</si>
  <si>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</si>
  <si>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</si>
  <si>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</si>
  <si>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</si>
  <si>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</si>
  <si>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</si>
  <si>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</si>
  <si>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</si>
  <si>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</si>
  <si>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</si>
  <si>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</si>
  <si>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</si>
  <si>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</si>
  <si>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</si>
  <si>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</si>
  <si>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</si>
  <si>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</si>
  <si>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</si>
  <si>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</si>
  <si>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</si>
  <si>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</si>
  <si>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</si>
  <si>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</si>
  <si>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</si>
  <si>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</si>
  <si>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</si>
  <si>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</si>
  <si>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</si>
  <si>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</si>
  <si>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</si>
  <si>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</si>
  <si>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</si>
  <si>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</si>
  <si>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</si>
  <si>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</si>
  <si>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</si>
  <si>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</si>
  <si>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</si>
  <si>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</si>
  <si>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</si>
  <si>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</si>
  <si>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</si>
  <si>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</si>
  <si>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</si>
  <si>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</si>
  <si>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</si>
  <si>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</si>
  <si>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</si>
  <si>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</si>
  <si>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</si>
  <si>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</si>
  <si>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</si>
  <si>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</si>
  <si>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</si>
  <si>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</si>
  <si>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</si>
  <si>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</si>
  <si>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</si>
  <si>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</si>
  <si>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</si>
  <si>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</si>
  <si>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</si>
  <si>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</si>
  <si>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</si>
  <si>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</si>
  <si>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</si>
  <si>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</si>
  <si>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</si>
  <si>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</si>
  <si>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</si>
  <si>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</si>
  <si>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</si>
  <si>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</si>
  <si>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</si>
  <si>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</si>
  <si>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</si>
  <si>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</si>
  <si>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</si>
  <si>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</si>
  <si>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</si>
  <si>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</si>
  <si>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</si>
  <si>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</si>
  <si>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</si>
  <si>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</si>
  <si>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</si>
  <si>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</si>
  <si>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</si>
  <si>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</si>
  <si>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</si>
  <si>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</si>
  <si>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</si>
  <si>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</si>
  <si>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</si>
  <si>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</si>
  <si>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</si>
  <si>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</si>
  <si>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</si>
  <si>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</si>
  <si>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</si>
  <si>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</si>
  <si>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</si>
  <si>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</si>
  <si>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</si>
  <si>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</si>
  <si>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</si>
  <si>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</si>
  <si>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</si>
  <si>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</si>
  <si>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</si>
  <si>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</si>
  <si>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</si>
  <si>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</si>
  <si>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</si>
  <si>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</si>
  <si>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</si>
  <si>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</si>
  <si>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</si>
  <si>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</si>
  <si>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</si>
  <si>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</si>
  <si>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</si>
  <si>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</si>
  <si>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</si>
  <si>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</si>
  <si>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</si>
  <si>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</si>
  <si>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</si>
  <si>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</si>
  <si>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</si>
  <si>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</si>
  <si>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</si>
  <si>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</si>
  <si>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</si>
  <si>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</si>
  <si>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</si>
  <si>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</si>
  <si>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</si>
  <si>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</si>
  <si>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</si>
  <si>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</si>
  <si>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</si>
  <si>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</si>
  <si>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</si>
  <si>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</si>
  <si>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</si>
  <si>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</si>
  <si>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</si>
  <si>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</si>
  <si>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</si>
  <si>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</si>
  <si>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</si>
  <si>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</si>
  <si>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</si>
  <si>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</si>
  <si>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</si>
  <si>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</si>
  <si>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</si>
  <si>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</si>
  <si>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</si>
  <si>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</si>
  <si>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</si>
  <si>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</si>
  <si>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</si>
  <si>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</si>
  <si>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</si>
  <si>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</si>
  <si>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</si>
  <si>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</si>
  <si>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</si>
  <si>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</si>
  <si>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</si>
  <si>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</si>
  <si>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</si>
  <si>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</si>
  <si>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</si>
  <si>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</si>
  <si>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</si>
  <si>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</si>
  <si>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</si>
  <si>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</si>
  <si>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</si>
  <si>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</si>
  <si>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</si>
  <si>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</si>
  <si>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</si>
  <si>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</si>
  <si>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</si>
  <si>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</si>
  <si>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</si>
  <si>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</si>
  <si>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</si>
  <si>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</si>
  <si>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</si>
  <si>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</si>
  <si>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</si>
  <si>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</si>
  <si>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</si>
  <si>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</si>
  <si>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</si>
  <si>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</si>
  <si>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</si>
  <si>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</si>
  <si>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</si>
  <si>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</si>
  <si>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</si>
  <si>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</si>
  <si>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</si>
  <si>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</si>
  <si>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</si>
  <si>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</si>
  <si>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</si>
  <si>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</si>
  <si>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</si>
  <si>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</si>
  <si>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</si>
  <si>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</si>
  <si>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</si>
  <si>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</si>
  <si>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</si>
  <si>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</si>
  <si>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</si>
  <si>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</si>
  <si>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</si>
  <si>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</si>
  <si>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</si>
  <si>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</si>
  <si>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</si>
  <si>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</si>
  <si>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</si>
  <si>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</si>
  <si>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</si>
  <si>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</si>
  <si>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</si>
  <si>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</si>
  <si>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</si>
  <si>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</si>
  <si>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</si>
  <si>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</si>
  <si>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</si>
  <si>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</si>
  <si>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</si>
  <si>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</si>
  <si>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</si>
  <si>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</si>
  <si>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</si>
  <si>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</si>
  <si>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</si>
  <si>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</si>
  <si>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</si>
  <si>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</si>
  <si>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</si>
  <si>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</si>
  <si>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</si>
  <si>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</si>
  <si>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</si>
  <si>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</si>
  <si>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</si>
  <si>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</si>
  <si>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</si>
  <si>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</si>
  <si>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</si>
  <si>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</si>
  <si>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</si>
  <si>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</si>
  <si>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</si>
  <si>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</si>
  <si>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</si>
  <si>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</si>
  <si>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</si>
  <si>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</si>
  <si>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</si>
  <si>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</si>
  <si>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</si>
  <si>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</si>
  <si>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</si>
  <si>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</si>
  <si>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</si>
  <si>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</si>
  <si>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</si>
  <si>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</si>
  <si>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</si>
  <si>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</si>
  <si>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</si>
  <si>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</si>
  <si>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</si>
  <si>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</si>
  <si>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</si>
  <si>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</si>
  <si>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</si>
  <si>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</si>
  <si>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</si>
  <si>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</si>
  <si>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</si>
  <si>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</si>
  <si>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</si>
  <si>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</si>
  <si>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</si>
  <si>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</si>
  <si>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</si>
  <si>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</si>
  <si>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</si>
  <si>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</si>
  <si>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</si>
  <si>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</si>
  <si>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</si>
  <si>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</si>
  <si>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</si>
  <si>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</si>
  <si>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</si>
  <si>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</si>
  <si>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</si>
  <si>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</si>
  <si>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</si>
  <si>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</si>
  <si>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</si>
  <si>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</si>
  <si>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</si>
  <si>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</si>
  <si>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</si>
  <si>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Profit %</t>
  </si>
  <si>
    <t xml:space="preserve">                     </t>
  </si>
  <si>
    <t>Average of Profit %</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</si>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</sst>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0_ ;\-#,##0\ "/>
    <numFmt numFmtId="169" formatCode="[$$-409]#,##0"/>
    <numFmt numFmtId="170" formatCode="_-[$$-409]* #,##0_ ;_-[$$-409]* \-#,##0\ ;_-[$$-409]* &quot;-&quot;_ ;_-@_ "/>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8" fontId="0" fillId="0" borderId="0" xfId="0" applyNumberFormat="1"/>
    <xf numFmtId="167" fontId="0" fillId="0" borderId="1" xfId="1" applyNumberFormat="1" applyFont="1" applyBorder="1"/>
    <xf numFmtId="167" fontId="1" fillId="0" borderId="0" xfId="1" applyNumberFormat="1" applyFont="1" applyAlignment="1">
      <alignment vertical="center"/>
    </xf>
    <xf numFmtId="10" fontId="0" fillId="0" borderId="0" xfId="0" applyNumberFormat="1"/>
    <xf numFmtId="167" fontId="0" fillId="0" borderId="0" xfId="0" applyNumberFormat="1"/>
    <xf numFmtId="0" fontId="0" fillId="0" borderId="0" xfId="0" applyAlignment="1">
      <alignment horizontal="left"/>
    </xf>
    <xf numFmtId="169" fontId="0" fillId="0" borderId="0" xfId="0" applyNumberFormat="1"/>
    <xf numFmtId="170" fontId="0" fillId="0" borderId="0" xfId="0" applyNumberFormat="1"/>
    <xf numFmtId="0" fontId="0" fillId="2" borderId="0" xfId="0" applyFill="1"/>
  </cellXfs>
  <cellStyles count="2">
    <cellStyle name="Currency" xfId="1" builtinId="4"/>
    <cellStyle name="Normal" xfId="0" builtinId="0"/>
  </cellStyles>
  <dxfs count="23">
    <dxf>
      <numFmt numFmtId="170" formatCode="_-[$$-409]* #,##0_ ;_-[$$-409]* \-#,##0\ ;_-[$$-409]* &quot;-&quot;_ ;_-@_ "/>
    </dxf>
    <dxf>
      <numFmt numFmtId="169" formatCode="[$$-409]#,##0"/>
    </dxf>
    <dxf>
      <numFmt numFmtId="3" formatCode="#,##0"/>
    </dxf>
    <dxf>
      <numFmt numFmtId="168" formatCode="#,##0_ ;\-#,##0\ "/>
    </dxf>
    <dxf>
      <numFmt numFmtId="164" formatCode="0.0"/>
    </dxf>
    <dxf>
      <numFmt numFmtId="0" formatCode="General"/>
    </dxf>
    <dxf>
      <numFmt numFmtId="0" formatCode="General"/>
    </dxf>
    <dxf>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i val="0"/>
        <sz val="9"/>
        <color theme="5" tint="-0.499984740745262"/>
        <name val="Calibri"/>
        <family val="2"/>
        <scheme val="minor"/>
      </font>
      <fill>
        <patternFill patternType="solid">
          <fgColor theme="0"/>
          <bgColor rgb="FFAE6C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i val="0"/>
        <sz val="10"/>
        <color theme="0"/>
        <name val="Calibri"/>
        <family val="2"/>
        <scheme val="minor"/>
      </font>
      <fill>
        <patternFill>
          <bgColor rgb="FFAE6C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Slicer Style 1" pivot="0" table="0" count="5" xr9:uid="{FDEF9598-E926-4190-B861-251119637619}">
      <tableStyleElement type="wholeTable" dxfId="22"/>
      <tableStyleElement type="headerRow" dxfId="21"/>
    </tableStyle>
    <tableStyle name="Timeline Style 1" pivot="0" table="0" count="9" xr9:uid="{03296220-578D-4EA2-83B4-26DFB32ED35B}">
      <tableStyleElement type="wholeTable" dxfId="20"/>
      <tableStyleElement type="headerRow" dxfId="19"/>
    </tableStyle>
  </tableStyles>
  <colors>
    <mruColors>
      <color rgb="FFD87E7E"/>
      <color rgb="FFF4B184"/>
      <color rgb="FFF7C09B"/>
      <color rgb="FF8D5149"/>
      <color rgb="FFAE6C64"/>
      <color rgb="FFB1510F"/>
      <color rgb="FFB47870"/>
      <color rgb="FFAE6C46"/>
      <color rgb="FFF2A068"/>
      <color rgb="FFEF8B47"/>
    </mruColors>
  </colors>
  <extLst>
    <ext xmlns:x14="http://schemas.microsoft.com/office/spreadsheetml/2009/9/main" uri="{46F421CA-312F-682f-3DD2-61675219B42D}">
      <x14:dxfs count="3">
        <dxf>
          <font>
            <b/>
            <i val="0"/>
            <sz val="10"/>
            <color theme="0"/>
            <name val="Calibri"/>
            <family val="2"/>
            <scheme val="minor"/>
          </font>
        </dxf>
        <dxf>
          <font>
            <b/>
            <i val="0"/>
            <sz val="10"/>
            <color theme="0"/>
            <name val="Calibri"/>
            <family val="2"/>
            <scheme val="minor"/>
          </font>
          <fill>
            <patternFill>
              <bgColor rgb="FF8D5149"/>
            </patternFill>
          </fill>
          <border>
            <left style="thin">
              <color auto="1"/>
            </left>
            <right style="thin">
              <color auto="1"/>
            </right>
            <top style="thin">
              <color auto="1"/>
            </top>
            <bottom style="thin">
              <color auto="1"/>
            </bottom>
            <vertical style="thin">
              <color auto="1"/>
            </vertical>
            <horizontal style="thin">
              <color auto="1"/>
            </horizontal>
          </border>
        </dxf>
        <dxf>
          <font>
            <sz val="10"/>
            <color theme="0"/>
            <name val="Calibri"/>
            <family val="2"/>
            <scheme val="minor"/>
          </font>
          <fill>
            <patternFill>
              <bgColor rgb="FFAE6C6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81536301767021"/>
              <bgColor theme="2"/>
            </patternFill>
          </fill>
        </dxf>
        <dxf>
          <fill>
            <patternFill patternType="solid">
              <fgColor theme="0"/>
              <bgColor rgb="FF8D5149"/>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[CoffeeSalesInsights.xlsx]TotalSales!TotalSales</c:name>
    <c:fmtId val="2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Total Sales</a:t>
            </a:r>
            <a:r>
              <a:rPr lang="en-IN" sz="1600" b="1" baseline="0">
                <a:solidFill>
                  <a:schemeClr val="bg1"/>
                </a:solidFill>
              </a:rPr>
              <a:t> Over Time</a:t>
            </a:r>
            <a:endParaRPr lang="en-IN"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7C-423A-9EB3-FA1D98F1B6B6}"/>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8E04-4B5F-8C4F-D6DD2B36FFAB}"/>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E04-4B5F-8C4F-D6DD2B36FFAB}"/>
            </c:ext>
          </c:extLst>
        </c:ser>
        <c:ser>
          <c:idx val="3"/>
          <c:order val="3"/>
          <c:tx>
            <c:strRef>
              <c:f>TotalSales!$F$3:$F$4</c:f>
              <c:strCache>
                <c:ptCount val="1"/>
                <c:pt idx="0">
                  <c:v>Robusta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E04-4B5F-8C4F-D6DD2B36FFAB}"/>
            </c:ext>
          </c:extLst>
        </c:ser>
        <c:dLbls>
          <c:showLegendKey val="0"/>
          <c:showVal val="0"/>
          <c:showCatName val="0"/>
          <c:showSerName val="0"/>
          <c:showPercent val="0"/>
          <c:showBubbleSize val="0"/>
        </c:dLbls>
        <c:smooth val="0"/>
        <c:axId val="1617552415"/>
        <c:axId val="1617553375"/>
      </c:lineChart>
      <c:catAx>
        <c:axId val="161755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7553375"/>
        <c:crosses val="autoZero"/>
        <c:auto val="1"/>
        <c:lblAlgn val="ctr"/>
        <c:lblOffset val="100"/>
        <c:noMultiLvlLbl val="0"/>
      </c:catAx>
      <c:valAx>
        <c:axId val="161755337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175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[CoffeeSalesInsights.xlsx]SalesByCoffeeType!TotalSales</c:name>
    <c:fmtId val="2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Sales by Coffee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A068"/>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SalesByCoffeeType!$B$3</c:f>
              <c:strCache>
                <c:ptCount val="1"/>
                <c:pt idx="0">
                  <c:v>Total</c:v>
                </c:pt>
              </c:strCache>
            </c:strRef>
          </c:tx>
          <c:spPr>
            <a:solidFill>
              <a:srgbClr val="8D5149"/>
            </a:solidFill>
            <a:ln>
              <a:solidFill>
                <a:schemeClr val="bg1">
                  <a:lumMod val="85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SalesByCoffeeType!$A$4:$A$7</c:f>
              <c:strCache>
                <c:ptCount val="4"/>
                <c:pt idx="0">
                  <c:v>Excelsa</c:v>
                </c:pt>
                <c:pt idx="1">
                  <c:v>Liberica</c:v>
                </c:pt>
                <c:pt idx="2">
                  <c:v>Arabica</c:v>
                </c:pt>
                <c:pt idx="3">
                  <c:v>Robusta</c:v>
                </c:pt>
              </c:strCache>
            </c:strRef>
          </c:cat>
          <c:val>
            <c:numRef>
              <c:f>SalesByCoffeeType!$B$4:$B$7</c:f>
              <c:numCache>
                <c:formatCode>_-[$$-409]* #,##0.00_ ;_-[$$-409]* \-#,##0.00\ ;_-[$$-409]* "-"??_ ;_-@_ </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8AB4-451D-BD77-2C2A843FF8B5}"/>
            </c:ext>
          </c:extLst>
        </c:ser>
        <c:dLbls>
          <c:dLblPos val="outEnd"/>
          <c:showLegendKey val="0"/>
          <c:showVal val="1"/>
          <c:showCatName val="0"/>
          <c:showSerName val="0"/>
          <c:showPercent val="0"/>
          <c:showBubbleSize val="0"/>
        </c:dLbls>
        <c:gapWidth val="182"/>
        <c:axId val="1137741776"/>
        <c:axId val="1137753296"/>
      </c:barChart>
      <c:catAx>
        <c:axId val="11377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7753296"/>
        <c:crosses val="autoZero"/>
        <c:auto val="1"/>
        <c:lblAlgn val="ctr"/>
        <c:lblOffset val="100"/>
        <c:noMultiLvlLbl val="0"/>
      </c:catAx>
      <c:valAx>
        <c:axId val="1137753296"/>
        <c:scaling>
          <c:orientation val="minMax"/>
        </c:scaling>
        <c:delete val="1"/>
        <c:axPos val="l"/>
        <c:numFmt formatCode="[$$-409]#,##0" sourceLinked="0"/>
        <c:majorTickMark val="none"/>
        <c:minorTickMark val="none"/>
        <c:tickLblPos val="nextTo"/>
        <c:crossAx val="11377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[CoffeeSalesInsights.xlsx]Profit!TotalSales</c:name>
    <c:fmtId val="31"/>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Profit</a:t>
            </a:r>
            <a:r>
              <a:rPr lang="en-US" sz="1600" b="1" baseline="0">
                <a:solidFill>
                  <a:schemeClr val="bg1"/>
                </a:solidFill>
              </a:rPr>
              <a:t> % by Coffee Type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2">
              <a:shade val="58000"/>
            </a:schemeClr>
          </a:solidFill>
          <a:ln w="0">
            <a:solidFill>
              <a:schemeClr val="lt1"/>
            </a:solidFill>
          </a:ln>
          <a:effectLst/>
        </c:spPr>
      </c:pivotFmt>
      <c:pivotFmt>
        <c:idx val="17"/>
        <c:spPr>
          <a:solidFill>
            <a:schemeClr val="accent2">
              <a:shade val="86000"/>
            </a:schemeClr>
          </a:solidFill>
          <a:ln w="0">
            <a:solidFill>
              <a:schemeClr val="lt1"/>
            </a:solidFill>
          </a:ln>
          <a:effectLst/>
        </c:spPr>
      </c:pivotFmt>
      <c:pivotFmt>
        <c:idx val="18"/>
        <c:spPr>
          <a:solidFill>
            <a:schemeClr val="accent2">
              <a:tint val="86000"/>
            </a:schemeClr>
          </a:solidFill>
          <a:ln w="0">
            <a:solidFill>
              <a:schemeClr val="lt1"/>
            </a:solidFill>
          </a:ln>
          <a:effectLst/>
        </c:spPr>
      </c:pivotFmt>
      <c:pivotFmt>
        <c:idx val="19"/>
        <c:spPr>
          <a:solidFill>
            <a:schemeClr val="accent2">
              <a:tint val="58000"/>
            </a:schemeClr>
          </a:solidFill>
          <a:ln w="0">
            <a:solidFill>
              <a:schemeClr val="lt1"/>
            </a:solidFill>
          </a:ln>
          <a:effectLst/>
        </c:spPr>
      </c:pivotFmt>
    </c:pivotFmts>
    <c:plotArea>
      <c:layout/>
      <c:pieChart>
        <c:varyColors val="1"/>
        <c:ser>
          <c:idx val="0"/>
          <c:order val="0"/>
          <c:tx>
            <c:strRef>
              <c:f>Profit!$B$3</c:f>
              <c:strCache>
                <c:ptCount val="1"/>
                <c:pt idx="0">
                  <c:v>Total</c:v>
                </c:pt>
              </c:strCache>
            </c:strRef>
          </c:tx>
          <c:dPt>
            <c:idx val="0"/>
            <c:bubble3D val="0"/>
            <c:spPr>
              <a:solidFill>
                <a:schemeClr val="accent2">
                  <a:shade val="58000"/>
                </a:schemeClr>
              </a:solidFill>
              <a:ln w="0">
                <a:solidFill>
                  <a:schemeClr val="lt1"/>
                </a:solidFill>
              </a:ln>
              <a:effectLst/>
            </c:spPr>
            <c:extLst>
              <c:ext xmlns:c16="http://schemas.microsoft.com/office/drawing/2014/chart" uri="{C3380CC4-5D6E-409C-BE32-E72D297353CC}">
                <c16:uniqueId val="{00000001-30E1-47F4-8327-B8667F5FCDC6}"/>
              </c:ext>
            </c:extLst>
          </c:dPt>
          <c:dPt>
            <c:idx val="1"/>
            <c:bubble3D val="0"/>
            <c:spPr>
              <a:solidFill>
                <a:schemeClr val="accent2">
                  <a:shade val="86000"/>
                </a:schemeClr>
              </a:solidFill>
              <a:ln w="0">
                <a:solidFill>
                  <a:schemeClr val="lt1"/>
                </a:solidFill>
              </a:ln>
              <a:effectLst/>
            </c:spPr>
            <c:extLst>
              <c:ext xmlns:c16="http://schemas.microsoft.com/office/drawing/2014/chart" uri="{C3380CC4-5D6E-409C-BE32-E72D297353CC}">
                <c16:uniqueId val="{00000003-30E1-47F4-8327-B8667F5FCDC6}"/>
              </c:ext>
            </c:extLst>
          </c:dPt>
          <c:dPt>
            <c:idx val="2"/>
            <c:bubble3D val="0"/>
            <c:spPr>
              <a:solidFill>
                <a:schemeClr val="accent2">
                  <a:tint val="86000"/>
                </a:schemeClr>
              </a:solidFill>
              <a:ln w="0">
                <a:solidFill>
                  <a:schemeClr val="lt1"/>
                </a:solidFill>
              </a:ln>
              <a:effectLst/>
            </c:spPr>
            <c:extLst>
              <c:ext xmlns:c16="http://schemas.microsoft.com/office/drawing/2014/chart" uri="{C3380CC4-5D6E-409C-BE32-E72D297353CC}">
                <c16:uniqueId val="{00000005-30E1-47F4-8327-B8667F5FCDC6}"/>
              </c:ext>
            </c:extLst>
          </c:dPt>
          <c:dPt>
            <c:idx val="3"/>
            <c:bubble3D val="0"/>
            <c:spPr>
              <a:solidFill>
                <a:schemeClr val="accent2">
                  <a:tint val="58000"/>
                </a:schemeClr>
              </a:solidFill>
              <a:ln w="0">
                <a:solidFill>
                  <a:schemeClr val="lt1"/>
                </a:solidFill>
              </a:ln>
              <a:effectLst/>
            </c:spPr>
            <c:extLst>
              <c:ext xmlns:c16="http://schemas.microsoft.com/office/drawing/2014/chart" uri="{C3380CC4-5D6E-409C-BE32-E72D297353CC}">
                <c16:uniqueId val="{00000007-30E1-47F4-8327-B8667F5FCDC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Profit!$A$4:$A$7</c:f>
              <c:strCache>
                <c:ptCount val="4"/>
                <c:pt idx="0">
                  <c:v>Arabica</c:v>
                </c:pt>
                <c:pt idx="1">
                  <c:v>Excelsa</c:v>
                </c:pt>
                <c:pt idx="2">
                  <c:v>Liberica</c:v>
                </c:pt>
                <c:pt idx="3">
                  <c:v>Robusta</c:v>
                </c:pt>
              </c:strCache>
            </c:strRef>
          </c:cat>
          <c:val>
            <c:numRef>
              <c:f>Profit!$B$4:$B$7</c:f>
              <c:numCache>
                <c:formatCode>0.00%</c:formatCode>
                <c:ptCount val="4"/>
                <c:pt idx="0">
                  <c:v>9.8901098901098619E-2</c:v>
                </c:pt>
                <c:pt idx="1">
                  <c:v>0.12359550561797759</c:v>
                </c:pt>
                <c:pt idx="2">
                  <c:v>0.14942528735632246</c:v>
                </c:pt>
                <c:pt idx="3">
                  <c:v>6.3829787234042881E-2</c:v>
                </c:pt>
              </c:numCache>
            </c:numRef>
          </c:val>
          <c:extLst>
            <c:ext xmlns:c16="http://schemas.microsoft.com/office/drawing/2014/chart" uri="{C3380CC4-5D6E-409C-BE32-E72D297353CC}">
              <c16:uniqueId val="{00000008-30E1-47F4-8327-B8667F5FCDC6}"/>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[CoffeeSalesInsights.xlsx]Top 5 Customers!PivotTable2</c:name>
    <c:fmtId val="23"/>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Top 5 Customers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5149"/>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8D5149"/>
            </a:solidFill>
            <a:ln>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C81F-4562-87AB-4D10681CDC40}"/>
            </c:ext>
          </c:extLst>
        </c:ser>
        <c:dLbls>
          <c:dLblPos val="outEnd"/>
          <c:showLegendKey val="0"/>
          <c:showVal val="1"/>
          <c:showCatName val="0"/>
          <c:showSerName val="0"/>
          <c:showPercent val="0"/>
          <c:showBubbleSize val="0"/>
        </c:dLbls>
        <c:gapWidth val="182"/>
        <c:axId val="365614415"/>
        <c:axId val="365615855"/>
      </c:barChart>
      <c:catAx>
        <c:axId val="3656144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bg1"/>
                </a:solidFill>
                <a:latin typeface="+mn-lt"/>
                <a:ea typeface="+mn-ea"/>
                <a:cs typeface="+mn-cs"/>
              </a:defRPr>
            </a:pPr>
            <a:endParaRPr lang="en-US"/>
          </a:p>
        </c:txPr>
        <c:crossAx val="365615855"/>
        <c:crosses val="autoZero"/>
        <c:auto val="1"/>
        <c:lblAlgn val="ctr"/>
        <c:lblOffset val="100"/>
        <c:noMultiLvlLbl val="0"/>
      </c:catAx>
      <c:valAx>
        <c:axId val="365615855"/>
        <c:scaling>
          <c:orientation val="minMax"/>
        </c:scaling>
        <c:delete val="1"/>
        <c:axPos val="t"/>
        <c:numFmt formatCode="[$$-409]#,##0" sourceLinked="1"/>
        <c:majorTickMark val="none"/>
        <c:minorTickMark val="none"/>
        <c:tickLblPos val="nextTo"/>
        <c:crossAx val="36561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[CoffeeSalesInsights.xlsx]SalesByMonth!TotalSales</c:name>
    <c:fmtId val="3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sz="1600">
                <a:solidFill>
                  <a:schemeClr val="bg1"/>
                </a:solidFill>
              </a:rPr>
              <a:t>Total Sales</a:t>
            </a:r>
            <a:r>
              <a:rPr lang="en-IN" sz="1600" baseline="0">
                <a:solidFill>
                  <a:schemeClr val="bg1"/>
                </a:solidFill>
              </a:rPr>
              <a:t> per Month</a:t>
            </a:r>
            <a:endParaRPr lang="en-IN" sz="1600">
              <a:solidFill>
                <a:schemeClr val="bg1"/>
              </a:solidFill>
            </a:endParaRP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pivotFmt>
      <c:pivotFmt>
        <c:idx val="10"/>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pivotFmt>
      <c:pivotFmt>
        <c:idx val="12"/>
        <c:spPr>
          <a:ln w="41275" cap="rnd">
            <a:solidFill>
              <a:srgbClr val="8D5149"/>
            </a:solidFill>
            <a:round/>
          </a:ln>
          <a:effectLst/>
        </c:spPr>
        <c:marker>
          <c:symbol val="circle"/>
          <c:size val="17"/>
          <c:spPr>
            <a:solidFill>
              <a:srgbClr val="8D5149"/>
            </a:solidFill>
            <a:ln>
              <a:solidFill>
                <a:srgbClr val="8D51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41275" cap="rnd">
            <a:solidFill>
              <a:srgbClr val="8D5149"/>
            </a:solidFill>
            <a:round/>
          </a:ln>
          <a:effectLst/>
        </c:spPr>
        <c:marker>
          <c:symbol val="circle"/>
          <c:size val="17"/>
        </c:marker>
      </c:pivotFmt>
      <c:pivotFmt>
        <c:idx val="14"/>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a:solidFill>
              <a:srgbClr val="8D5149"/>
            </a:solidFill>
          </a:ln>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29"/>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0"/>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1"/>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2"/>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3"/>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4"/>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5"/>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6"/>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7"/>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8"/>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9"/>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0"/>
        <c:spPr>
          <a:ln>
            <a:solidFill>
              <a:srgbClr val="8D5149"/>
            </a:solidFill>
          </a:ln>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2"/>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3"/>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4"/>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5"/>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6"/>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7"/>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8"/>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49"/>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0"/>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1"/>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2"/>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3"/>
        <c:spPr>
          <a:ln>
            <a:solidFill>
              <a:srgbClr val="8D5149"/>
            </a:solidFill>
          </a:ln>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5"/>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6"/>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7"/>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8"/>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59"/>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60"/>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61"/>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62"/>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63"/>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64"/>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65"/>
        <c:spPr>
          <a:ln w="31750" cap="rnd">
            <a:solidFill>
              <a:srgbClr val="8D5149"/>
            </a:solidFill>
            <a:round/>
          </a:ln>
          <a:effectLst/>
        </c:spPr>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s>
    <c:plotArea>
      <c:layout/>
      <c:lineChart>
        <c:grouping val="standard"/>
        <c:varyColors val="1"/>
        <c:ser>
          <c:idx val="0"/>
          <c:order val="0"/>
          <c:tx>
            <c:strRef>
              <c:f>SalesByMonth!$B$3</c:f>
              <c:strCache>
                <c:ptCount val="1"/>
                <c:pt idx="0">
                  <c:v>Total</c:v>
                </c:pt>
              </c:strCache>
            </c:strRef>
          </c:tx>
          <c:spPr>
            <a:ln>
              <a:solidFill>
                <a:srgbClr val="8D5149"/>
              </a:solidFill>
            </a:ln>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c:spPr>
          </c:marker>
          <c:dPt>
            <c:idx val="0"/>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1-89D5-4C17-9C68-F202691EDEAE}"/>
              </c:ext>
            </c:extLst>
          </c:dPt>
          <c:dPt>
            <c:idx val="1"/>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3-89D5-4C17-9C68-F202691EDEAE}"/>
              </c:ext>
            </c:extLst>
          </c:dPt>
          <c:dPt>
            <c:idx val="2"/>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5-89D5-4C17-9C68-F202691EDEAE}"/>
              </c:ext>
            </c:extLst>
          </c:dPt>
          <c:dPt>
            <c:idx val="3"/>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7-89D5-4C17-9C68-F202691EDEAE}"/>
              </c:ext>
            </c:extLst>
          </c:dPt>
          <c:dPt>
            <c:idx val="4"/>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9-89D5-4C17-9C68-F202691EDEAE}"/>
              </c:ext>
            </c:extLst>
          </c:dPt>
          <c:dPt>
            <c:idx val="5"/>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B-89D5-4C17-9C68-F202691EDEAE}"/>
              </c:ext>
            </c:extLst>
          </c:dPt>
          <c:dPt>
            <c:idx val="6"/>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D-89D5-4C17-9C68-F202691EDEAE}"/>
              </c:ext>
            </c:extLst>
          </c:dPt>
          <c:dPt>
            <c:idx val="7"/>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F-89D5-4C17-9C68-F202691EDEAE}"/>
              </c:ext>
            </c:extLst>
          </c:dPt>
          <c:dPt>
            <c:idx val="8"/>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1-89D5-4C17-9C68-F202691EDEAE}"/>
              </c:ext>
            </c:extLst>
          </c:dPt>
          <c:dPt>
            <c:idx val="9"/>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3-89D5-4C17-9C68-F202691EDEAE}"/>
              </c:ext>
            </c:extLst>
          </c:dPt>
          <c:dPt>
            <c:idx val="10"/>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5-89D5-4C17-9C68-F202691EDEAE}"/>
              </c:ext>
            </c:extLst>
          </c:dPt>
          <c:dPt>
            <c:idx val="11"/>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7-89D5-4C17-9C68-F202691EDEAE}"/>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SalesByMonth!$A$4:$A$15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SalesByMonth!$B$4:$B$15</c:f>
              <c:numCache>
                <c:formatCode>_-[$$-409]* #,##0.00_ ;_-[$$-409]* \-#,##0.00\ ;_-[$$-409]* "-"??_ ;_-@_ </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0"/>
          <c:extLst>
            <c:ext xmlns:c16="http://schemas.microsoft.com/office/drawing/2014/chart" uri="{C3380CC4-5D6E-409C-BE32-E72D297353CC}">
              <c16:uniqueId val="{00000018-89D5-4C17-9C68-F202691EDEAE}"/>
            </c:ext>
          </c:extLst>
        </c:ser>
        <c:dLbls>
          <c:dLblPos val="ctr"/>
          <c:showLegendKey val="0"/>
          <c:showVal val="1"/>
          <c:showCatName val="0"/>
          <c:showSerName val="0"/>
          <c:showPercent val="0"/>
          <c:showBubbleSize val="0"/>
        </c:dLbls>
        <c:marker val="1"/>
        <c:smooth val="0"/>
        <c:axId val="1617552415"/>
        <c:axId val="1617553375"/>
      </c:lineChart>
      <c:catAx>
        <c:axId val="16175524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617553375"/>
        <c:crosses val="autoZero"/>
        <c:auto val="1"/>
        <c:lblAlgn val="ctr"/>
        <c:lblOffset val="100"/>
        <c:noMultiLvlLbl val="0"/>
      </c:catAx>
      <c:valAx>
        <c:axId val="16175533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0"/>
        <c:majorTickMark val="none"/>
        <c:minorTickMark val="none"/>
        <c:tickLblPos val="nextTo"/>
        <c:crossAx val="16175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[CoffeeSalesInsights.xlsx]SalesByCountry!TotalSales</c:name>
    <c:fmtId val="27"/>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8D5149"/>
            </a:solidFill>
            <a:ln>
              <a:solidFill>
                <a:schemeClr val="bg1">
                  <a:lumMod val="85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D1-4F84-AE67-5BFE1CD221D5}"/>
            </c:ext>
          </c:extLst>
        </c:ser>
        <c:dLbls>
          <c:dLblPos val="outEnd"/>
          <c:showLegendKey val="0"/>
          <c:showVal val="1"/>
          <c:showCatName val="0"/>
          <c:showSerName val="0"/>
          <c:showPercent val="0"/>
          <c:showBubbleSize val="0"/>
        </c:dLbls>
        <c:gapWidth val="182"/>
        <c:axId val="1137741776"/>
        <c:axId val="1137753296"/>
      </c:barChart>
      <c:catAx>
        <c:axId val="113774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37753296"/>
        <c:crosses val="autoZero"/>
        <c:auto val="1"/>
        <c:lblAlgn val="ctr"/>
        <c:lblOffset val="100"/>
        <c:noMultiLvlLbl val="0"/>
      </c:catAx>
      <c:valAx>
        <c:axId val="1137753296"/>
        <c:scaling>
          <c:orientation val="minMax"/>
        </c:scaling>
        <c:delete val="1"/>
        <c:axPos val="b"/>
        <c:numFmt formatCode="[$$-409]#,##0" sourceLinked="0"/>
        <c:majorTickMark val="none"/>
        <c:minorTickMark val="none"/>
        <c:tickLblPos val="nextTo"/>
        <c:crossAx val="11377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[CoffeeSalesInsights.xlsx]SalesByCoffeeType!TotalSales</c:name>
    <c:fmtId val="28"/>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Sales by Coffee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A068"/>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SalesByCoffeeType!$B$3</c:f>
              <c:strCache>
                <c:ptCount val="1"/>
                <c:pt idx="0">
                  <c:v>Total</c:v>
                </c:pt>
              </c:strCache>
            </c:strRef>
          </c:tx>
          <c:spPr>
            <a:solidFill>
              <a:srgbClr val="8D5149"/>
            </a:solidFill>
            <a:ln>
              <a:solidFill>
                <a:schemeClr val="bg1">
                  <a:lumMod val="85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SalesByCoffeeType!$A$4:$A$7</c:f>
              <c:strCache>
                <c:ptCount val="4"/>
                <c:pt idx="0">
                  <c:v>Excelsa</c:v>
                </c:pt>
                <c:pt idx="1">
                  <c:v>Liberica</c:v>
                </c:pt>
                <c:pt idx="2">
                  <c:v>Arabica</c:v>
                </c:pt>
                <c:pt idx="3">
                  <c:v>Robusta</c:v>
                </c:pt>
              </c:strCache>
            </c:strRef>
          </c:cat>
          <c:val>
            <c:numRef>
              <c:f>SalesByCoffeeType!$B$4:$B$7</c:f>
              <c:numCache>
                <c:formatCode>_-[$$-409]* #,##0.00_ ;_-[$$-409]* \-#,##0.00\ ;_-[$$-409]* "-"??_ ;_-@_ </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F99B-4750-80D9-7CA24E2E4AB4}"/>
            </c:ext>
          </c:extLst>
        </c:ser>
        <c:dLbls>
          <c:dLblPos val="outEnd"/>
          <c:showLegendKey val="0"/>
          <c:showVal val="1"/>
          <c:showCatName val="0"/>
          <c:showSerName val="0"/>
          <c:showPercent val="0"/>
          <c:showBubbleSize val="0"/>
        </c:dLbls>
        <c:gapWidth val="182"/>
        <c:axId val="1137741776"/>
        <c:axId val="1137753296"/>
      </c:barChart>
      <c:catAx>
        <c:axId val="113774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7753296"/>
        <c:crosses val="autoZero"/>
        <c:auto val="1"/>
        <c:lblAlgn val="ctr"/>
        <c:lblOffset val="100"/>
        <c:noMultiLvlLbl val="0"/>
      </c:catAx>
      <c:valAx>
        <c:axId val="1137753296"/>
        <c:scaling>
          <c:orientation val="minMax"/>
        </c:scaling>
        <c:delete val="1"/>
        <c:axPos val="l"/>
        <c:numFmt formatCode="[$$-409]#,##0" sourceLinked="0"/>
        <c:majorTickMark val="none"/>
        <c:minorTickMark val="none"/>
        <c:tickLblPos val="nextTo"/>
        <c:crossAx val="11377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[CoffeeSalesInsights.xlsx]Profit!TotalSales</c:name>
    <c:fmtId val="41"/>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Profit</a:t>
            </a:r>
            <a:r>
              <a:rPr lang="en-US" sz="1600" b="1" baseline="0">
                <a:solidFill>
                  <a:schemeClr val="bg1"/>
                </a:solidFill>
              </a:rPr>
              <a:t> % by Coffee Type</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2">
              <a:shade val="58000"/>
            </a:schemeClr>
          </a:solidFill>
          <a:ln w="0">
            <a:solidFill>
              <a:schemeClr val="lt1"/>
            </a:solidFill>
          </a:ln>
          <a:effectLst/>
        </c:spPr>
      </c:pivotFmt>
      <c:pivotFmt>
        <c:idx val="17"/>
        <c:spPr>
          <a:solidFill>
            <a:schemeClr val="accent2">
              <a:shade val="86000"/>
            </a:schemeClr>
          </a:solidFill>
          <a:ln w="0">
            <a:solidFill>
              <a:schemeClr val="lt1"/>
            </a:solidFill>
          </a:ln>
          <a:effectLst/>
        </c:spPr>
      </c:pivotFmt>
      <c:pivotFmt>
        <c:idx val="18"/>
        <c:spPr>
          <a:solidFill>
            <a:schemeClr val="accent2">
              <a:tint val="86000"/>
            </a:schemeClr>
          </a:solidFill>
          <a:ln w="0">
            <a:solidFill>
              <a:schemeClr val="lt1"/>
            </a:solidFill>
          </a:ln>
          <a:effectLst/>
        </c:spPr>
      </c:pivotFmt>
      <c:pivotFmt>
        <c:idx val="19"/>
        <c:spPr>
          <a:solidFill>
            <a:schemeClr val="accent2">
              <a:tint val="58000"/>
            </a:schemeClr>
          </a:solidFill>
          <a:ln w="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spPr>
          <a:solidFill>
            <a:schemeClr val="accent2">
              <a:shade val="58000"/>
            </a:schemeClr>
          </a:solidFill>
          <a:ln w="0">
            <a:solidFill>
              <a:schemeClr val="lt1"/>
            </a:solidFill>
          </a:ln>
          <a:effectLst/>
        </c:spPr>
      </c:pivotFmt>
      <c:pivotFmt>
        <c:idx val="22"/>
        <c:spPr>
          <a:solidFill>
            <a:schemeClr val="accent2">
              <a:shade val="86000"/>
            </a:schemeClr>
          </a:solidFill>
          <a:ln w="0">
            <a:solidFill>
              <a:schemeClr val="lt1"/>
            </a:solidFill>
          </a:ln>
          <a:effectLst/>
        </c:spPr>
      </c:pivotFmt>
      <c:pivotFmt>
        <c:idx val="23"/>
        <c:spPr>
          <a:solidFill>
            <a:schemeClr val="accent2">
              <a:tint val="86000"/>
            </a:schemeClr>
          </a:solidFill>
          <a:ln w="0">
            <a:solidFill>
              <a:schemeClr val="lt1"/>
            </a:solidFill>
          </a:ln>
          <a:effectLst/>
        </c:spPr>
      </c:pivotFmt>
      <c:pivotFmt>
        <c:idx val="24"/>
        <c:spPr>
          <a:solidFill>
            <a:schemeClr val="accent2">
              <a:tint val="58000"/>
            </a:schemeClr>
          </a:solidFill>
          <a:ln w="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spPr>
          <a:solidFill>
            <a:schemeClr val="accent2">
              <a:shade val="58000"/>
            </a:schemeClr>
          </a:solidFill>
          <a:ln w="0">
            <a:solidFill>
              <a:schemeClr val="lt1"/>
            </a:solidFill>
          </a:ln>
          <a:effectLst/>
        </c:spPr>
      </c:pivotFmt>
      <c:pivotFmt>
        <c:idx val="27"/>
        <c:spPr>
          <a:solidFill>
            <a:schemeClr val="accent2">
              <a:shade val="86000"/>
            </a:schemeClr>
          </a:solidFill>
          <a:ln w="0">
            <a:solidFill>
              <a:schemeClr val="lt1"/>
            </a:solidFill>
          </a:ln>
          <a:effectLst/>
        </c:spPr>
      </c:pivotFmt>
      <c:pivotFmt>
        <c:idx val="28"/>
        <c:spPr>
          <a:solidFill>
            <a:schemeClr val="accent2">
              <a:tint val="86000"/>
            </a:schemeClr>
          </a:solidFill>
          <a:ln w="0">
            <a:solidFill>
              <a:schemeClr val="lt1"/>
            </a:solidFill>
          </a:ln>
          <a:effectLst/>
        </c:spPr>
      </c:pivotFmt>
      <c:pivotFmt>
        <c:idx val="29"/>
        <c:spPr>
          <a:solidFill>
            <a:schemeClr val="accent2">
              <a:tint val="58000"/>
            </a:schemeClr>
          </a:solidFill>
          <a:ln w="0">
            <a:solidFill>
              <a:schemeClr val="lt1"/>
            </a:solidFill>
          </a:ln>
          <a:effectLst/>
        </c:spPr>
      </c:pivotFmt>
    </c:pivotFmts>
    <c:plotArea>
      <c:layout/>
      <c:pieChart>
        <c:varyColors val="1"/>
        <c:ser>
          <c:idx val="0"/>
          <c:order val="0"/>
          <c:tx>
            <c:strRef>
              <c:f>Profit!$B$3</c:f>
              <c:strCache>
                <c:ptCount val="1"/>
                <c:pt idx="0">
                  <c:v>Total</c:v>
                </c:pt>
              </c:strCache>
            </c:strRef>
          </c:tx>
          <c:dPt>
            <c:idx val="0"/>
            <c:bubble3D val="0"/>
            <c:spPr>
              <a:solidFill>
                <a:schemeClr val="accent2">
                  <a:shade val="58000"/>
                </a:schemeClr>
              </a:solidFill>
              <a:ln w="0">
                <a:solidFill>
                  <a:schemeClr val="lt1"/>
                </a:solidFill>
              </a:ln>
              <a:effectLst/>
            </c:spPr>
            <c:extLst>
              <c:ext xmlns:c16="http://schemas.microsoft.com/office/drawing/2014/chart" uri="{C3380CC4-5D6E-409C-BE32-E72D297353CC}">
                <c16:uniqueId val="{00000001-713C-4C22-B72F-A02F6BF4D150}"/>
              </c:ext>
            </c:extLst>
          </c:dPt>
          <c:dPt>
            <c:idx val="1"/>
            <c:bubble3D val="0"/>
            <c:spPr>
              <a:solidFill>
                <a:schemeClr val="accent2">
                  <a:shade val="86000"/>
                </a:schemeClr>
              </a:solidFill>
              <a:ln w="0">
                <a:solidFill>
                  <a:schemeClr val="lt1"/>
                </a:solidFill>
              </a:ln>
              <a:effectLst/>
            </c:spPr>
            <c:extLst>
              <c:ext xmlns:c16="http://schemas.microsoft.com/office/drawing/2014/chart" uri="{C3380CC4-5D6E-409C-BE32-E72D297353CC}">
                <c16:uniqueId val="{00000003-713C-4C22-B72F-A02F6BF4D150}"/>
              </c:ext>
            </c:extLst>
          </c:dPt>
          <c:dPt>
            <c:idx val="2"/>
            <c:bubble3D val="0"/>
            <c:spPr>
              <a:solidFill>
                <a:schemeClr val="accent2">
                  <a:tint val="86000"/>
                </a:schemeClr>
              </a:solidFill>
              <a:ln w="0">
                <a:solidFill>
                  <a:schemeClr val="lt1"/>
                </a:solidFill>
              </a:ln>
              <a:effectLst/>
            </c:spPr>
            <c:extLst>
              <c:ext xmlns:c16="http://schemas.microsoft.com/office/drawing/2014/chart" uri="{C3380CC4-5D6E-409C-BE32-E72D297353CC}">
                <c16:uniqueId val="{00000005-713C-4C22-B72F-A02F6BF4D150}"/>
              </c:ext>
            </c:extLst>
          </c:dPt>
          <c:dPt>
            <c:idx val="3"/>
            <c:bubble3D val="0"/>
            <c:spPr>
              <a:solidFill>
                <a:schemeClr val="accent2">
                  <a:tint val="58000"/>
                </a:schemeClr>
              </a:solidFill>
              <a:ln w="0">
                <a:solidFill>
                  <a:schemeClr val="lt1"/>
                </a:solidFill>
              </a:ln>
              <a:effectLst/>
            </c:spPr>
            <c:extLst>
              <c:ext xmlns:c16="http://schemas.microsoft.com/office/drawing/2014/chart" uri="{C3380CC4-5D6E-409C-BE32-E72D297353CC}">
                <c16:uniqueId val="{00000007-713C-4C22-B72F-A02F6BF4D15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Profit!$A$4:$A$7</c:f>
              <c:strCache>
                <c:ptCount val="4"/>
                <c:pt idx="0">
                  <c:v>Arabica</c:v>
                </c:pt>
                <c:pt idx="1">
                  <c:v>Excelsa</c:v>
                </c:pt>
                <c:pt idx="2">
                  <c:v>Liberica</c:v>
                </c:pt>
                <c:pt idx="3">
                  <c:v>Robusta</c:v>
                </c:pt>
              </c:strCache>
            </c:strRef>
          </c:cat>
          <c:val>
            <c:numRef>
              <c:f>Profit!$B$4:$B$7</c:f>
              <c:numCache>
                <c:formatCode>0.00%</c:formatCode>
                <c:ptCount val="4"/>
                <c:pt idx="0">
                  <c:v>9.8901098901098619E-2</c:v>
                </c:pt>
                <c:pt idx="1">
                  <c:v>0.12359550561797759</c:v>
                </c:pt>
                <c:pt idx="2">
                  <c:v>0.14942528735632246</c:v>
                </c:pt>
                <c:pt idx="3">
                  <c:v>6.3829787234042881E-2</c:v>
                </c:pt>
              </c:numCache>
            </c:numRef>
          </c:val>
          <c:extLst>
            <c:ext xmlns:c16="http://schemas.microsoft.com/office/drawing/2014/chart" uri="{C3380CC4-5D6E-409C-BE32-E72D297353CC}">
              <c16:uniqueId val="{00000008-713C-4C22-B72F-A02F6BF4D150}"/>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[CoffeeSalesInsights.xlsx]Top 5 Customers!PivotTable2</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4F4A-42ED-AEE0-7267204980C3}"/>
            </c:ext>
          </c:extLst>
        </c:ser>
        <c:dLbls>
          <c:showLegendKey val="0"/>
          <c:showVal val="0"/>
          <c:showCatName val="0"/>
          <c:showSerName val="0"/>
          <c:showPercent val="0"/>
          <c:showBubbleSize val="0"/>
        </c:dLbls>
        <c:gapWidth val="182"/>
        <c:axId val="365614415"/>
        <c:axId val="365615855"/>
      </c:barChart>
      <c:catAx>
        <c:axId val="3656144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15855"/>
        <c:crosses val="autoZero"/>
        <c:auto val="1"/>
        <c:lblAlgn val="ctr"/>
        <c:lblOffset val="100"/>
        <c:noMultiLvlLbl val="0"/>
      </c:catAx>
      <c:valAx>
        <c:axId val="365615855"/>
        <c:scaling>
          <c:orientation val="minMax"/>
        </c:scaling>
        <c:delete val="1"/>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36561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[CoffeeSalesInsights.xlsx]TotalSales!TotalSales</c:name>
    <c:fmtId val="17"/>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Total Sales</a:t>
            </a:r>
            <a:r>
              <a:rPr lang="en-IN" sz="1600" b="1" baseline="0">
                <a:solidFill>
                  <a:schemeClr val="bg1"/>
                </a:solidFill>
              </a:rPr>
              <a:t> Over Time</a:t>
            </a:r>
            <a:endParaRPr lang="en-IN"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FE-4388-88D6-37955FC483C1}"/>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927E-4CEB-9D3B-5C63FA96E2B2}"/>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927E-4CEB-9D3B-5C63FA96E2B2}"/>
            </c:ext>
          </c:extLst>
        </c:ser>
        <c:ser>
          <c:idx val="3"/>
          <c:order val="3"/>
          <c:tx>
            <c:strRef>
              <c:f>TotalSales!$F$3:$F$4</c:f>
              <c:strCache>
                <c:ptCount val="1"/>
                <c:pt idx="0">
                  <c:v>Robusta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27E-4CEB-9D3B-5C63FA96E2B2}"/>
            </c:ext>
          </c:extLst>
        </c:ser>
        <c:dLbls>
          <c:showLegendKey val="0"/>
          <c:showVal val="0"/>
          <c:showCatName val="0"/>
          <c:showSerName val="0"/>
          <c:showPercent val="0"/>
          <c:showBubbleSize val="0"/>
        </c:dLbls>
        <c:smooth val="0"/>
        <c:axId val="1617552415"/>
        <c:axId val="1617553375"/>
      </c:lineChart>
      <c:catAx>
        <c:axId val="161755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7553375"/>
        <c:crosses val="autoZero"/>
        <c:auto val="1"/>
        <c:lblAlgn val="ctr"/>
        <c:lblOffset val="100"/>
        <c:noMultiLvlLbl val="0"/>
      </c:catAx>
      <c:valAx>
        <c:axId val="161755337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175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[CoffeeSalesInsights.xlsx]SalesByMonth!TotalSales</c:name>
    <c:fmtId val="1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sz="1600">
                <a:solidFill>
                  <a:schemeClr val="bg1"/>
                </a:solidFill>
              </a:rPr>
              <a:t>Total Sales</a:t>
            </a:r>
            <a:r>
              <a:rPr lang="en-IN" sz="1600" baseline="0">
                <a:solidFill>
                  <a:schemeClr val="bg1"/>
                </a:solidFill>
              </a:rPr>
              <a:t> per Month</a:t>
            </a:r>
            <a:endParaRPr lang="en-IN" sz="1600">
              <a:solidFill>
                <a:schemeClr val="bg1"/>
              </a:solidFill>
            </a:endParaRP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pivotFmt>
      <c:pivotFmt>
        <c:idx val="10"/>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41275" cap="rnd" cmpd="sng" algn="ctr">
            <a:solidFill>
              <a:schemeClr val="accent2"/>
            </a:solidFill>
            <a:round/>
          </a:ln>
          <a:effectLst/>
        </c:spPr>
        <c:marker>
          <c:symbol val="circle"/>
          <c:size val="17"/>
          <c:spPr>
            <a:solidFill>
              <a:schemeClr val="accent2"/>
            </a:solidFill>
            <a:ln>
              <a:noFill/>
            </a:ln>
            <a:effectLst/>
          </c:spPr>
        </c:marker>
      </c:pivotFmt>
      <c:pivotFmt>
        <c:idx val="12"/>
        <c:spPr>
          <a:ln w="41275" cap="rnd">
            <a:solidFill>
              <a:srgbClr val="8D5149"/>
            </a:solidFill>
            <a:round/>
          </a:ln>
          <a:effectLst/>
        </c:spPr>
        <c:marker>
          <c:symbol val="circle"/>
          <c:size val="17"/>
          <c:spPr>
            <a:solidFill>
              <a:srgbClr val="8D5149"/>
            </a:solidFill>
            <a:ln>
              <a:solidFill>
                <a:srgbClr val="8D514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41275" cap="rnd">
            <a:solidFill>
              <a:srgbClr val="8D5149"/>
            </a:solidFill>
            <a:round/>
          </a:ln>
          <a:effectLst/>
        </c:spPr>
        <c:marker>
          <c:symbol val="circle"/>
          <c:size val="17"/>
        </c:marker>
      </c:pivotFmt>
      <c:pivotFmt>
        <c:idx val="14"/>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31750" cap="rnd">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ln>
            <a:solidFill>
              <a:srgbClr val="8D5149"/>
            </a:solidFill>
          </a:ln>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29"/>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0"/>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1"/>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2"/>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3"/>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4"/>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5"/>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6"/>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7"/>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8"/>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
        <c:idx val="39"/>
        <c:spPr>
          <a:ln w="31750" cap="rnd">
            <a:solidFill>
              <a:srgbClr val="8D5149"/>
            </a:solidFill>
            <a:round/>
          </a:ln>
          <a:effectLst/>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pivotFmt>
    </c:pivotFmts>
    <c:plotArea>
      <c:layout/>
      <c:lineChart>
        <c:grouping val="standard"/>
        <c:varyColors val="1"/>
        <c:ser>
          <c:idx val="0"/>
          <c:order val="0"/>
          <c:tx>
            <c:strRef>
              <c:f>SalesByMonth!$B$3</c:f>
              <c:strCache>
                <c:ptCount val="1"/>
                <c:pt idx="0">
                  <c:v>Total</c:v>
                </c:pt>
              </c:strCache>
            </c:strRef>
          </c:tx>
          <c:spPr>
            <a:ln>
              <a:solidFill>
                <a:srgbClr val="8D5149"/>
              </a:solidFill>
            </a:ln>
          </c:spPr>
          <c:marker>
            <c:symbol val="circle"/>
            <c:size val="17"/>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c:spPr>
          </c:marker>
          <c:dPt>
            <c:idx val="0"/>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0-4B49-4847-8233-E337D04D58B7}"/>
              </c:ext>
            </c:extLst>
          </c:dPt>
          <c:dPt>
            <c:idx val="1"/>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1-4B49-4847-8233-E337D04D58B7}"/>
              </c:ext>
            </c:extLst>
          </c:dPt>
          <c:dPt>
            <c:idx val="2"/>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01-4669-4639-8AC3-933293B49326}"/>
              </c:ext>
            </c:extLst>
          </c:dPt>
          <c:dPt>
            <c:idx val="3"/>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2-4B49-4847-8233-E337D04D58B7}"/>
              </c:ext>
            </c:extLst>
          </c:dPt>
          <c:dPt>
            <c:idx val="4"/>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3-4B49-4847-8233-E337D04D58B7}"/>
              </c:ext>
            </c:extLst>
          </c:dPt>
          <c:dPt>
            <c:idx val="5"/>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4-4B49-4847-8233-E337D04D58B7}"/>
              </c:ext>
            </c:extLst>
          </c:dPt>
          <c:dPt>
            <c:idx val="6"/>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5-4B49-4847-8233-E337D04D58B7}"/>
              </c:ext>
            </c:extLst>
          </c:dPt>
          <c:dPt>
            <c:idx val="7"/>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6-4B49-4847-8233-E337D04D58B7}"/>
              </c:ext>
            </c:extLst>
          </c:dPt>
          <c:dPt>
            <c:idx val="8"/>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7-4B49-4847-8233-E337D04D58B7}"/>
              </c:ext>
            </c:extLst>
          </c:dPt>
          <c:dPt>
            <c:idx val="9"/>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8-4B49-4847-8233-E337D04D58B7}"/>
              </c:ext>
            </c:extLst>
          </c:dPt>
          <c:dPt>
            <c:idx val="10"/>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9-4B49-4847-8233-E337D04D58B7}"/>
              </c:ext>
            </c:extLst>
          </c:dPt>
          <c:dPt>
            <c:idx val="11"/>
            <c:marker>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t="100000" r="100000"/>
                  </a:path>
                </a:gradFill>
                <a:ln>
                  <a:noFill/>
                </a:ln>
                <a:effectLst/>
              </c:spPr>
            </c:marker>
            <c:bubble3D val="0"/>
            <c:spPr>
              <a:ln w="31750" cap="rnd">
                <a:solidFill>
                  <a:srgbClr val="8D5149"/>
                </a:solidFill>
                <a:round/>
              </a:ln>
              <a:effectLst/>
            </c:spPr>
            <c:extLst>
              <c:ext xmlns:c16="http://schemas.microsoft.com/office/drawing/2014/chart" uri="{C3380CC4-5D6E-409C-BE32-E72D297353CC}">
                <c16:uniqueId val="{0000001A-4B49-4847-8233-E337D04D58B7}"/>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SalesByMonth!$A$4:$A$15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SalesByMonth!$B$4:$B$15</c:f>
              <c:numCache>
                <c:formatCode>_-[$$-409]* #,##0.00_ ;_-[$$-409]* \-#,##0.00\ ;_-[$$-409]* "-"??_ ;_-@_ </c:formatCode>
                <c:ptCount val="12"/>
                <c:pt idx="0">
                  <c:v>3503.0350000000008</c:v>
                </c:pt>
                <c:pt idx="1">
                  <c:v>4138.2050000000008</c:v>
                </c:pt>
                <c:pt idx="2">
                  <c:v>4795.7750000000015</c:v>
                </c:pt>
                <c:pt idx="3">
                  <c:v>4224.5949999999993</c:v>
                </c:pt>
                <c:pt idx="4">
                  <c:v>3247.98</c:v>
                </c:pt>
                <c:pt idx="5">
                  <c:v>4843.04</c:v>
                </c:pt>
                <c:pt idx="6">
                  <c:v>3982.915</c:v>
                </c:pt>
                <c:pt idx="7">
                  <c:v>2326.9</c:v>
                </c:pt>
                <c:pt idx="8">
                  <c:v>3633.6449999999991</c:v>
                </c:pt>
                <c:pt idx="9">
                  <c:v>3800.0750000000007</c:v>
                </c:pt>
                <c:pt idx="10">
                  <c:v>3548.4299999999994</c:v>
                </c:pt>
                <c:pt idx="11">
                  <c:v>3089.6600000000003</c:v>
                </c:pt>
              </c:numCache>
            </c:numRef>
          </c:val>
          <c:smooth val="0"/>
          <c:extLst>
            <c:ext xmlns:c16="http://schemas.microsoft.com/office/drawing/2014/chart" uri="{C3380CC4-5D6E-409C-BE32-E72D297353CC}">
              <c16:uniqueId val="{00000002-4669-4639-8AC3-933293B49326}"/>
            </c:ext>
          </c:extLst>
        </c:ser>
        <c:dLbls>
          <c:dLblPos val="ctr"/>
          <c:showLegendKey val="0"/>
          <c:showVal val="1"/>
          <c:showCatName val="0"/>
          <c:showSerName val="0"/>
          <c:showPercent val="0"/>
          <c:showBubbleSize val="0"/>
        </c:dLbls>
        <c:marker val="1"/>
        <c:smooth val="0"/>
        <c:axId val="1617552415"/>
        <c:axId val="1617553375"/>
      </c:lineChart>
      <c:catAx>
        <c:axId val="16175524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617553375"/>
        <c:crosses val="autoZero"/>
        <c:auto val="1"/>
        <c:lblAlgn val="ctr"/>
        <c:lblOffset val="100"/>
        <c:noMultiLvlLbl val="0"/>
      </c:catAx>
      <c:valAx>
        <c:axId val="16175533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0"/>
        <c:majorTickMark val="none"/>
        <c:minorTickMark val="none"/>
        <c:tickLblPos val="nextTo"/>
        <c:crossAx val="16175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[CoffeeSalesInsights.xlsx]SalesByCountry!TotalSales</c:name>
    <c:fmtId val="2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7C09B"/>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D5149"/>
          </a:solidFill>
          <a:ln>
            <a:solidFill>
              <a:schemeClr val="bg1">
                <a:lumMod val="85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8D5149"/>
            </a:solidFill>
            <a:ln>
              <a:solidFill>
                <a:schemeClr val="bg1">
                  <a:lumMod val="85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B9-4E4B-87F1-584D9FA3A719}"/>
            </c:ext>
          </c:extLst>
        </c:ser>
        <c:dLbls>
          <c:dLblPos val="outEnd"/>
          <c:showLegendKey val="0"/>
          <c:showVal val="1"/>
          <c:showCatName val="0"/>
          <c:showSerName val="0"/>
          <c:showPercent val="0"/>
          <c:showBubbleSize val="0"/>
        </c:dLbls>
        <c:gapWidth val="182"/>
        <c:axId val="1137741776"/>
        <c:axId val="1137753296"/>
      </c:barChart>
      <c:catAx>
        <c:axId val="113774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37753296"/>
        <c:crosses val="autoZero"/>
        <c:auto val="1"/>
        <c:lblAlgn val="ctr"/>
        <c:lblOffset val="100"/>
        <c:noMultiLvlLbl val="0"/>
      </c:catAx>
      <c:valAx>
        <c:axId val="1137753296"/>
        <c:scaling>
          <c:orientation val="minMax"/>
        </c:scaling>
        <c:delete val="1"/>
        <c:axPos val="b"/>
        <c:numFmt formatCode="[$$-409]#,##0" sourceLinked="0"/>
        <c:majorTickMark val="none"/>
        <c:minorTickMark val="none"/>
        <c:tickLblPos val="nextTo"/>
        <c:crossAx val="11377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6C64"/>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12" Type="http://schemas.openxmlformats.org/officeDocument/2006/relationships/image" Target="../media/image6.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image" Target="../media/image5.png"/><Relationship Id="rId5" Type="http://schemas.openxmlformats.org/officeDocument/2006/relationships/image" Target="../media/image1.png"/><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480060</xdr:colOff>
      <xdr:row>5</xdr:row>
      <xdr:rowOff>175260</xdr:rowOff>
    </xdr:from>
    <xdr:to>
      <xdr:col>15</xdr:col>
      <xdr:colOff>15240</xdr:colOff>
      <xdr:row>17</xdr:row>
      <xdr:rowOff>175260</xdr:rowOff>
    </xdr:to>
    <xdr:graphicFrame macro="">
      <xdr:nvGraphicFramePr>
        <xdr:cNvPr id="2" name="Total Sales Over Time">
          <a:extLst>
            <a:ext uri="{FF2B5EF4-FFF2-40B4-BE49-F238E27FC236}">
              <a16:creationId xmlns:a16="http://schemas.microsoft.com/office/drawing/2014/main" id="{5F0E14EB-3E5E-4520-8976-AD595A4EB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1</xdr:row>
      <xdr:rowOff>144780</xdr:rowOff>
    </xdr:from>
    <xdr:to>
      <xdr:col>11</xdr:col>
      <xdr:colOff>6639</xdr:colOff>
      <xdr:row>16</xdr:row>
      <xdr:rowOff>144781</xdr:rowOff>
    </xdr:to>
    <xdr:graphicFrame macro="">
      <xdr:nvGraphicFramePr>
        <xdr:cNvPr id="3" name="Total Sales Over Time">
          <a:extLst>
            <a:ext uri="{FF2B5EF4-FFF2-40B4-BE49-F238E27FC236}">
              <a16:creationId xmlns:a16="http://schemas.microsoft.com/office/drawing/2014/main" id="{84420C58-52D1-4D50-8EF0-13EA9D78C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396240</xdr:colOff>
      <xdr:row>0</xdr:row>
      <xdr:rowOff>38100</xdr:rowOff>
    </xdr:from>
    <xdr:to>
      <xdr:col>12</xdr:col>
      <xdr:colOff>411480</xdr:colOff>
      <xdr:row>7</xdr:row>
      <xdr:rowOff>91440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79F6FA9-B7F3-57B2-EB7E-463794132D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156460" y="38100"/>
              <a:ext cx="5425440"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106680</xdr:colOff>
      <xdr:row>7</xdr:row>
      <xdr:rowOff>167641</xdr:rowOff>
    </xdr:from>
    <xdr:to>
      <xdr:col>16</xdr:col>
      <xdr:colOff>106680</xdr:colOff>
      <xdr:row>15</xdr:row>
      <xdr:rowOff>114301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305A45C-B2AF-CE1F-B66D-5ED278715D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86700" y="144780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83820</xdr:colOff>
      <xdr:row>0</xdr:row>
      <xdr:rowOff>129541</xdr:rowOff>
    </xdr:from>
    <xdr:to>
      <xdr:col>16</xdr:col>
      <xdr:colOff>83820</xdr:colOff>
      <xdr:row>7</xdr:row>
      <xdr:rowOff>83821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4E3B654-A8CD-DA6D-1FC4-03012AF9C3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63840" y="12954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556260</xdr:colOff>
      <xdr:row>8</xdr:row>
      <xdr:rowOff>152401</xdr:rowOff>
    </xdr:from>
    <xdr:to>
      <xdr:col>12</xdr:col>
      <xdr:colOff>556260</xdr:colOff>
      <xdr:row>14</xdr:row>
      <xdr:rowOff>30480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F3CE0DB6-995C-DF6E-86BA-3276FB522C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897880" y="1615441"/>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403860</xdr:colOff>
      <xdr:row>8</xdr:row>
      <xdr:rowOff>175260</xdr:rowOff>
    </xdr:from>
    <xdr:to>
      <xdr:col>9</xdr:col>
      <xdr:colOff>411479</xdr:colOff>
      <xdr:row>23</xdr:row>
      <xdr:rowOff>175261</xdr:rowOff>
    </xdr:to>
    <xdr:graphicFrame macro="">
      <xdr:nvGraphicFramePr>
        <xdr:cNvPr id="2" name="SalesByCountry">
          <a:extLst>
            <a:ext uri="{FF2B5EF4-FFF2-40B4-BE49-F238E27FC236}">
              <a16:creationId xmlns:a16="http://schemas.microsoft.com/office/drawing/2014/main" id="{9FF65F19-EA46-4D86-BCB1-BDE64934B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335280</xdr:colOff>
      <xdr:row>8</xdr:row>
      <xdr:rowOff>175260</xdr:rowOff>
    </xdr:from>
    <xdr:to>
      <xdr:col>8</xdr:col>
      <xdr:colOff>144780</xdr:colOff>
      <xdr:row>23</xdr:row>
      <xdr:rowOff>139864</xdr:rowOff>
    </xdr:to>
    <xdr:graphicFrame macro="">
      <xdr:nvGraphicFramePr>
        <xdr:cNvPr id="5" name="SalesByCountry">
          <a:extLst>
            <a:ext uri="{FF2B5EF4-FFF2-40B4-BE49-F238E27FC236}">
              <a16:creationId xmlns:a16="http://schemas.microsoft.com/office/drawing/2014/main" id="{C190FACD-FACE-46E8-BABC-43EC98A01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937260</xdr:colOff>
      <xdr:row>7</xdr:row>
      <xdr:rowOff>167640</xdr:rowOff>
    </xdr:from>
    <xdr:to>
      <xdr:col>7</xdr:col>
      <xdr:colOff>175260</xdr:colOff>
      <xdr:row>22</xdr:row>
      <xdr:rowOff>146992</xdr:rowOff>
    </xdr:to>
    <xdr:graphicFrame macro="">
      <xdr:nvGraphicFramePr>
        <xdr:cNvPr id="2" name="Profit%">
          <a:extLst>
            <a:ext uri="{FF2B5EF4-FFF2-40B4-BE49-F238E27FC236}">
              <a16:creationId xmlns:a16="http://schemas.microsoft.com/office/drawing/2014/main" id="{E7329F1A-DC18-414E-99F8-2C7DA462E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541020</xdr:colOff>
      <xdr:row>9</xdr:row>
      <xdr:rowOff>26670</xdr:rowOff>
    </xdr:from>
    <xdr:to>
      <xdr:col>14</xdr:col>
      <xdr:colOff>236220</xdr:colOff>
      <xdr:row>24</xdr:row>
      <xdr:rowOff>26670</xdr:rowOff>
    </xdr:to>
    <xdr:graphicFrame macro="">
      <xdr:nvGraphicFramePr>
        <xdr:cNvPr id="3" name="Chart 2">
          <a:extLst>
            <a:ext uri="{FF2B5EF4-FFF2-40B4-BE49-F238E27FC236}">
              <a16:creationId xmlns:a16="http://schemas.microsoft.com/office/drawing/2014/main" id="{AC387D51-4985-29EA-4E86-17C9238C5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16</xdr:row>
      <xdr:rowOff>0</xdr:rowOff>
    </xdr:from>
    <xdr:to>
      <xdr:col>18</xdr:col>
      <xdr:colOff>0</xdr:colOff>
      <xdr:row>31</xdr:row>
      <xdr:rowOff>0</xdr:rowOff>
    </xdr:to>
    <xdr:graphicFrame macro="">
      <xdr:nvGraphicFramePr>
        <xdr:cNvPr id="2" name="Total Sales Over Time">
          <a:extLst>
            <a:ext uri="{FF2B5EF4-FFF2-40B4-BE49-F238E27FC236}">
              <a16:creationId xmlns:a16="http://schemas.microsoft.com/office/drawing/2014/main" id="{4F68BC07-3475-44B7-A54D-5FF1DA630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18</xdr:col>
      <xdr:colOff>0</xdr:colOff>
      <xdr:row>47</xdr:row>
      <xdr:rowOff>1</xdr:rowOff>
    </xdr:to>
    <xdr:graphicFrame macro="">
      <xdr:nvGraphicFramePr>
        <xdr:cNvPr id="3" name="Total Sales Over Time">
          <a:extLst>
            <a:ext uri="{FF2B5EF4-FFF2-40B4-BE49-F238E27FC236}">
              <a16:creationId xmlns:a16="http://schemas.microsoft.com/office/drawing/2014/main" id="{32FF3687-30A8-4823-BF02-12BF7EC64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15</xdr:row>
      <xdr:rowOff>60959</xdr:rowOff>
    </xdr:from>
    <xdr:to>
      <xdr:col>28</xdr:col>
      <xdr:colOff>0</xdr:colOff>
      <xdr:row>31</xdr:row>
      <xdr:rowOff>0</xdr:rowOff>
    </xdr:to>
    <xdr:graphicFrame macro="">
      <xdr:nvGraphicFramePr>
        <xdr:cNvPr id="5" name="SalesByCountry">
          <a:extLst>
            <a:ext uri="{FF2B5EF4-FFF2-40B4-BE49-F238E27FC236}">
              <a16:creationId xmlns:a16="http://schemas.microsoft.com/office/drawing/2014/main" id="{F5BD19BD-5488-43DE-BAD0-42CA16DB7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32</xdr:row>
      <xdr:rowOff>0</xdr:rowOff>
    </xdr:from>
    <xdr:to>
      <xdr:col>28</xdr:col>
      <xdr:colOff>0</xdr:colOff>
      <xdr:row>47</xdr:row>
      <xdr:rowOff>0</xdr:rowOff>
    </xdr:to>
    <xdr:graphicFrame macro="">
      <xdr:nvGraphicFramePr>
        <xdr:cNvPr id="6" name="SalesByCountry">
          <a:extLst>
            <a:ext uri="{FF2B5EF4-FFF2-40B4-BE49-F238E27FC236}">
              <a16:creationId xmlns:a16="http://schemas.microsoft.com/office/drawing/2014/main" id="{006CA167-2327-49E3-A99F-F1418F2A2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8" name="Order Date 2">
              <a:extLst>
                <a:ext uri="{FF2B5EF4-FFF2-40B4-BE49-F238E27FC236}">
                  <a16:creationId xmlns:a16="http://schemas.microsoft.com/office/drawing/2014/main" id="{9F9DF070-555E-46A1-A56D-0290C5191DA7}"/>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21920" y="853440"/>
              <a:ext cx="9387840" cy="16459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6</xdr:row>
      <xdr:rowOff>0</xdr:rowOff>
    </xdr:from>
    <xdr:to>
      <xdr:col>28</xdr:col>
      <xdr:colOff>0</xdr:colOff>
      <xdr:row>10</xdr:row>
      <xdr:rowOff>78480</xdr:rowOff>
    </xdr:to>
    <mc:AlternateContent xmlns:mc="http://schemas.openxmlformats.org/markup-compatibility/2006" xmlns:a14="http://schemas.microsoft.com/office/drawing/2010/main">
      <mc:Choice Requires="a14">
        <xdr:graphicFrame macro="">
          <xdr:nvGraphicFramePr>
            <xdr:cNvPr id="9" name="Roast Type Name 2">
              <a:extLst>
                <a:ext uri="{FF2B5EF4-FFF2-40B4-BE49-F238E27FC236}">
                  <a16:creationId xmlns:a16="http://schemas.microsoft.com/office/drawing/2014/main" id="{87485CB1-2DDE-4F72-9FD1-A1238754A5A9}"/>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541760" y="853440"/>
              <a:ext cx="3048000" cy="81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10</xdr:row>
      <xdr:rowOff>0</xdr:rowOff>
    </xdr:from>
    <xdr:to>
      <xdr:col>36</xdr:col>
      <xdr:colOff>0</xdr:colOff>
      <xdr:row>15</xdr:row>
      <xdr:rowOff>0</xdr:rowOff>
    </xdr:to>
    <mc:AlternateContent xmlns:mc="http://schemas.openxmlformats.org/markup-compatibility/2006" xmlns:a14="http://schemas.microsoft.com/office/drawing/2010/main">
      <mc:Choice Requires="a14">
        <xdr:graphicFrame macro="">
          <xdr:nvGraphicFramePr>
            <xdr:cNvPr id="10" name="Size 2">
              <a:extLst>
                <a:ext uri="{FF2B5EF4-FFF2-40B4-BE49-F238E27FC236}">
                  <a16:creationId xmlns:a16="http://schemas.microsoft.com/office/drawing/2014/main" id="{1A99F077-C318-491D-B320-DC7A63694B90}"/>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7109440" y="158496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6</xdr:row>
      <xdr:rowOff>0</xdr:rowOff>
    </xdr:from>
    <xdr:to>
      <xdr:col>36</xdr:col>
      <xdr:colOff>0</xdr:colOff>
      <xdr:row>9</xdr:row>
      <xdr:rowOff>135360</xdr:rowOff>
    </xdr:to>
    <mc:AlternateContent xmlns:mc="http://schemas.openxmlformats.org/markup-compatibility/2006" xmlns:a14="http://schemas.microsoft.com/office/drawing/2010/main">
      <mc:Choice Requires="a14">
        <xdr:graphicFrame macro="">
          <xdr:nvGraphicFramePr>
            <xdr:cNvPr id="11" name="Loyalty Card 2">
              <a:extLst>
                <a:ext uri="{FF2B5EF4-FFF2-40B4-BE49-F238E27FC236}">
                  <a16:creationId xmlns:a16="http://schemas.microsoft.com/office/drawing/2014/main" id="{BD8D67A5-F69B-4A80-B665-808750AD51F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7109440" y="853440"/>
              <a:ext cx="182880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36</xdr:col>
      <xdr:colOff>0</xdr:colOff>
      <xdr:row>5</xdr:row>
      <xdr:rowOff>0</xdr:rowOff>
    </xdr:to>
    <xdr:sp macro="" textlink="">
      <xdr:nvSpPr>
        <xdr:cNvPr id="12" name="Rectangle 11">
          <a:extLst>
            <a:ext uri="{FF2B5EF4-FFF2-40B4-BE49-F238E27FC236}">
              <a16:creationId xmlns:a16="http://schemas.microsoft.com/office/drawing/2014/main" id="{6F51B5DC-3670-A568-E937-CD362D3B53A8}"/>
            </a:ext>
          </a:extLst>
        </xdr:cNvPr>
        <xdr:cNvSpPr/>
      </xdr:nvSpPr>
      <xdr:spPr>
        <a:xfrm>
          <a:off x="119743" y="65314"/>
          <a:ext cx="18799628" cy="740229"/>
        </a:xfrm>
        <a:prstGeom prst="rect">
          <a:avLst/>
        </a:prstGeom>
        <a:solidFill>
          <a:srgbClr val="8D5149"/>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kern="1200">
              <a:solidFill>
                <a:schemeClr val="bg1"/>
              </a:solidFill>
            </a:rPr>
            <a:t>     </a:t>
          </a:r>
          <a:r>
            <a:rPr lang="en-IN" sz="5000" kern="1200">
              <a:solidFill>
                <a:schemeClr val="bg1"/>
              </a:solidFill>
            </a:rPr>
            <a:t>COFFEE</a:t>
          </a:r>
          <a:r>
            <a:rPr lang="en-IN" sz="5000" kern="1200" baseline="0">
              <a:solidFill>
                <a:schemeClr val="bg1"/>
              </a:solidFill>
            </a:rPr>
            <a:t> BUSINESS INSIGHTS</a:t>
          </a:r>
          <a:endParaRPr lang="en-IN" sz="5000" kern="1200">
            <a:solidFill>
              <a:schemeClr val="bg1"/>
            </a:solidFill>
          </a:endParaRPr>
        </a:p>
      </xdr:txBody>
    </xdr:sp>
    <xdr:clientData/>
  </xdr:twoCellAnchor>
  <xdr:twoCellAnchor editAs="oneCell">
    <xdr:from>
      <xdr:col>10</xdr:col>
      <xdr:colOff>511629</xdr:colOff>
      <xdr:row>1</xdr:row>
      <xdr:rowOff>0</xdr:rowOff>
    </xdr:from>
    <xdr:to>
      <xdr:col>12</xdr:col>
      <xdr:colOff>0</xdr:colOff>
      <xdr:row>4</xdr:row>
      <xdr:rowOff>148537</xdr:rowOff>
    </xdr:to>
    <xdr:pic>
      <xdr:nvPicPr>
        <xdr:cNvPr id="17" name="Graphic 16" descr="Coffee">
          <a:extLst>
            <a:ext uri="{FF2B5EF4-FFF2-40B4-BE49-F238E27FC236}">
              <a16:creationId xmlns:a16="http://schemas.microsoft.com/office/drawing/2014/main" id="{29C1B844-E5C7-727E-EC61-5EC7D89EC5A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632269" y="60960"/>
          <a:ext cx="707571" cy="697177"/>
        </a:xfrm>
        <a:prstGeom prst="rect">
          <a:avLst/>
        </a:prstGeom>
      </xdr:spPr>
    </xdr:pic>
    <xdr:clientData/>
  </xdr:twoCellAnchor>
  <xdr:twoCellAnchor>
    <xdr:from>
      <xdr:col>28</xdr:col>
      <xdr:colOff>304800</xdr:colOff>
      <xdr:row>32</xdr:row>
      <xdr:rowOff>0</xdr:rowOff>
    </xdr:from>
    <xdr:to>
      <xdr:col>36</xdr:col>
      <xdr:colOff>0</xdr:colOff>
      <xdr:row>47</xdr:row>
      <xdr:rowOff>0</xdr:rowOff>
    </xdr:to>
    <xdr:graphicFrame macro="">
      <xdr:nvGraphicFramePr>
        <xdr:cNvPr id="20" name="Profit%">
          <a:extLst>
            <a:ext uri="{FF2B5EF4-FFF2-40B4-BE49-F238E27FC236}">
              <a16:creationId xmlns:a16="http://schemas.microsoft.com/office/drawing/2014/main" id="{1FFEF54C-43B7-4A55-8C03-E0CAF3C8A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304800</xdr:colOff>
      <xdr:row>16</xdr:row>
      <xdr:rowOff>0</xdr:rowOff>
    </xdr:from>
    <xdr:to>
      <xdr:col>36</xdr:col>
      <xdr:colOff>0</xdr:colOff>
      <xdr:row>31</xdr:row>
      <xdr:rowOff>0</xdr:rowOff>
    </xdr:to>
    <xdr:graphicFrame macro="">
      <xdr:nvGraphicFramePr>
        <xdr:cNvPr id="14" name="Chart 13">
          <a:extLst>
            <a:ext uri="{FF2B5EF4-FFF2-40B4-BE49-F238E27FC236}">
              <a16:creationId xmlns:a16="http://schemas.microsoft.com/office/drawing/2014/main" id="{DACD5F95-B1E8-448F-B6FF-830CDD924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0</xdr:colOff>
      <xdr:row>10</xdr:row>
      <xdr:rowOff>104400</xdr:rowOff>
    </xdr:from>
    <xdr:to>
      <xdr:col>28</xdr:col>
      <xdr:colOff>0</xdr:colOff>
      <xdr:row>15</xdr:row>
      <xdr:rowOff>0</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701E07E0-3830-4F3D-9298-939C7EA4CA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541760" y="1689360"/>
              <a:ext cx="3048000" cy="81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6</xdr:row>
      <xdr:rowOff>0</xdr:rowOff>
    </xdr:from>
    <xdr:to>
      <xdr:col>32</xdr:col>
      <xdr:colOff>528320</xdr:colOff>
      <xdr:row>15</xdr:row>
      <xdr:rowOff>0</xdr:rowOff>
    </xdr:to>
    <mc:AlternateContent xmlns:mc="http://schemas.openxmlformats.org/markup-compatibility/2006" xmlns:a14="http://schemas.microsoft.com/office/drawing/2010/main">
      <mc:Choice Requires="a14">
        <xdr:graphicFrame macro="">
          <xdr:nvGraphicFramePr>
            <xdr:cNvPr id="21" name="Coffee Type Name">
              <a:extLst>
                <a:ext uri="{FF2B5EF4-FFF2-40B4-BE49-F238E27FC236}">
                  <a16:creationId xmlns:a16="http://schemas.microsoft.com/office/drawing/2014/main" id="{65B5A547-92A0-494C-97DF-B5AB2D2F49F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4671040" y="853440"/>
              <a:ext cx="235712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10</xdr:row>
      <xdr:rowOff>86400</xdr:rowOff>
    </xdr:from>
    <xdr:to>
      <xdr:col>22</xdr:col>
      <xdr:colOff>21600</xdr:colOff>
      <xdr:row>15</xdr:row>
      <xdr:rowOff>0</xdr:rowOff>
    </xdr:to>
    <xdr:sp macro="" textlink="KPI!A7">
      <xdr:nvSpPr>
        <xdr:cNvPr id="28" name="TextBox 27">
          <a:extLst>
            <a:ext uri="{FF2B5EF4-FFF2-40B4-BE49-F238E27FC236}">
              <a16:creationId xmlns:a16="http://schemas.microsoft.com/office/drawing/2014/main" id="{A7A07E8B-2B66-B81E-AC13-834ABBDC3BB8}"/>
            </a:ext>
          </a:extLst>
        </xdr:cNvPr>
        <xdr:cNvSpPr txBox="1"/>
      </xdr:nvSpPr>
      <xdr:spPr>
        <a:xfrm>
          <a:off x="9591040" y="1671360"/>
          <a:ext cx="1850400" cy="828000"/>
        </a:xfrm>
        <a:prstGeom prst="rect">
          <a:avLst/>
        </a:prstGeom>
        <a:solidFill>
          <a:srgbClr val="8D5149"/>
        </a:solidFill>
        <a:ln w="9525" cmpd="sng">
          <a:solidFill>
            <a:srgbClr val="8D514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272D51F-7A9A-46D6-81C7-B0913666E017}" type="TxLink">
            <a:rPr lang="en-US" sz="2800" b="1" i="0" u="none" strike="noStrike" kern="1200" noProof="0" smtClean="0">
              <a:solidFill>
                <a:schemeClr val="bg1"/>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10.91%</a:t>
          </a:fld>
          <a:endParaRPr lang="en-US" sz="2800" b="1" i="0" u="none" strike="noStrike" kern="1200" noProof="0">
            <a:solidFill>
              <a:schemeClr val="bg1"/>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00" b="1" i="0" u="none" strike="noStrike" kern="1200" noProof="0">
            <a:solidFill>
              <a:schemeClr val="bg1"/>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kern="1200" noProof="0">
              <a:solidFill>
                <a:srgbClr val="F7C09B"/>
              </a:solidFill>
              <a:latin typeface="Calibri"/>
              <a:ea typeface="Calibri"/>
              <a:cs typeface="Calibri"/>
            </a:rPr>
            <a:t>PROFIT %</a:t>
          </a:r>
          <a:endParaRPr lang="en-IN" sz="1100" b="1" i="0" u="none" strike="noStrike" kern="1200" noProof="0">
            <a:solidFill>
              <a:srgbClr val="F7C09B"/>
            </a:solidFill>
            <a:latin typeface="Calibri"/>
            <a:ea typeface="Calibri"/>
            <a:cs typeface="Calibri"/>
          </a:endParaRPr>
        </a:p>
      </xdr:txBody>
    </xdr:sp>
    <xdr:clientData/>
  </xdr:twoCellAnchor>
  <xdr:twoCellAnchor editAs="oneCell">
    <xdr:from>
      <xdr:col>19</xdr:col>
      <xdr:colOff>371120</xdr:colOff>
      <xdr:row>13</xdr:row>
      <xdr:rowOff>35840</xdr:rowOff>
    </xdr:from>
    <xdr:to>
      <xdr:col>20</xdr:col>
      <xdr:colOff>13520</xdr:colOff>
      <xdr:row>14</xdr:row>
      <xdr:rowOff>104960</xdr:rowOff>
    </xdr:to>
    <xdr:pic>
      <xdr:nvPicPr>
        <xdr:cNvPr id="29" name="Graphic 28" descr="Bar graph with upward trend">
          <a:extLst>
            <a:ext uri="{FF2B5EF4-FFF2-40B4-BE49-F238E27FC236}">
              <a16:creationId xmlns:a16="http://schemas.microsoft.com/office/drawing/2014/main" id="{81CDA590-8DB3-BCCA-CC2D-2F00FFB7F01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62160" y="2169440"/>
          <a:ext cx="252000" cy="252000"/>
        </a:xfrm>
        <a:prstGeom prst="rect">
          <a:avLst/>
        </a:prstGeom>
      </xdr:spPr>
    </xdr:pic>
    <xdr:clientData/>
  </xdr:twoCellAnchor>
  <xdr:twoCellAnchor>
    <xdr:from>
      <xdr:col>19</xdr:col>
      <xdr:colOff>0</xdr:colOff>
      <xdr:row>6</xdr:row>
      <xdr:rowOff>10160</xdr:rowOff>
    </xdr:from>
    <xdr:to>
      <xdr:col>22</xdr:col>
      <xdr:colOff>20320</xdr:colOff>
      <xdr:row>10</xdr:row>
      <xdr:rowOff>106640</xdr:rowOff>
    </xdr:to>
    <xdr:sp macro="" textlink="KPI!B7">
      <xdr:nvSpPr>
        <xdr:cNvPr id="30" name="TextBox 29">
          <a:extLst>
            <a:ext uri="{FF2B5EF4-FFF2-40B4-BE49-F238E27FC236}">
              <a16:creationId xmlns:a16="http://schemas.microsoft.com/office/drawing/2014/main" id="{B4B17EC8-E012-E4F7-DFF0-9045809A7E54}"/>
            </a:ext>
          </a:extLst>
        </xdr:cNvPr>
        <xdr:cNvSpPr txBox="1"/>
      </xdr:nvSpPr>
      <xdr:spPr>
        <a:xfrm>
          <a:off x="9591040" y="863600"/>
          <a:ext cx="1849120" cy="828000"/>
        </a:xfrm>
        <a:prstGeom prst="rect">
          <a:avLst/>
        </a:prstGeom>
        <a:solidFill>
          <a:srgbClr val="8D5149"/>
        </a:solidFill>
        <a:ln w="9525" cmpd="sng">
          <a:solidFill>
            <a:srgbClr val="8D514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A782C8-232F-410C-B9CB-4EDC4A459126}" type="TxLink">
            <a:rPr lang="en-US" sz="2800" b="1" i="0" u="none" strike="noStrike" kern="1200">
              <a:solidFill>
                <a:schemeClr val="bg1"/>
              </a:solidFill>
              <a:latin typeface="Calibri"/>
              <a:ea typeface="Calibri"/>
              <a:cs typeface="Calibri"/>
            </a:rPr>
            <a:pPr algn="ctr"/>
            <a:t> $45,134 </a:t>
          </a:fld>
          <a:endParaRPr lang="en-US" sz="2800" b="1" i="0" u="none" strike="noStrike" kern="1200">
            <a:solidFill>
              <a:schemeClr val="bg1"/>
            </a:solidFill>
            <a:latin typeface="Calibri"/>
            <a:ea typeface="Calibri"/>
            <a:cs typeface="Calibri"/>
          </a:endParaRPr>
        </a:p>
        <a:p>
          <a:pPr algn="ctr"/>
          <a:endParaRPr lang="en-US" sz="100" b="1" i="0" u="none" strike="noStrike" kern="1200">
            <a:solidFill>
              <a:schemeClr val="bg1"/>
            </a:solidFill>
            <a:latin typeface="Calibri"/>
            <a:ea typeface="Calibri"/>
            <a:cs typeface="Calibri"/>
          </a:endParaRPr>
        </a:p>
        <a:p>
          <a:pPr algn="ctr"/>
          <a:r>
            <a:rPr lang="en-US" sz="1100" b="1" i="0" u="none" strike="noStrike" kern="1200">
              <a:solidFill>
                <a:srgbClr val="F7C09B"/>
              </a:solidFill>
              <a:latin typeface="Calibri"/>
              <a:ea typeface="Calibri"/>
              <a:cs typeface="Calibri"/>
            </a:rPr>
            <a:t>SALES</a:t>
          </a:r>
          <a:endParaRPr lang="en-IN" sz="1100" b="1" kern="1200">
            <a:solidFill>
              <a:srgbClr val="F7C09B"/>
            </a:solidFill>
          </a:endParaRPr>
        </a:p>
      </xdr:txBody>
    </xdr:sp>
    <xdr:clientData/>
  </xdr:twoCellAnchor>
  <xdr:twoCellAnchor editAs="oneCell">
    <xdr:from>
      <xdr:col>19</xdr:col>
      <xdr:colOff>477520</xdr:colOff>
      <xdr:row>8</xdr:row>
      <xdr:rowOff>142240</xdr:rowOff>
    </xdr:from>
    <xdr:to>
      <xdr:col>20</xdr:col>
      <xdr:colOff>119920</xdr:colOff>
      <xdr:row>10</xdr:row>
      <xdr:rowOff>28480</xdr:rowOff>
    </xdr:to>
    <xdr:pic>
      <xdr:nvPicPr>
        <xdr:cNvPr id="31" name="Graphic 30" descr="Shopping cart">
          <a:extLst>
            <a:ext uri="{FF2B5EF4-FFF2-40B4-BE49-F238E27FC236}">
              <a16:creationId xmlns:a16="http://schemas.microsoft.com/office/drawing/2014/main" id="{07C7DDCE-8201-41AD-44AE-AD84EADC5FE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068560" y="1361440"/>
          <a:ext cx="252000" cy="252000"/>
        </a:xfrm>
        <a:prstGeom prst="rect">
          <a:avLst/>
        </a:prstGeom>
      </xdr:spPr>
    </xdr:pic>
    <xdr:clientData/>
  </xdr:twoCellAnchor>
  <xdr:twoCellAnchor>
    <xdr:from>
      <xdr:col>19</xdr:col>
      <xdr:colOff>20320</xdr:colOff>
      <xdr:row>10</xdr:row>
      <xdr:rowOff>142240</xdr:rowOff>
    </xdr:from>
    <xdr:to>
      <xdr:col>22</xdr:col>
      <xdr:colOff>40640</xdr:colOff>
      <xdr:row>10</xdr:row>
      <xdr:rowOff>142240</xdr:rowOff>
    </xdr:to>
    <xdr:cxnSp macro="">
      <xdr:nvCxnSpPr>
        <xdr:cNvPr id="40" name="Straight Connector 39">
          <a:extLst>
            <a:ext uri="{FF2B5EF4-FFF2-40B4-BE49-F238E27FC236}">
              <a16:creationId xmlns:a16="http://schemas.microsoft.com/office/drawing/2014/main" id="{041C35B8-D0D0-869A-C2A9-11175AB9A954}"/>
            </a:ext>
          </a:extLst>
        </xdr:cNvPr>
        <xdr:cNvCxnSpPr/>
      </xdr:nvCxnSpPr>
      <xdr:spPr>
        <a:xfrm>
          <a:off x="9611360" y="1727200"/>
          <a:ext cx="1849120" cy="0"/>
        </a:xfrm>
        <a:prstGeom prst="line">
          <a:avLst/>
        </a:prstGeom>
        <a:ln>
          <a:solidFill>
            <a:srgbClr val="F4B184"/>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3.018469675924" createdVersion="8" refreshedVersion="8" minRefreshableVersion="3" recordCount="1000" xr:uid="{9457C892-FEEA-49F1-BE83-B636272CF364}">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Profit" numFmtId="167">
      <sharedItems containsSemiMixedTypes="0" containsString="0" containsNumber="1" minValue="0.16109999999999997" maxValue="28.434899999999999"/>
    </cacheField>
    <cacheField name="Profit %" numFmtId="10">
      <sharedItems containsSemiMixedTypes="0" containsString="0" containsNumber="1" minValue="6.3829787234042534E-2" maxValue="0.14942528735632188"/>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1004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n v="1.194"/>
    <n v="6.3829787234042548E-2"/>
    <x v="0"/>
  </r>
  <r>
    <s v="QEV-37451-860"/>
    <x v="0"/>
    <s v="17670-51384-MA"/>
    <s v="E-M-0.5"/>
    <n v="5"/>
    <x v="0"/>
    <s v="aallner0@lulu.com"/>
    <x v="0"/>
    <s v="Exc"/>
    <s v="M"/>
    <x v="1"/>
    <n v="8.25"/>
    <n v="41.25"/>
    <x v="1"/>
    <x v="0"/>
    <n v="4.5374999999999996"/>
    <n v="0.12359550561797752"/>
    <x v="0"/>
  </r>
  <r>
    <s v="FAA-43335-268"/>
    <x v="1"/>
    <s v="21125-22134-PX"/>
    <s v="A-L-1"/>
    <n v="1"/>
    <x v="1"/>
    <s v="jredholes2@tmall.com"/>
    <x v="0"/>
    <s v="Ara"/>
    <s v="L"/>
    <x v="0"/>
    <n v="12.95"/>
    <n v="12.95"/>
    <x v="2"/>
    <x v="1"/>
    <n v="1.1655"/>
    <n v="9.8901098901098897E-2"/>
    <x v="0"/>
  </r>
  <r>
    <s v="KAC-83089-793"/>
    <x v="2"/>
    <s v="23806-46781-OU"/>
    <s v="E-M-1"/>
    <n v="2"/>
    <x v="2"/>
    <s v=""/>
    <x v="1"/>
    <s v="Exc"/>
    <s v="M"/>
    <x v="0"/>
    <n v="13.75"/>
    <n v="27.5"/>
    <x v="1"/>
    <x v="0"/>
    <n v="3.0249999999999999"/>
    <n v="0.12359550561797751"/>
    <x v="1"/>
  </r>
  <r>
    <s v="KAC-83089-793"/>
    <x v="2"/>
    <s v="23806-46781-OU"/>
    <s v="R-L-2.5"/>
    <n v="2"/>
    <x v="2"/>
    <s v=""/>
    <x v="1"/>
    <s v="Rob"/>
    <s v="L"/>
    <x v="2"/>
    <n v="27.484999999999996"/>
    <n v="54.969999999999992"/>
    <x v="0"/>
    <x v="1"/>
    <n v="3.2981999999999996"/>
    <n v="6.3829787234042562E-2"/>
    <x v="1"/>
  </r>
  <r>
    <s v="CVP-18956-553"/>
    <x v="3"/>
    <s v="86561-91660-RB"/>
    <s v="L-D-1"/>
    <n v="3"/>
    <x v="3"/>
    <s v=""/>
    <x v="0"/>
    <s v="Lib"/>
    <s v="D"/>
    <x v="0"/>
    <n v="12.95"/>
    <n v="38.849999999999994"/>
    <x v="3"/>
    <x v="2"/>
    <n v="5.0504999999999995"/>
    <n v="0.14942528735632185"/>
    <x v="1"/>
  </r>
  <r>
    <s v="IPP-31994-879"/>
    <x v="4"/>
    <s v="65223-29612-CB"/>
    <s v="E-D-0.5"/>
    <n v="3"/>
    <x v="4"/>
    <s v="slobe6@nifty.com"/>
    <x v="0"/>
    <s v="Exc"/>
    <s v="D"/>
    <x v="1"/>
    <n v="7.29"/>
    <n v="21.87"/>
    <x v="1"/>
    <x v="2"/>
    <n v="2.4057000000000004"/>
    <n v="0.12359550561797754"/>
    <x v="0"/>
  </r>
  <r>
    <s v="SNZ-65340-705"/>
    <x v="5"/>
    <s v="21134-81676-FR"/>
    <s v="L-L-0.2"/>
    <n v="1"/>
    <x v="5"/>
    <s v=""/>
    <x v="1"/>
    <s v="Lib"/>
    <s v="L"/>
    <x v="3"/>
    <n v="4.7549999999999999"/>
    <n v="4.7549999999999999"/>
    <x v="3"/>
    <x v="1"/>
    <n v="0.61814999999999998"/>
    <n v="0.14942528735632182"/>
    <x v="0"/>
  </r>
  <r>
    <s v="EZT-46571-659"/>
    <x v="6"/>
    <s v="03396-68805-ZC"/>
    <s v="R-M-0.5"/>
    <n v="3"/>
    <x v="6"/>
    <s v="gpetracci8@livejournal.com"/>
    <x v="0"/>
    <s v="Rob"/>
    <s v="M"/>
    <x v="1"/>
    <n v="5.97"/>
    <n v="17.91"/>
    <x v="0"/>
    <x v="0"/>
    <n v="1.0745999999999998"/>
    <n v="6.3829787234042534E-2"/>
    <x v="1"/>
  </r>
  <r>
    <s v="NWQ-70061-912"/>
    <x v="0"/>
    <s v="61021-27840-ZN"/>
    <s v="R-M-0.5"/>
    <n v="1"/>
    <x v="7"/>
    <s v="rraven9@ed.gov"/>
    <x v="0"/>
    <s v="Rob"/>
    <s v="M"/>
    <x v="1"/>
    <n v="5.97"/>
    <n v="5.97"/>
    <x v="0"/>
    <x v="0"/>
    <n v="0.35819999999999996"/>
    <n v="6.3829787234042548E-2"/>
    <x v="1"/>
  </r>
  <r>
    <s v="BKK-47233-845"/>
    <x v="7"/>
    <s v="76239-90137-UQ"/>
    <s v="A-D-1"/>
    <n v="4"/>
    <x v="8"/>
    <s v="fferbera@businesswire.com"/>
    <x v="0"/>
    <s v="Ara"/>
    <s v="D"/>
    <x v="0"/>
    <n v="9.9499999999999993"/>
    <n v="39.799999999999997"/>
    <x v="2"/>
    <x v="2"/>
    <n v="3.5819999999999994"/>
    <n v="9.8901098901098897E-2"/>
    <x v="1"/>
  </r>
  <r>
    <s v="VQR-01002-970"/>
    <x v="8"/>
    <s v="49315-21985-BB"/>
    <s v="E-L-2.5"/>
    <n v="5"/>
    <x v="9"/>
    <s v="dphizackerlyb@utexas.edu"/>
    <x v="0"/>
    <s v="Exc"/>
    <s v="L"/>
    <x v="2"/>
    <n v="34.154999999999994"/>
    <n v="170.77499999999998"/>
    <x v="1"/>
    <x v="1"/>
    <n v="18.785249999999998"/>
    <n v="0.12359550561797752"/>
    <x v="0"/>
  </r>
  <r>
    <s v="SZW-48378-399"/>
    <x v="9"/>
    <s v="34136-36674-OM"/>
    <s v="R-M-1"/>
    <n v="5"/>
    <x v="10"/>
    <s v="rscholarc@nyu.edu"/>
    <x v="0"/>
    <s v="Rob"/>
    <s v="M"/>
    <x v="0"/>
    <n v="9.9499999999999993"/>
    <n v="49.75"/>
    <x v="0"/>
    <x v="0"/>
    <n v="2.9849999999999999"/>
    <n v="6.3829787234042548E-2"/>
    <x v="1"/>
  </r>
  <r>
    <s v="ITA-87418-783"/>
    <x v="10"/>
    <s v="39396-12890-PE"/>
    <s v="R-D-2.5"/>
    <n v="2"/>
    <x v="11"/>
    <s v="tvanyutind@wix.com"/>
    <x v="0"/>
    <s v="Rob"/>
    <s v="D"/>
    <x v="2"/>
    <n v="20.584999999999997"/>
    <n v="41.169999999999995"/>
    <x v="0"/>
    <x v="2"/>
    <n v="2.4701999999999997"/>
    <n v="6.3829787234042548E-2"/>
    <x v="1"/>
  </r>
  <r>
    <s v="GNZ-46006-527"/>
    <x v="11"/>
    <s v="95875-73336-RG"/>
    <s v="L-D-0.2"/>
    <n v="3"/>
    <x v="12"/>
    <s v="ptrobee@wunderground.com"/>
    <x v="0"/>
    <s v="Lib"/>
    <s v="D"/>
    <x v="3"/>
    <n v="3.8849999999999998"/>
    <n v="11.654999999999999"/>
    <x v="3"/>
    <x v="2"/>
    <n v="1.51515"/>
    <n v="0.14942528735632185"/>
    <x v="0"/>
  </r>
  <r>
    <s v="FYQ-78248-319"/>
    <x v="12"/>
    <s v="25473-43727-BY"/>
    <s v="R-M-2.5"/>
    <n v="5"/>
    <x v="13"/>
    <s v="loscroftf@ebay.co.uk"/>
    <x v="0"/>
    <s v="Rob"/>
    <s v="M"/>
    <x v="2"/>
    <n v="22.884999999999998"/>
    <n v="114.42499999999998"/>
    <x v="0"/>
    <x v="0"/>
    <n v="6.865499999999999"/>
    <n v="6.3829787234042548E-2"/>
    <x v="1"/>
  </r>
  <r>
    <s v="VAU-44387-624"/>
    <x v="13"/>
    <s v="99643-51048-IQ"/>
    <s v="A-M-0.2"/>
    <n v="6"/>
    <x v="14"/>
    <s v="malabasterg@hexun.com"/>
    <x v="0"/>
    <s v="Ara"/>
    <s v="M"/>
    <x v="3"/>
    <n v="3.375"/>
    <n v="20.25"/>
    <x v="2"/>
    <x v="0"/>
    <n v="1.8224999999999998"/>
    <n v="9.8901098901098883E-2"/>
    <x v="1"/>
  </r>
  <r>
    <s v="RDW-33155-159"/>
    <x v="14"/>
    <s v="62173-15287-CU"/>
    <s v="A-L-1"/>
    <n v="6"/>
    <x v="15"/>
    <s v="rbroxuph@jimdo.com"/>
    <x v="0"/>
    <s v="Ara"/>
    <s v="L"/>
    <x v="0"/>
    <n v="12.95"/>
    <n v="77.699999999999989"/>
    <x v="2"/>
    <x v="1"/>
    <n v="6.9930000000000003"/>
    <n v="9.8901098901098911E-2"/>
    <x v="1"/>
  </r>
  <r>
    <s v="TDZ-59011-211"/>
    <x v="15"/>
    <s v="57611-05522-ST"/>
    <s v="R-D-2.5"/>
    <n v="4"/>
    <x v="16"/>
    <s v="predfordi@ow.ly"/>
    <x v="1"/>
    <s v="Rob"/>
    <s v="D"/>
    <x v="2"/>
    <n v="20.584999999999997"/>
    <n v="82.339999999999989"/>
    <x v="0"/>
    <x v="2"/>
    <n v="4.9403999999999995"/>
    <n v="6.3829787234042548E-2"/>
    <x v="0"/>
  </r>
  <r>
    <s v="IDU-25793-399"/>
    <x v="16"/>
    <s v="76664-37050-DT"/>
    <s v="A-M-0.2"/>
    <n v="5"/>
    <x v="17"/>
    <s v="acorradinoj@harvard.edu"/>
    <x v="0"/>
    <s v="Ara"/>
    <s v="M"/>
    <x v="3"/>
    <n v="3.375"/>
    <n v="16.875"/>
    <x v="2"/>
    <x v="0"/>
    <n v="1.5187499999999998"/>
    <n v="9.8901098901098897E-2"/>
    <x v="0"/>
  </r>
  <r>
    <s v="IDU-25793-399"/>
    <x v="16"/>
    <s v="76664-37050-DT"/>
    <s v="E-D-0.2"/>
    <n v="4"/>
    <x v="17"/>
    <s v="acorradinoj@harvard.edu"/>
    <x v="0"/>
    <s v="Exc"/>
    <s v="D"/>
    <x v="3"/>
    <n v="3.645"/>
    <n v="14.58"/>
    <x v="1"/>
    <x v="2"/>
    <n v="1.6038000000000001"/>
    <n v="0.12359550561797754"/>
    <x v="0"/>
  </r>
  <r>
    <s v="NUO-20013-488"/>
    <x v="16"/>
    <s v="03090-88267-BQ"/>
    <s v="A-D-0.2"/>
    <n v="6"/>
    <x v="18"/>
    <s v="adavidowskyl@netvibes.com"/>
    <x v="0"/>
    <s v="Ara"/>
    <s v="D"/>
    <x v="3"/>
    <n v="2.9849999999999999"/>
    <n v="17.91"/>
    <x v="2"/>
    <x v="2"/>
    <n v="1.6118999999999999"/>
    <n v="9.8901098901098883E-2"/>
    <x v="1"/>
  </r>
  <r>
    <s v="UQU-65630-479"/>
    <x v="17"/>
    <s v="37651-47492-NC"/>
    <s v="R-M-2.5"/>
    <n v="4"/>
    <x v="19"/>
    <s v="aantukm@kickstarter.com"/>
    <x v="0"/>
    <s v="Rob"/>
    <s v="M"/>
    <x v="2"/>
    <n v="22.884999999999998"/>
    <n v="91.539999999999992"/>
    <x v="0"/>
    <x v="0"/>
    <n v="5.4923999999999991"/>
    <n v="6.3829787234042548E-2"/>
    <x v="0"/>
  </r>
  <r>
    <s v="FEO-11834-332"/>
    <x v="18"/>
    <s v="95399-57205-HI"/>
    <s v="A-D-0.2"/>
    <n v="4"/>
    <x v="20"/>
    <s v="ikleinertn@timesonline.co.uk"/>
    <x v="0"/>
    <s v="Ara"/>
    <s v="D"/>
    <x v="3"/>
    <n v="2.9849999999999999"/>
    <n v="11.94"/>
    <x v="2"/>
    <x v="2"/>
    <n v="1.0746"/>
    <n v="9.8901098901098911E-2"/>
    <x v="0"/>
  </r>
  <r>
    <s v="TKY-71558-096"/>
    <x v="19"/>
    <s v="24010-66714-HW"/>
    <s v="A-M-1"/>
    <n v="1"/>
    <x v="21"/>
    <s v="cblofeldo@amazon.co.uk"/>
    <x v="0"/>
    <s v="Ara"/>
    <s v="M"/>
    <x v="0"/>
    <n v="11.25"/>
    <n v="11.25"/>
    <x v="2"/>
    <x v="0"/>
    <n v="1.0125"/>
    <n v="9.8901098901098897E-2"/>
    <x v="1"/>
  </r>
  <r>
    <s v="OXY-65322-253"/>
    <x v="20"/>
    <s v="07591-92789-UA"/>
    <s v="E-M-0.2"/>
    <n v="3"/>
    <x v="22"/>
    <s v=""/>
    <x v="0"/>
    <s v="Exc"/>
    <s v="M"/>
    <x v="3"/>
    <n v="4.125"/>
    <n v="12.375"/>
    <x v="1"/>
    <x v="0"/>
    <n v="1.3612500000000001"/>
    <n v="0.12359550561797754"/>
    <x v="0"/>
  </r>
  <r>
    <s v="EVP-43500-491"/>
    <x v="21"/>
    <s v="49231-44455-IC"/>
    <s v="A-M-0.5"/>
    <n v="4"/>
    <x v="23"/>
    <s v="sshalesq@umich.edu"/>
    <x v="0"/>
    <s v="Ara"/>
    <s v="M"/>
    <x v="1"/>
    <n v="6.75"/>
    <n v="27"/>
    <x v="2"/>
    <x v="0"/>
    <n v="2.4299999999999997"/>
    <n v="9.8901098901098883E-2"/>
    <x v="0"/>
  </r>
  <r>
    <s v="WAG-26945-689"/>
    <x v="22"/>
    <s v="50124-88608-EO"/>
    <s v="A-M-0.2"/>
    <n v="5"/>
    <x v="24"/>
    <s v="vdanneilr@mtv.com"/>
    <x v="1"/>
    <s v="Ara"/>
    <s v="M"/>
    <x v="3"/>
    <n v="3.375"/>
    <n v="16.875"/>
    <x v="2"/>
    <x v="0"/>
    <n v="1.5187499999999998"/>
    <n v="9.8901098901098897E-2"/>
    <x v="1"/>
  </r>
  <r>
    <s v="CHE-78995-767"/>
    <x v="23"/>
    <s v="00888-74814-UZ"/>
    <s v="A-D-0.5"/>
    <n v="3"/>
    <x v="25"/>
    <s v="tnewburys@usda.gov"/>
    <x v="1"/>
    <s v="Ara"/>
    <s v="D"/>
    <x v="1"/>
    <n v="5.97"/>
    <n v="17.91"/>
    <x v="2"/>
    <x v="2"/>
    <n v="1.6118999999999999"/>
    <n v="9.8901098901098883E-2"/>
    <x v="1"/>
  </r>
  <r>
    <s v="RYZ-14633-602"/>
    <x v="21"/>
    <s v="14158-30713-OB"/>
    <s v="A-D-1"/>
    <n v="4"/>
    <x v="26"/>
    <s v="mcalcuttt@baidu.com"/>
    <x v="1"/>
    <s v="Ara"/>
    <s v="D"/>
    <x v="0"/>
    <n v="9.9499999999999993"/>
    <n v="39.799999999999997"/>
    <x v="2"/>
    <x v="2"/>
    <n v="3.5819999999999994"/>
    <n v="9.8901098901098897E-2"/>
    <x v="0"/>
  </r>
  <r>
    <s v="WOQ-36015-429"/>
    <x v="24"/>
    <s v="51427-89175-QJ"/>
    <s v="L-M-0.2"/>
    <n v="5"/>
    <x v="27"/>
    <s v=""/>
    <x v="0"/>
    <s v="Lib"/>
    <s v="M"/>
    <x v="3"/>
    <n v="4.3650000000000002"/>
    <n v="21.825000000000003"/>
    <x v="3"/>
    <x v="0"/>
    <n v="2.83725"/>
    <n v="0.14942528735632182"/>
    <x v="1"/>
  </r>
  <r>
    <s v="WOQ-36015-429"/>
    <x v="24"/>
    <s v="51427-89175-QJ"/>
    <s v="A-D-0.5"/>
    <n v="6"/>
    <x v="27"/>
    <s v=""/>
    <x v="0"/>
    <s v="Ara"/>
    <s v="D"/>
    <x v="1"/>
    <n v="5.97"/>
    <n v="35.82"/>
    <x v="2"/>
    <x v="2"/>
    <n v="3.2237999999999998"/>
    <n v="9.8901098901098883E-2"/>
    <x v="1"/>
  </r>
  <r>
    <s v="WOQ-36015-429"/>
    <x v="24"/>
    <s v="51427-89175-QJ"/>
    <s v="L-M-0.5"/>
    <n v="6"/>
    <x v="27"/>
    <s v=""/>
    <x v="0"/>
    <s v="Lib"/>
    <s v="M"/>
    <x v="1"/>
    <n v="8.73"/>
    <n v="52.38"/>
    <x v="3"/>
    <x v="0"/>
    <n v="6.8094000000000001"/>
    <n v="0.14942528735632185"/>
    <x v="1"/>
  </r>
  <r>
    <s v="SCT-60553-454"/>
    <x v="25"/>
    <s v="39123-12846-YJ"/>
    <s v="L-L-0.2"/>
    <n v="5"/>
    <x v="28"/>
    <s v="ggatheralx@123-reg.co.uk"/>
    <x v="0"/>
    <s v="Lib"/>
    <s v="L"/>
    <x v="3"/>
    <n v="4.7549999999999999"/>
    <n v="23.774999999999999"/>
    <x v="3"/>
    <x v="1"/>
    <n v="3.0907499999999999"/>
    <n v="0.14942528735632185"/>
    <x v="1"/>
  </r>
  <r>
    <s v="GFK-52063-244"/>
    <x v="26"/>
    <s v="44981-99666-XB"/>
    <s v="L-L-0.5"/>
    <n v="6"/>
    <x v="29"/>
    <s v="uwelberryy@ebay.co.uk"/>
    <x v="2"/>
    <s v="Lib"/>
    <s v="L"/>
    <x v="1"/>
    <n v="9.51"/>
    <n v="57.06"/>
    <x v="3"/>
    <x v="1"/>
    <n v="7.4177999999999997"/>
    <n v="0.14942528735632182"/>
    <x v="0"/>
  </r>
  <r>
    <s v="AMM-79521-378"/>
    <x v="27"/>
    <s v="24825-51803-CQ"/>
    <s v="A-D-0.5"/>
    <n v="6"/>
    <x v="30"/>
    <s v="feilhartz@who.int"/>
    <x v="0"/>
    <s v="Ara"/>
    <s v="D"/>
    <x v="1"/>
    <n v="5.97"/>
    <n v="35.82"/>
    <x v="2"/>
    <x v="2"/>
    <n v="3.2237999999999998"/>
    <n v="9.8901098901098883E-2"/>
    <x v="1"/>
  </r>
  <r>
    <s v="QUQ-90580-772"/>
    <x v="28"/>
    <s v="77634-13918-GJ"/>
    <s v="L-M-0.2"/>
    <n v="2"/>
    <x v="31"/>
    <s v="zponting10@altervista.org"/>
    <x v="0"/>
    <s v="Lib"/>
    <s v="M"/>
    <x v="3"/>
    <n v="4.3650000000000002"/>
    <n v="8.73"/>
    <x v="3"/>
    <x v="0"/>
    <n v="1.1349"/>
    <n v="0.14942528735632182"/>
    <x v="1"/>
  </r>
  <r>
    <s v="LGD-24408-274"/>
    <x v="29"/>
    <s v="13694-25001-LX"/>
    <s v="L-L-0.5"/>
    <n v="3"/>
    <x v="32"/>
    <s v="sstrase11@booking.com"/>
    <x v="0"/>
    <s v="Lib"/>
    <s v="L"/>
    <x v="1"/>
    <n v="9.51"/>
    <n v="28.53"/>
    <x v="3"/>
    <x v="1"/>
    <n v="3.7088999999999999"/>
    <n v="0.14942528735632182"/>
    <x v="1"/>
  </r>
  <r>
    <s v="HCT-95608-959"/>
    <x v="30"/>
    <s v="08523-01791-TI"/>
    <s v="R-M-2.5"/>
    <n v="5"/>
    <x v="33"/>
    <s v="dde12@unesco.org"/>
    <x v="0"/>
    <s v="Rob"/>
    <s v="M"/>
    <x v="2"/>
    <n v="22.884999999999998"/>
    <n v="114.42499999999998"/>
    <x v="0"/>
    <x v="0"/>
    <n v="6.865499999999999"/>
    <n v="6.3829787234042548E-2"/>
    <x v="1"/>
  </r>
  <r>
    <s v="OFX-99147-470"/>
    <x v="31"/>
    <s v="49860-68865-AB"/>
    <s v="R-M-1"/>
    <n v="6"/>
    <x v="34"/>
    <s v=""/>
    <x v="0"/>
    <s v="Rob"/>
    <s v="M"/>
    <x v="0"/>
    <n v="9.9499999999999993"/>
    <n v="59.699999999999996"/>
    <x v="0"/>
    <x v="0"/>
    <n v="3.5819999999999999"/>
    <n v="6.3829787234042562E-2"/>
    <x v="0"/>
  </r>
  <r>
    <s v="LUO-37559-016"/>
    <x v="32"/>
    <s v="21240-83132-SP"/>
    <s v="L-M-1"/>
    <n v="3"/>
    <x v="35"/>
    <s v=""/>
    <x v="0"/>
    <s v="Lib"/>
    <s v="M"/>
    <x v="0"/>
    <n v="14.55"/>
    <n v="43.650000000000006"/>
    <x v="3"/>
    <x v="0"/>
    <n v="5.6745000000000001"/>
    <n v="0.14942528735632182"/>
    <x v="1"/>
  </r>
  <r>
    <s v="XWC-20610-167"/>
    <x v="33"/>
    <s v="08350-81623-TF"/>
    <s v="E-D-0.2"/>
    <n v="2"/>
    <x v="36"/>
    <s v="lyeoland15@pbs.org"/>
    <x v="0"/>
    <s v="Exc"/>
    <s v="D"/>
    <x v="3"/>
    <n v="3.645"/>
    <n v="7.29"/>
    <x v="1"/>
    <x v="2"/>
    <n v="0.80190000000000006"/>
    <n v="0.12359550561797754"/>
    <x v="0"/>
  </r>
  <r>
    <s v="GPU-79113-136"/>
    <x v="34"/>
    <s v="73284-01385-SJ"/>
    <s v="R-D-0.2"/>
    <n v="3"/>
    <x v="37"/>
    <s v="atolworthy16@toplist.cz"/>
    <x v="0"/>
    <s v="Rob"/>
    <s v="D"/>
    <x v="3"/>
    <n v="2.6849999999999996"/>
    <n v="8.0549999999999997"/>
    <x v="0"/>
    <x v="2"/>
    <n v="0.4832999999999999"/>
    <n v="6.3829787234042534E-2"/>
    <x v="0"/>
  </r>
  <r>
    <s v="ULR-52653-960"/>
    <x v="35"/>
    <s v="04152-34436-IE"/>
    <s v="L-L-2.5"/>
    <n v="2"/>
    <x v="38"/>
    <s v=""/>
    <x v="0"/>
    <s v="Lib"/>
    <s v="L"/>
    <x v="2"/>
    <n v="36.454999999999998"/>
    <n v="72.91"/>
    <x v="3"/>
    <x v="1"/>
    <n v="9.4782999999999991"/>
    <n v="0.14942528735632182"/>
    <x v="1"/>
  </r>
  <r>
    <s v="HPI-42308-142"/>
    <x v="36"/>
    <s v="06631-86965-XP"/>
    <s v="E-M-0.5"/>
    <n v="2"/>
    <x v="39"/>
    <s v="obaudassi18@seesaa.net"/>
    <x v="0"/>
    <s v="Exc"/>
    <s v="M"/>
    <x v="1"/>
    <n v="8.25"/>
    <n v="16.5"/>
    <x v="1"/>
    <x v="0"/>
    <n v="1.8149999999999999"/>
    <n v="0.12359550561797752"/>
    <x v="0"/>
  </r>
  <r>
    <s v="XHI-30227-581"/>
    <x v="37"/>
    <s v="54619-08558-ZU"/>
    <s v="L-D-2.5"/>
    <n v="6"/>
    <x v="40"/>
    <s v="pkingsbury19@comcast.net"/>
    <x v="0"/>
    <s v="Lib"/>
    <s v="D"/>
    <x v="2"/>
    <n v="29.784999999999997"/>
    <n v="178.70999999999998"/>
    <x v="3"/>
    <x v="2"/>
    <n v="23.232299999999999"/>
    <n v="0.14942528735632185"/>
    <x v="1"/>
  </r>
  <r>
    <s v="DJH-05202-380"/>
    <x v="38"/>
    <s v="85589-17020-CX"/>
    <s v="E-M-2.5"/>
    <n v="2"/>
    <x v="41"/>
    <s v=""/>
    <x v="0"/>
    <s v="Exc"/>
    <s v="M"/>
    <x v="2"/>
    <n v="31.624999999999996"/>
    <n v="63.249999999999993"/>
    <x v="1"/>
    <x v="0"/>
    <n v="6.9574999999999996"/>
    <n v="0.12359550561797754"/>
    <x v="0"/>
  </r>
  <r>
    <s v="VMW-26889-781"/>
    <x v="39"/>
    <s v="36078-91009-WU"/>
    <s v="A-L-0.2"/>
    <n v="2"/>
    <x v="42"/>
    <s v="acurley1b@hao123.com"/>
    <x v="0"/>
    <s v="Ara"/>
    <s v="L"/>
    <x v="3"/>
    <n v="3.8849999999999998"/>
    <n v="7.77"/>
    <x v="2"/>
    <x v="1"/>
    <n v="0.69929999999999992"/>
    <n v="9.8901098901098897E-2"/>
    <x v="0"/>
  </r>
  <r>
    <s v="DBU-81099-586"/>
    <x v="40"/>
    <s v="15770-27099-GX"/>
    <s v="A-D-2.5"/>
    <n v="4"/>
    <x v="43"/>
    <s v="rmcgilvary1c@tamu.edu"/>
    <x v="0"/>
    <s v="Ara"/>
    <s v="D"/>
    <x v="2"/>
    <n v="22.884999999999998"/>
    <n v="91.539999999999992"/>
    <x v="2"/>
    <x v="2"/>
    <n v="8.2385999999999981"/>
    <n v="9.8901098901098883E-2"/>
    <x v="1"/>
  </r>
  <r>
    <s v="PQA-54820-810"/>
    <x v="41"/>
    <s v="91460-04823-BX"/>
    <s v="A-L-1"/>
    <n v="3"/>
    <x v="44"/>
    <s v="ipikett1d@xinhuanet.com"/>
    <x v="0"/>
    <s v="Ara"/>
    <s v="L"/>
    <x v="0"/>
    <n v="12.95"/>
    <n v="38.849999999999994"/>
    <x v="2"/>
    <x v="1"/>
    <n v="3.4965000000000002"/>
    <n v="9.8901098901098911E-2"/>
    <x v="1"/>
  </r>
  <r>
    <s v="XKB-41924-202"/>
    <x v="42"/>
    <s v="45089-52817-WN"/>
    <s v="L-D-0.5"/>
    <n v="2"/>
    <x v="45"/>
    <s v="ibouldon1e@gizmodo.com"/>
    <x v="0"/>
    <s v="Lib"/>
    <s v="D"/>
    <x v="1"/>
    <n v="7.77"/>
    <n v="15.54"/>
    <x v="3"/>
    <x v="2"/>
    <n v="2.0202"/>
    <n v="0.14942528735632185"/>
    <x v="1"/>
  </r>
  <r>
    <s v="DWZ-69106-473"/>
    <x v="43"/>
    <s v="76447-50326-IC"/>
    <s v="L-L-2.5"/>
    <n v="4"/>
    <x v="46"/>
    <s v="kflanders1f@over-blog.com"/>
    <x v="1"/>
    <s v="Lib"/>
    <s v="L"/>
    <x v="2"/>
    <n v="36.454999999999998"/>
    <n v="145.82"/>
    <x v="3"/>
    <x v="1"/>
    <n v="18.956599999999998"/>
    <n v="0.14942528735632182"/>
    <x v="0"/>
  </r>
  <r>
    <s v="YHV-68700-050"/>
    <x v="44"/>
    <s v="26333-67911-OL"/>
    <s v="R-M-0.5"/>
    <n v="5"/>
    <x v="47"/>
    <s v="hmattioli1g@webmd.com"/>
    <x v="2"/>
    <s v="Rob"/>
    <s v="M"/>
    <x v="1"/>
    <n v="5.97"/>
    <n v="29.849999999999998"/>
    <x v="0"/>
    <x v="0"/>
    <n v="1.7909999999999999"/>
    <n v="6.3829787234042562E-2"/>
    <x v="1"/>
  </r>
  <r>
    <s v="YHV-68700-050"/>
    <x v="44"/>
    <s v="26333-67911-OL"/>
    <s v="L-L-2.5"/>
    <n v="2"/>
    <x v="47"/>
    <s v="hmattioli1g@webmd.com"/>
    <x v="2"/>
    <s v="Lib"/>
    <s v="L"/>
    <x v="2"/>
    <n v="36.454999999999998"/>
    <n v="72.91"/>
    <x v="3"/>
    <x v="1"/>
    <n v="9.4782999999999991"/>
    <n v="0.14942528735632182"/>
    <x v="1"/>
  </r>
  <r>
    <s v="KRB-88066-642"/>
    <x v="45"/>
    <s v="22107-86640-SB"/>
    <s v="L-M-1"/>
    <n v="5"/>
    <x v="48"/>
    <s v="agillard1i@issuu.com"/>
    <x v="0"/>
    <s v="Lib"/>
    <s v="M"/>
    <x v="0"/>
    <n v="14.55"/>
    <n v="72.75"/>
    <x v="3"/>
    <x v="0"/>
    <n v="9.4575000000000014"/>
    <n v="0.14942528735632188"/>
    <x v="1"/>
  </r>
  <r>
    <s v="LQU-08404-173"/>
    <x v="46"/>
    <s v="09960-34242-LZ"/>
    <s v="L-L-1"/>
    <n v="3"/>
    <x v="49"/>
    <s v=""/>
    <x v="0"/>
    <s v="Lib"/>
    <s v="L"/>
    <x v="0"/>
    <n v="15.85"/>
    <n v="47.55"/>
    <x v="3"/>
    <x v="1"/>
    <n v="6.1815000000000007"/>
    <n v="0.14942528735632185"/>
    <x v="1"/>
  </r>
  <r>
    <s v="CWK-60159-881"/>
    <x v="47"/>
    <s v="04671-85591-RT"/>
    <s v="E-D-0.2"/>
    <n v="3"/>
    <x v="50"/>
    <s v="tgrizard1k@odnoklassniki.ru"/>
    <x v="0"/>
    <s v="Exc"/>
    <s v="D"/>
    <x v="3"/>
    <n v="3.645"/>
    <n v="10.935"/>
    <x v="1"/>
    <x v="2"/>
    <n v="1.2028500000000002"/>
    <n v="0.12359550561797754"/>
    <x v="0"/>
  </r>
  <r>
    <s v="EEG-74197-843"/>
    <x v="48"/>
    <s v="25729-68859-UA"/>
    <s v="E-L-1"/>
    <n v="4"/>
    <x v="51"/>
    <s v="rrelton1l@stanford.edu"/>
    <x v="0"/>
    <s v="Exc"/>
    <s v="L"/>
    <x v="0"/>
    <n v="14.85"/>
    <n v="59.4"/>
    <x v="1"/>
    <x v="1"/>
    <n v="6.5339999999999998"/>
    <n v="0.12359550561797752"/>
    <x v="1"/>
  </r>
  <r>
    <s v="UCZ-59708-525"/>
    <x v="49"/>
    <s v="05501-86351-NX"/>
    <s v="L-D-2.5"/>
    <n v="3"/>
    <x v="52"/>
    <s v=""/>
    <x v="0"/>
    <s v="Lib"/>
    <s v="D"/>
    <x v="2"/>
    <n v="29.784999999999997"/>
    <n v="89.35499999999999"/>
    <x v="3"/>
    <x v="2"/>
    <n v="11.616149999999999"/>
    <n v="0.14942528735632185"/>
    <x v="0"/>
  </r>
  <r>
    <s v="HUB-47311-849"/>
    <x v="50"/>
    <s v="04521-04300-OK"/>
    <s v="L-M-0.5"/>
    <n v="3"/>
    <x v="53"/>
    <s v="sgilroy1n@eepurl.com"/>
    <x v="0"/>
    <s v="Lib"/>
    <s v="M"/>
    <x v="1"/>
    <n v="8.73"/>
    <n v="26.19"/>
    <x v="3"/>
    <x v="0"/>
    <n v="3.4047000000000001"/>
    <n v="0.14942528735632185"/>
    <x v="0"/>
  </r>
  <r>
    <s v="WYM-17686-694"/>
    <x v="51"/>
    <s v="58689-55264-VK"/>
    <s v="A-D-2.5"/>
    <n v="5"/>
    <x v="54"/>
    <s v="ccottingham1o@wikipedia.org"/>
    <x v="0"/>
    <s v="Ara"/>
    <s v="D"/>
    <x v="2"/>
    <n v="22.884999999999998"/>
    <n v="114.42499999999998"/>
    <x v="2"/>
    <x v="2"/>
    <n v="10.298249999999998"/>
    <n v="9.8901098901098897E-2"/>
    <x v="1"/>
  </r>
  <r>
    <s v="ZYQ-15797-695"/>
    <x v="52"/>
    <s v="79436-73011-MM"/>
    <s v="R-D-0.5"/>
    <n v="5"/>
    <x v="55"/>
    <s v=""/>
    <x v="2"/>
    <s v="Rob"/>
    <s v="D"/>
    <x v="1"/>
    <n v="5.3699999999999992"/>
    <n v="26.849999999999994"/>
    <x v="0"/>
    <x v="2"/>
    <n v="1.6109999999999998"/>
    <n v="6.3829787234042562E-2"/>
    <x v="0"/>
  </r>
  <r>
    <s v="EEJ-16185-108"/>
    <x v="53"/>
    <s v="65552-60476-KY"/>
    <s v="L-L-0.2"/>
    <n v="5"/>
    <x v="56"/>
    <s v=""/>
    <x v="0"/>
    <s v="Lib"/>
    <s v="L"/>
    <x v="3"/>
    <n v="4.7549999999999999"/>
    <n v="23.774999999999999"/>
    <x v="3"/>
    <x v="1"/>
    <n v="3.0907499999999999"/>
    <n v="0.14942528735632185"/>
    <x v="0"/>
  </r>
  <r>
    <s v="RWR-77888-800"/>
    <x v="54"/>
    <s v="69904-02729-YS"/>
    <s v="A-M-0.5"/>
    <n v="1"/>
    <x v="57"/>
    <s v="adykes1r@eventbrite.com"/>
    <x v="0"/>
    <s v="Ara"/>
    <s v="M"/>
    <x v="1"/>
    <n v="6.75"/>
    <n v="6.75"/>
    <x v="2"/>
    <x v="0"/>
    <n v="0.60749999999999993"/>
    <n v="9.8901098901098883E-2"/>
    <x v="1"/>
  </r>
  <r>
    <s v="LHN-75209-742"/>
    <x v="55"/>
    <s v="01433-04270-AX"/>
    <s v="R-M-0.5"/>
    <n v="6"/>
    <x v="58"/>
    <s v=""/>
    <x v="0"/>
    <s v="Rob"/>
    <s v="M"/>
    <x v="1"/>
    <n v="5.97"/>
    <n v="35.82"/>
    <x v="0"/>
    <x v="0"/>
    <n v="2.1491999999999996"/>
    <n v="6.3829787234042534E-2"/>
    <x v="0"/>
  </r>
  <r>
    <s v="TIR-71396-998"/>
    <x v="56"/>
    <s v="14204-14186-LA"/>
    <s v="R-D-2.5"/>
    <n v="4"/>
    <x v="59"/>
    <s v="acockrem1t@engadget.com"/>
    <x v="0"/>
    <s v="Rob"/>
    <s v="D"/>
    <x v="2"/>
    <n v="20.584999999999997"/>
    <n v="82.339999999999989"/>
    <x v="0"/>
    <x v="2"/>
    <n v="4.9403999999999995"/>
    <n v="6.3829787234042548E-2"/>
    <x v="0"/>
  </r>
  <r>
    <s v="RXF-37618-213"/>
    <x v="57"/>
    <s v="32948-34398-HC"/>
    <s v="R-L-0.5"/>
    <n v="1"/>
    <x v="60"/>
    <s v="bumpleby1u@soundcloud.com"/>
    <x v="0"/>
    <s v="Rob"/>
    <s v="L"/>
    <x v="1"/>
    <n v="7.169999999999999"/>
    <n v="7.169999999999999"/>
    <x v="0"/>
    <x v="1"/>
    <n v="0.43019999999999992"/>
    <n v="6.3829787234042548E-2"/>
    <x v="0"/>
  </r>
  <r>
    <s v="ANM-16388-634"/>
    <x v="58"/>
    <s v="77343-52608-FF"/>
    <s v="L-L-0.2"/>
    <n v="2"/>
    <x v="61"/>
    <s v="nsaleway1v@dedecms.com"/>
    <x v="0"/>
    <s v="Lib"/>
    <s v="L"/>
    <x v="3"/>
    <n v="4.7549999999999999"/>
    <n v="9.51"/>
    <x v="3"/>
    <x v="1"/>
    <n v="1.2363"/>
    <n v="0.14942528735632182"/>
    <x v="1"/>
  </r>
  <r>
    <s v="WYL-29300-070"/>
    <x v="59"/>
    <s v="42770-36274-QA"/>
    <s v="R-M-0.2"/>
    <n v="1"/>
    <x v="62"/>
    <s v="hgoulter1w@abc.net.au"/>
    <x v="0"/>
    <s v="Rob"/>
    <s v="M"/>
    <x v="3"/>
    <n v="2.9849999999999999"/>
    <n v="2.9849999999999999"/>
    <x v="0"/>
    <x v="0"/>
    <n v="0.17909999999999998"/>
    <n v="6.3829787234042548E-2"/>
    <x v="1"/>
  </r>
  <r>
    <s v="JHW-74554-805"/>
    <x v="60"/>
    <s v="14103-58987-ZU"/>
    <s v="R-M-1"/>
    <n v="6"/>
    <x v="63"/>
    <s v="grizzello1x@symantec.com"/>
    <x v="2"/>
    <s v="Rob"/>
    <s v="M"/>
    <x v="0"/>
    <n v="9.9499999999999993"/>
    <n v="59.699999999999996"/>
    <x v="0"/>
    <x v="0"/>
    <n v="3.5819999999999999"/>
    <n v="6.3829787234042562E-2"/>
    <x v="0"/>
  </r>
  <r>
    <s v="KYS-27063-603"/>
    <x v="61"/>
    <s v="69958-32065-SW"/>
    <s v="E-L-2.5"/>
    <n v="4"/>
    <x v="64"/>
    <s v="slist1y@mapquest.com"/>
    <x v="0"/>
    <s v="Exc"/>
    <s v="L"/>
    <x v="2"/>
    <n v="34.154999999999994"/>
    <n v="136.61999999999998"/>
    <x v="1"/>
    <x v="1"/>
    <n v="15.028199999999998"/>
    <n v="0.12359550561797754"/>
    <x v="1"/>
  </r>
  <r>
    <s v="GAZ-58626-277"/>
    <x v="62"/>
    <s v="69533-84907-FA"/>
    <s v="L-L-0.2"/>
    <n v="2"/>
    <x v="65"/>
    <s v="sedmondson1z@theguardian.com"/>
    <x v="1"/>
    <s v="Lib"/>
    <s v="L"/>
    <x v="3"/>
    <n v="4.7549999999999999"/>
    <n v="9.51"/>
    <x v="3"/>
    <x v="1"/>
    <n v="1.2363"/>
    <n v="0.14942528735632182"/>
    <x v="1"/>
  </r>
  <r>
    <s v="RPJ-37787-335"/>
    <x v="63"/>
    <s v="76005-95461-CI"/>
    <s v="A-M-2.5"/>
    <n v="3"/>
    <x v="66"/>
    <s v=""/>
    <x v="0"/>
    <s v="Ara"/>
    <s v="M"/>
    <x v="2"/>
    <n v="25.874999999999996"/>
    <n v="77.624999999999986"/>
    <x v="2"/>
    <x v="0"/>
    <n v="6.9862499999999983"/>
    <n v="9.8901098901098897E-2"/>
    <x v="1"/>
  </r>
  <r>
    <s v="LEF-83057-763"/>
    <x v="64"/>
    <s v="15395-90855-VB"/>
    <s v="L-M-0.2"/>
    <n v="5"/>
    <x v="67"/>
    <s v=""/>
    <x v="0"/>
    <s v="Lib"/>
    <s v="M"/>
    <x v="3"/>
    <n v="4.3650000000000002"/>
    <n v="21.825000000000003"/>
    <x v="3"/>
    <x v="0"/>
    <n v="2.83725"/>
    <n v="0.14942528735632182"/>
    <x v="0"/>
  </r>
  <r>
    <s v="RPW-36123-215"/>
    <x v="65"/>
    <s v="80640-45811-LB"/>
    <s v="E-L-0.5"/>
    <n v="2"/>
    <x v="68"/>
    <s v="jrangall22@newsvine.com"/>
    <x v="0"/>
    <s v="Exc"/>
    <s v="L"/>
    <x v="1"/>
    <n v="8.91"/>
    <n v="17.82"/>
    <x v="1"/>
    <x v="1"/>
    <n v="1.9601999999999999"/>
    <n v="0.12359550561797752"/>
    <x v="0"/>
  </r>
  <r>
    <s v="WLL-59044-117"/>
    <x v="66"/>
    <s v="28476-04082-GR"/>
    <s v="R-D-1"/>
    <n v="6"/>
    <x v="69"/>
    <s v="kboorn23@ezinearticles.com"/>
    <x v="1"/>
    <s v="Rob"/>
    <s v="D"/>
    <x v="0"/>
    <n v="8.9499999999999993"/>
    <n v="53.699999999999996"/>
    <x v="0"/>
    <x v="2"/>
    <n v="3.2219999999999995"/>
    <n v="6.3829787234042548E-2"/>
    <x v="0"/>
  </r>
  <r>
    <s v="AWT-22827-563"/>
    <x v="67"/>
    <s v="12018-75670-EU"/>
    <s v="R-L-0.2"/>
    <n v="1"/>
    <x v="70"/>
    <s v=""/>
    <x v="1"/>
    <s v="Rob"/>
    <s v="L"/>
    <x v="3"/>
    <n v="3.5849999999999995"/>
    <n v="3.5849999999999995"/>
    <x v="0"/>
    <x v="1"/>
    <n v="0.21509999999999996"/>
    <n v="6.3829787234042548E-2"/>
    <x v="0"/>
  </r>
  <r>
    <s v="QLM-07145-668"/>
    <x v="68"/>
    <s v="86437-17399-FK"/>
    <s v="E-D-0.2"/>
    <n v="2"/>
    <x v="71"/>
    <s v="celgey25@webs.com"/>
    <x v="0"/>
    <s v="Exc"/>
    <s v="D"/>
    <x v="3"/>
    <n v="3.645"/>
    <n v="7.29"/>
    <x v="1"/>
    <x v="2"/>
    <n v="0.80190000000000006"/>
    <n v="0.12359550561797754"/>
    <x v="1"/>
  </r>
  <r>
    <s v="HVQ-64398-930"/>
    <x v="69"/>
    <s v="62979-53167-ML"/>
    <s v="A-M-0.5"/>
    <n v="6"/>
    <x v="72"/>
    <s v="lmizzi26@rakuten.co.jp"/>
    <x v="0"/>
    <s v="Ara"/>
    <s v="M"/>
    <x v="1"/>
    <n v="6.75"/>
    <n v="40.5"/>
    <x v="2"/>
    <x v="0"/>
    <n v="3.6449999999999996"/>
    <n v="9.8901098901098883E-2"/>
    <x v="0"/>
  </r>
  <r>
    <s v="WRT-40778-247"/>
    <x v="70"/>
    <s v="54810-81899-HL"/>
    <s v="R-L-1"/>
    <n v="4"/>
    <x v="73"/>
    <s v="cgiacomazzo27@jigsy.com"/>
    <x v="0"/>
    <s v="Rob"/>
    <s v="L"/>
    <x v="0"/>
    <n v="11.95"/>
    <n v="47.8"/>
    <x v="0"/>
    <x v="1"/>
    <n v="2.8679999999999999"/>
    <n v="6.3829787234042562E-2"/>
    <x v="1"/>
  </r>
  <r>
    <s v="SUB-13006-125"/>
    <x v="71"/>
    <s v="26103-41504-IB"/>
    <s v="A-L-0.5"/>
    <n v="5"/>
    <x v="74"/>
    <s v="aarnow28@arizona.edu"/>
    <x v="0"/>
    <s v="Ara"/>
    <s v="L"/>
    <x v="1"/>
    <n v="7.77"/>
    <n v="38.849999999999994"/>
    <x v="2"/>
    <x v="1"/>
    <n v="3.4964999999999997"/>
    <n v="9.8901098901098897E-2"/>
    <x v="0"/>
  </r>
  <r>
    <s v="CQM-49696-263"/>
    <x v="72"/>
    <s v="76534-45229-SG"/>
    <s v="L-L-2.5"/>
    <n v="3"/>
    <x v="75"/>
    <s v="syann29@senate.gov"/>
    <x v="0"/>
    <s v="Lib"/>
    <s v="L"/>
    <x v="2"/>
    <n v="36.454999999999998"/>
    <n v="109.36499999999999"/>
    <x v="3"/>
    <x v="1"/>
    <n v="14.217449999999999"/>
    <n v="0.14942528735632185"/>
    <x v="0"/>
  </r>
  <r>
    <s v="KXN-85094-246"/>
    <x v="73"/>
    <s v="81744-27332-RR"/>
    <s v="L-M-2.5"/>
    <n v="3"/>
    <x v="76"/>
    <s v="bnaulls2a@tiny.cc"/>
    <x v="1"/>
    <s v="Lib"/>
    <s v="M"/>
    <x v="2"/>
    <n v="33.464999999999996"/>
    <n v="100.39499999999998"/>
    <x v="3"/>
    <x v="0"/>
    <n v="13.051349999999999"/>
    <n v="0.14942528735632185"/>
    <x v="0"/>
  </r>
  <r>
    <s v="XOQ-12405-419"/>
    <x v="74"/>
    <s v="91513-75657-PH"/>
    <s v="R-D-2.5"/>
    <n v="4"/>
    <x v="77"/>
    <s v=""/>
    <x v="0"/>
    <s v="Rob"/>
    <s v="D"/>
    <x v="2"/>
    <n v="20.584999999999997"/>
    <n v="82.339999999999989"/>
    <x v="0"/>
    <x v="2"/>
    <n v="4.9403999999999995"/>
    <n v="6.3829787234042548E-2"/>
    <x v="0"/>
  </r>
  <r>
    <s v="HYF-10254-369"/>
    <x v="75"/>
    <s v="30373-66619-CB"/>
    <s v="L-L-0.5"/>
    <n v="1"/>
    <x v="78"/>
    <s v="zsherewood2c@apache.org"/>
    <x v="0"/>
    <s v="Lib"/>
    <s v="L"/>
    <x v="1"/>
    <n v="9.51"/>
    <n v="9.51"/>
    <x v="3"/>
    <x v="1"/>
    <n v="1.2363"/>
    <n v="0.14942528735632182"/>
    <x v="1"/>
  </r>
  <r>
    <s v="XXJ-47000-307"/>
    <x v="76"/>
    <s v="31582-23562-FM"/>
    <s v="A-L-2.5"/>
    <n v="3"/>
    <x v="79"/>
    <s v="jdufaire2d@fc2.com"/>
    <x v="0"/>
    <s v="Ara"/>
    <s v="L"/>
    <x v="2"/>
    <n v="29.784999999999997"/>
    <n v="89.35499999999999"/>
    <x v="2"/>
    <x v="1"/>
    <n v="8.0419499999999982"/>
    <n v="9.8901098901098897E-2"/>
    <x v="1"/>
  </r>
  <r>
    <s v="XXJ-47000-307"/>
    <x v="76"/>
    <s v="31582-23562-FM"/>
    <s v="A-D-0.2"/>
    <n v="4"/>
    <x v="79"/>
    <s v="jdufaire2d@fc2.com"/>
    <x v="0"/>
    <s v="Ara"/>
    <s v="D"/>
    <x v="3"/>
    <n v="2.9849999999999999"/>
    <n v="11.94"/>
    <x v="2"/>
    <x v="2"/>
    <n v="1.0746"/>
    <n v="9.8901098901098911E-2"/>
    <x v="1"/>
  </r>
  <r>
    <s v="ZDK-82166-357"/>
    <x v="77"/>
    <s v="81431-12577-VD"/>
    <s v="A-M-1"/>
    <n v="3"/>
    <x v="80"/>
    <s v="bkeaveney2f@netlog.com"/>
    <x v="0"/>
    <s v="Ara"/>
    <s v="M"/>
    <x v="0"/>
    <n v="11.25"/>
    <n v="33.75"/>
    <x v="2"/>
    <x v="0"/>
    <n v="3.0374999999999996"/>
    <n v="9.8901098901098897E-2"/>
    <x v="1"/>
  </r>
  <r>
    <s v="IHN-19982-362"/>
    <x v="78"/>
    <s v="68894-91205-MP"/>
    <s v="R-L-1"/>
    <n v="3"/>
    <x v="81"/>
    <s v="egrise2g@cargocollective.com"/>
    <x v="0"/>
    <s v="Rob"/>
    <s v="L"/>
    <x v="0"/>
    <n v="11.95"/>
    <n v="35.849999999999994"/>
    <x v="0"/>
    <x v="1"/>
    <n v="2.1509999999999998"/>
    <n v="6.3829787234042548E-2"/>
    <x v="1"/>
  </r>
  <r>
    <s v="VMT-10030-889"/>
    <x v="79"/>
    <s v="87602-55754-VN"/>
    <s v="A-L-1"/>
    <n v="6"/>
    <x v="82"/>
    <s v="tgottelier2h@vistaprint.com"/>
    <x v="0"/>
    <s v="Ara"/>
    <s v="L"/>
    <x v="0"/>
    <n v="12.95"/>
    <n v="77.699999999999989"/>
    <x v="2"/>
    <x v="1"/>
    <n v="6.9930000000000003"/>
    <n v="9.8901098901098911E-2"/>
    <x v="1"/>
  </r>
  <r>
    <s v="NHL-11063-100"/>
    <x v="80"/>
    <s v="39181-35745-WH"/>
    <s v="A-L-1"/>
    <n v="4"/>
    <x v="83"/>
    <s v=""/>
    <x v="1"/>
    <s v="Ara"/>
    <s v="L"/>
    <x v="0"/>
    <n v="12.95"/>
    <n v="51.8"/>
    <x v="2"/>
    <x v="1"/>
    <n v="4.6619999999999999"/>
    <n v="9.8901098901098897E-2"/>
    <x v="0"/>
  </r>
  <r>
    <s v="ROV-87448-086"/>
    <x v="81"/>
    <s v="30381-64762-NG"/>
    <s v="A-M-2.5"/>
    <n v="4"/>
    <x v="84"/>
    <s v="agreenhead2j@dailymail.co.uk"/>
    <x v="0"/>
    <s v="Ara"/>
    <s v="M"/>
    <x v="2"/>
    <n v="25.874999999999996"/>
    <n v="103.49999999999999"/>
    <x v="2"/>
    <x v="0"/>
    <n v="9.3149999999999977"/>
    <n v="9.8901098901098883E-2"/>
    <x v="1"/>
  </r>
  <r>
    <s v="DGY-35773-612"/>
    <x v="82"/>
    <s v="17503-27693-ZH"/>
    <s v="E-L-1"/>
    <n v="3"/>
    <x v="85"/>
    <s v=""/>
    <x v="0"/>
    <s v="Exc"/>
    <s v="L"/>
    <x v="0"/>
    <n v="14.85"/>
    <n v="44.55"/>
    <x v="1"/>
    <x v="1"/>
    <n v="4.9005000000000001"/>
    <n v="0.12359550561797754"/>
    <x v="0"/>
  </r>
  <r>
    <s v="YWH-50638-556"/>
    <x v="83"/>
    <s v="89442-35633-HJ"/>
    <s v="E-L-0.5"/>
    <n v="4"/>
    <x v="86"/>
    <s v="elangcaster2l@spotify.com"/>
    <x v="2"/>
    <s v="Exc"/>
    <s v="L"/>
    <x v="1"/>
    <n v="8.91"/>
    <n v="35.64"/>
    <x v="1"/>
    <x v="1"/>
    <n v="3.9203999999999999"/>
    <n v="0.12359550561797752"/>
    <x v="0"/>
  </r>
  <r>
    <s v="ISL-11200-600"/>
    <x v="84"/>
    <s v="13654-85265-IL"/>
    <s v="A-D-0.2"/>
    <n v="6"/>
    <x v="87"/>
    <s v=""/>
    <x v="1"/>
    <s v="Ara"/>
    <s v="D"/>
    <x v="3"/>
    <n v="2.9849999999999999"/>
    <n v="17.91"/>
    <x v="2"/>
    <x v="2"/>
    <n v="1.6118999999999999"/>
    <n v="9.8901098901098883E-2"/>
    <x v="0"/>
  </r>
  <r>
    <s v="LBZ-75997-047"/>
    <x v="85"/>
    <s v="40946-22090-FP"/>
    <s v="A-M-2.5"/>
    <n v="6"/>
    <x v="88"/>
    <s v="nmagauran2n@51.la"/>
    <x v="0"/>
    <s v="Ara"/>
    <s v="M"/>
    <x v="2"/>
    <n v="25.874999999999996"/>
    <n v="155.24999999999997"/>
    <x v="2"/>
    <x v="0"/>
    <n v="13.972499999999997"/>
    <n v="9.8901098901098897E-2"/>
    <x v="1"/>
  </r>
  <r>
    <s v="EUH-08089-954"/>
    <x v="86"/>
    <s v="29050-93691-TS"/>
    <s v="A-D-0.2"/>
    <n v="2"/>
    <x v="89"/>
    <s v="vkirdsch2o@google.fr"/>
    <x v="0"/>
    <s v="Ara"/>
    <s v="D"/>
    <x v="3"/>
    <n v="2.9849999999999999"/>
    <n v="5.97"/>
    <x v="2"/>
    <x v="2"/>
    <n v="0.5373"/>
    <n v="9.8901098901098911E-2"/>
    <x v="1"/>
  </r>
  <r>
    <s v="BLD-12227-251"/>
    <x v="87"/>
    <s v="64395-74865-WF"/>
    <s v="A-M-0.5"/>
    <n v="2"/>
    <x v="90"/>
    <s v="iwhapple2p@com.com"/>
    <x v="0"/>
    <s v="Ara"/>
    <s v="M"/>
    <x v="1"/>
    <n v="6.75"/>
    <n v="13.5"/>
    <x v="2"/>
    <x v="0"/>
    <n v="1.2149999999999999"/>
    <n v="9.8901098901098883E-2"/>
    <x v="1"/>
  </r>
  <r>
    <s v="OPY-30711-853"/>
    <x v="25"/>
    <s v="81861-66046-SU"/>
    <s v="A-D-0.2"/>
    <n v="1"/>
    <x v="91"/>
    <s v=""/>
    <x v="1"/>
    <s v="Ara"/>
    <s v="D"/>
    <x v="3"/>
    <n v="2.9849999999999999"/>
    <n v="2.9849999999999999"/>
    <x v="2"/>
    <x v="2"/>
    <n v="0.26865"/>
    <n v="9.8901098901098911E-2"/>
    <x v="1"/>
  </r>
  <r>
    <s v="DBC-44122-300"/>
    <x v="88"/>
    <s v="13366-78506-KP"/>
    <s v="L-M-0.2"/>
    <n v="3"/>
    <x v="92"/>
    <s v=""/>
    <x v="0"/>
    <s v="Lib"/>
    <s v="M"/>
    <x v="3"/>
    <n v="4.3650000000000002"/>
    <n v="13.095000000000001"/>
    <x v="3"/>
    <x v="0"/>
    <n v="1.70235"/>
    <n v="0.14942528735632185"/>
    <x v="0"/>
  </r>
  <r>
    <s v="FJQ-60035-234"/>
    <x v="89"/>
    <s v="08847-29858-HN"/>
    <s v="A-L-0.2"/>
    <n v="2"/>
    <x v="93"/>
    <s v=""/>
    <x v="0"/>
    <s v="Ara"/>
    <s v="L"/>
    <x v="3"/>
    <n v="3.8849999999999998"/>
    <n v="7.77"/>
    <x v="2"/>
    <x v="1"/>
    <n v="0.69929999999999992"/>
    <n v="9.8901098901098897E-2"/>
    <x v="0"/>
  </r>
  <r>
    <s v="HSF-66926-425"/>
    <x v="90"/>
    <s v="00539-42510-RY"/>
    <s v="L-D-2.5"/>
    <n v="5"/>
    <x v="94"/>
    <s v="nyoules2t@reference.com"/>
    <x v="1"/>
    <s v="Lib"/>
    <s v="D"/>
    <x v="2"/>
    <n v="29.784999999999997"/>
    <n v="148.92499999999998"/>
    <x v="3"/>
    <x v="2"/>
    <n v="19.360250000000001"/>
    <n v="0.14942528735632188"/>
    <x v="0"/>
  </r>
  <r>
    <s v="LQG-41416-375"/>
    <x v="91"/>
    <s v="45190-08727-NV"/>
    <s v="L-D-1"/>
    <n v="3"/>
    <x v="95"/>
    <s v="daizikovitz2u@answers.com"/>
    <x v="1"/>
    <s v="Lib"/>
    <s v="D"/>
    <x v="0"/>
    <n v="12.95"/>
    <n v="38.849999999999994"/>
    <x v="3"/>
    <x v="2"/>
    <n v="5.0504999999999995"/>
    <n v="0.14942528735632185"/>
    <x v="0"/>
  </r>
  <r>
    <s v="VZO-97265-841"/>
    <x v="92"/>
    <s v="87049-37901-FU"/>
    <s v="R-M-0.2"/>
    <n v="4"/>
    <x v="96"/>
    <s v="brevel2v@fastcompany.com"/>
    <x v="0"/>
    <s v="Rob"/>
    <s v="M"/>
    <x v="3"/>
    <n v="2.9849999999999999"/>
    <n v="11.94"/>
    <x v="0"/>
    <x v="0"/>
    <n v="0.71639999999999993"/>
    <n v="6.3829787234042548E-2"/>
    <x v="1"/>
  </r>
  <r>
    <s v="MOR-12987-399"/>
    <x v="93"/>
    <s v="34015-31593-JC"/>
    <s v="L-M-1"/>
    <n v="6"/>
    <x v="97"/>
    <s v="epriddis2w@nationalgeographic.com"/>
    <x v="0"/>
    <s v="Lib"/>
    <s v="M"/>
    <x v="0"/>
    <n v="14.55"/>
    <n v="87.300000000000011"/>
    <x v="3"/>
    <x v="0"/>
    <n v="11.349"/>
    <n v="0.14942528735632182"/>
    <x v="1"/>
  </r>
  <r>
    <s v="UOA-23786-489"/>
    <x v="94"/>
    <s v="90305-50099-SV"/>
    <s v="A-M-0.5"/>
    <n v="6"/>
    <x v="98"/>
    <s v="qveel2x@jugem.jp"/>
    <x v="0"/>
    <s v="Ara"/>
    <s v="M"/>
    <x v="1"/>
    <n v="6.75"/>
    <n v="40.5"/>
    <x v="2"/>
    <x v="0"/>
    <n v="3.6449999999999996"/>
    <n v="9.8901098901098883E-2"/>
    <x v="0"/>
  </r>
  <r>
    <s v="AJL-52941-018"/>
    <x v="95"/>
    <s v="55871-61935-MF"/>
    <s v="E-D-1"/>
    <n v="2"/>
    <x v="99"/>
    <s v="lconyers2y@twitter.com"/>
    <x v="0"/>
    <s v="Exc"/>
    <s v="D"/>
    <x v="0"/>
    <n v="12.15"/>
    <n v="24.3"/>
    <x v="1"/>
    <x v="2"/>
    <n v="2.673"/>
    <n v="0.12359550561797751"/>
    <x v="1"/>
  </r>
  <r>
    <s v="XSZ-84273-421"/>
    <x v="96"/>
    <s v="15405-60469-TM"/>
    <s v="R-M-0.5"/>
    <n v="3"/>
    <x v="100"/>
    <s v="pwye2z@dagondesign.com"/>
    <x v="0"/>
    <s v="Rob"/>
    <s v="M"/>
    <x v="1"/>
    <n v="5.97"/>
    <n v="17.91"/>
    <x v="0"/>
    <x v="0"/>
    <n v="1.0745999999999998"/>
    <n v="6.3829787234042534E-2"/>
    <x v="0"/>
  </r>
  <r>
    <s v="NUN-48214-216"/>
    <x v="97"/>
    <s v="06953-94794-FB"/>
    <s v="A-M-0.5"/>
    <n v="4"/>
    <x v="101"/>
    <s v=""/>
    <x v="0"/>
    <s v="Ara"/>
    <s v="M"/>
    <x v="1"/>
    <n v="6.75"/>
    <n v="27"/>
    <x v="2"/>
    <x v="0"/>
    <n v="2.4299999999999997"/>
    <n v="9.8901098901098883E-2"/>
    <x v="1"/>
  </r>
  <r>
    <s v="AKV-93064-769"/>
    <x v="98"/>
    <s v="22305-40299-CY"/>
    <s v="L-D-0.5"/>
    <n v="1"/>
    <x v="102"/>
    <s v="tsheryn31@mtv.com"/>
    <x v="0"/>
    <s v="Lib"/>
    <s v="D"/>
    <x v="1"/>
    <n v="7.77"/>
    <n v="7.77"/>
    <x v="3"/>
    <x v="2"/>
    <n v="1.0101"/>
    <n v="0.14942528735632185"/>
    <x v="0"/>
  </r>
  <r>
    <s v="BRB-40903-533"/>
    <x v="99"/>
    <s v="09020-56774-GU"/>
    <s v="E-L-0.2"/>
    <n v="3"/>
    <x v="103"/>
    <s v="mredgrave32@cargocollective.com"/>
    <x v="0"/>
    <s v="Exc"/>
    <s v="L"/>
    <x v="3"/>
    <n v="4.4550000000000001"/>
    <n v="13.365"/>
    <x v="1"/>
    <x v="1"/>
    <n v="1.4701499999999998"/>
    <n v="0.12359550561797751"/>
    <x v="0"/>
  </r>
  <r>
    <s v="GPR-19973-483"/>
    <x v="100"/>
    <s v="92926-08470-YS"/>
    <s v="R-D-0.5"/>
    <n v="5"/>
    <x v="104"/>
    <s v="bfominov33@yale.edu"/>
    <x v="0"/>
    <s v="Rob"/>
    <s v="D"/>
    <x v="1"/>
    <n v="5.3699999999999992"/>
    <n v="26.849999999999994"/>
    <x v="0"/>
    <x v="2"/>
    <n v="1.6109999999999998"/>
    <n v="6.3829787234042562E-2"/>
    <x v="1"/>
  </r>
  <r>
    <s v="XIY-43041-882"/>
    <x v="101"/>
    <s v="07250-63194-JO"/>
    <s v="A-M-1"/>
    <n v="1"/>
    <x v="105"/>
    <s v="scritchlow34@un.org"/>
    <x v="0"/>
    <s v="Ara"/>
    <s v="M"/>
    <x v="0"/>
    <n v="11.25"/>
    <n v="11.25"/>
    <x v="2"/>
    <x v="0"/>
    <n v="1.0125"/>
    <n v="9.8901098901098897E-2"/>
    <x v="1"/>
  </r>
  <r>
    <s v="YGY-98425-969"/>
    <x v="102"/>
    <s v="63787-96257-TQ"/>
    <s v="L-M-1"/>
    <n v="1"/>
    <x v="106"/>
    <s v="msteptow35@earthlink.net"/>
    <x v="1"/>
    <s v="Lib"/>
    <s v="M"/>
    <x v="0"/>
    <n v="14.55"/>
    <n v="14.55"/>
    <x v="3"/>
    <x v="0"/>
    <n v="1.8915000000000002"/>
    <n v="0.14942528735632185"/>
    <x v="1"/>
  </r>
  <r>
    <s v="MSB-08397-648"/>
    <x v="103"/>
    <s v="49530-25460-RW"/>
    <s v="R-L-0.2"/>
    <n v="4"/>
    <x v="107"/>
    <s v=""/>
    <x v="0"/>
    <s v="Rob"/>
    <s v="L"/>
    <x v="3"/>
    <n v="3.5849999999999995"/>
    <n v="14.339999999999998"/>
    <x v="0"/>
    <x v="1"/>
    <n v="0.86039999999999983"/>
    <n v="6.3829787234042548E-2"/>
    <x v="1"/>
  </r>
  <r>
    <s v="WDR-06028-345"/>
    <x v="104"/>
    <s v="66508-21373-OQ"/>
    <s v="L-L-1"/>
    <n v="1"/>
    <x v="108"/>
    <s v="imulliner37@pinterest.com"/>
    <x v="2"/>
    <s v="Lib"/>
    <s v="L"/>
    <x v="0"/>
    <n v="15.85"/>
    <n v="15.85"/>
    <x v="3"/>
    <x v="1"/>
    <n v="2.0605000000000002"/>
    <n v="0.14942528735632185"/>
    <x v="1"/>
  </r>
  <r>
    <s v="MXM-42948-061"/>
    <x v="105"/>
    <s v="20203-03950-FY"/>
    <s v="L-L-0.2"/>
    <n v="4"/>
    <x v="109"/>
    <s v="gstandley38@dion.ne.jp"/>
    <x v="1"/>
    <s v="Lib"/>
    <s v="L"/>
    <x v="3"/>
    <n v="4.7549999999999999"/>
    <n v="19.02"/>
    <x v="3"/>
    <x v="1"/>
    <n v="2.4725999999999999"/>
    <n v="0.14942528735632182"/>
    <x v="0"/>
  </r>
  <r>
    <s v="MGQ-98961-173"/>
    <x v="11"/>
    <s v="83895-90735-XH"/>
    <s v="L-L-0.5"/>
    <n v="4"/>
    <x v="110"/>
    <s v="bdrage39@youku.com"/>
    <x v="0"/>
    <s v="Lib"/>
    <s v="L"/>
    <x v="1"/>
    <n v="9.51"/>
    <n v="38.04"/>
    <x v="3"/>
    <x v="1"/>
    <n v="4.9451999999999998"/>
    <n v="0.14942528735632182"/>
    <x v="1"/>
  </r>
  <r>
    <s v="RFH-64349-897"/>
    <x v="106"/>
    <s v="61954-61462-RJ"/>
    <s v="E-D-0.5"/>
    <n v="3"/>
    <x v="111"/>
    <s v="myallop3a@fema.gov"/>
    <x v="0"/>
    <s v="Exc"/>
    <s v="D"/>
    <x v="1"/>
    <n v="7.29"/>
    <n v="21.87"/>
    <x v="1"/>
    <x v="2"/>
    <n v="2.4057000000000004"/>
    <n v="0.12359550561797754"/>
    <x v="0"/>
  </r>
  <r>
    <s v="TKL-20738-660"/>
    <x v="107"/>
    <s v="47939-53158-LS"/>
    <s v="E-M-0.2"/>
    <n v="1"/>
    <x v="112"/>
    <s v="cswitsur3b@chronoengine.com"/>
    <x v="0"/>
    <s v="Exc"/>
    <s v="M"/>
    <x v="3"/>
    <n v="4.125"/>
    <n v="4.125"/>
    <x v="1"/>
    <x v="0"/>
    <n v="0.45374999999999999"/>
    <n v="0.12359550561797752"/>
    <x v="1"/>
  </r>
  <r>
    <s v="TKL-20738-660"/>
    <x v="107"/>
    <s v="47939-53158-LS"/>
    <s v="A-L-0.2"/>
    <n v="1"/>
    <x v="112"/>
    <s v="cswitsur3b@chronoengine.com"/>
    <x v="0"/>
    <s v="Ara"/>
    <s v="L"/>
    <x v="3"/>
    <n v="3.8849999999999998"/>
    <n v="3.8849999999999998"/>
    <x v="2"/>
    <x v="1"/>
    <n v="0.34964999999999996"/>
    <n v="9.8901098901098897E-2"/>
    <x v="1"/>
  </r>
  <r>
    <s v="TKL-20738-660"/>
    <x v="107"/>
    <s v="47939-53158-LS"/>
    <s v="E-M-1"/>
    <n v="5"/>
    <x v="112"/>
    <s v="cswitsur3b@chronoengine.com"/>
    <x v="0"/>
    <s v="Exc"/>
    <s v="M"/>
    <x v="0"/>
    <n v="13.75"/>
    <n v="68.75"/>
    <x v="1"/>
    <x v="0"/>
    <n v="7.5625"/>
    <n v="0.12359550561797752"/>
    <x v="1"/>
  </r>
  <r>
    <s v="GOW-03198-575"/>
    <x v="108"/>
    <s v="61513-27752-FA"/>
    <s v="A-D-0.5"/>
    <n v="4"/>
    <x v="113"/>
    <s v="mludwell3e@blogger.com"/>
    <x v="0"/>
    <s v="Ara"/>
    <s v="D"/>
    <x v="1"/>
    <n v="5.97"/>
    <n v="23.88"/>
    <x v="2"/>
    <x v="2"/>
    <n v="2.1492"/>
    <n v="9.8901098901098911E-2"/>
    <x v="0"/>
  </r>
  <r>
    <s v="QJB-90477-635"/>
    <x v="109"/>
    <s v="89714-19856-WX"/>
    <s v="L-L-2.5"/>
    <n v="4"/>
    <x v="114"/>
    <s v="dbeauchamp3f@usda.gov"/>
    <x v="0"/>
    <s v="Lib"/>
    <s v="L"/>
    <x v="2"/>
    <n v="36.454999999999998"/>
    <n v="145.82"/>
    <x v="3"/>
    <x v="1"/>
    <n v="18.956599999999998"/>
    <n v="0.14942528735632182"/>
    <x v="1"/>
  </r>
  <r>
    <s v="MWP-46239-785"/>
    <x v="110"/>
    <s v="87979-56781-YV"/>
    <s v="L-M-0.2"/>
    <n v="5"/>
    <x v="115"/>
    <s v="srodliff3g@ted.com"/>
    <x v="0"/>
    <s v="Lib"/>
    <s v="M"/>
    <x v="3"/>
    <n v="4.3650000000000002"/>
    <n v="21.825000000000003"/>
    <x v="3"/>
    <x v="0"/>
    <n v="2.83725"/>
    <n v="0.14942528735632182"/>
    <x v="0"/>
  </r>
  <r>
    <s v="QDV-03406-248"/>
    <x v="111"/>
    <s v="74126-88836-KA"/>
    <s v="L-M-0.5"/>
    <n v="3"/>
    <x v="116"/>
    <s v="swoodham3h@businesswire.com"/>
    <x v="1"/>
    <s v="Lib"/>
    <s v="M"/>
    <x v="1"/>
    <n v="8.73"/>
    <n v="26.19"/>
    <x v="3"/>
    <x v="0"/>
    <n v="3.4047000000000001"/>
    <n v="0.14942528735632185"/>
    <x v="0"/>
  </r>
  <r>
    <s v="GPH-40635-105"/>
    <x v="112"/>
    <s v="37397-05992-VO"/>
    <s v="A-M-1"/>
    <n v="1"/>
    <x v="117"/>
    <s v="hsynnot3i@about.com"/>
    <x v="0"/>
    <s v="Ara"/>
    <s v="M"/>
    <x v="0"/>
    <n v="11.25"/>
    <n v="11.25"/>
    <x v="2"/>
    <x v="0"/>
    <n v="1.0125"/>
    <n v="9.8901098901098897E-2"/>
    <x v="1"/>
  </r>
  <r>
    <s v="JOM-80930-071"/>
    <x v="113"/>
    <s v="54904-18397-UD"/>
    <s v="L-D-1"/>
    <n v="6"/>
    <x v="118"/>
    <s v="rlepere3j@shop-pro.jp"/>
    <x v="1"/>
    <s v="Lib"/>
    <s v="D"/>
    <x v="0"/>
    <n v="12.95"/>
    <n v="77.699999999999989"/>
    <x v="3"/>
    <x v="2"/>
    <n v="10.100999999999999"/>
    <n v="0.14942528735632185"/>
    <x v="1"/>
  </r>
  <r>
    <s v="OIL-26493-755"/>
    <x v="114"/>
    <s v="19017-95853-EK"/>
    <s v="A-M-0.5"/>
    <n v="1"/>
    <x v="119"/>
    <s v="twoofinden3k@businesswire.com"/>
    <x v="0"/>
    <s v="Ara"/>
    <s v="M"/>
    <x v="1"/>
    <n v="6.75"/>
    <n v="6.75"/>
    <x v="2"/>
    <x v="0"/>
    <n v="0.60749999999999993"/>
    <n v="9.8901098901098883E-2"/>
    <x v="1"/>
  </r>
  <r>
    <s v="CYV-13426-645"/>
    <x v="115"/>
    <s v="88593-59934-VU"/>
    <s v="E-D-1"/>
    <n v="1"/>
    <x v="120"/>
    <s v="edacca3l@google.pl"/>
    <x v="0"/>
    <s v="Exc"/>
    <s v="D"/>
    <x v="0"/>
    <n v="12.15"/>
    <n v="12.15"/>
    <x v="1"/>
    <x v="2"/>
    <n v="1.3365"/>
    <n v="0.12359550561797751"/>
    <x v="0"/>
  </r>
  <r>
    <s v="WRP-39846-614"/>
    <x v="49"/>
    <s v="47493-68564-YM"/>
    <s v="A-L-2.5"/>
    <n v="5"/>
    <x v="121"/>
    <s v=""/>
    <x v="1"/>
    <s v="Ara"/>
    <s v="L"/>
    <x v="2"/>
    <n v="29.784999999999997"/>
    <n v="148.92499999999998"/>
    <x v="2"/>
    <x v="1"/>
    <n v="13.403249999999998"/>
    <n v="9.8901098901098883E-2"/>
    <x v="0"/>
  </r>
  <r>
    <s v="VDZ-76673-968"/>
    <x v="116"/>
    <s v="82246-82543-DW"/>
    <s v="E-D-0.5"/>
    <n v="2"/>
    <x v="122"/>
    <s v="bhindsberg3n@blogs.com"/>
    <x v="0"/>
    <s v="Exc"/>
    <s v="D"/>
    <x v="1"/>
    <n v="7.29"/>
    <n v="14.58"/>
    <x v="1"/>
    <x v="2"/>
    <n v="1.6038000000000001"/>
    <n v="0.12359550561797754"/>
    <x v="0"/>
  </r>
  <r>
    <s v="VTV-03546-175"/>
    <x v="117"/>
    <s v="03384-62101-IY"/>
    <s v="A-L-2.5"/>
    <n v="5"/>
    <x v="123"/>
    <s v="orobins3o@salon.com"/>
    <x v="0"/>
    <s v="Ara"/>
    <s v="L"/>
    <x v="2"/>
    <n v="29.784999999999997"/>
    <n v="148.92499999999998"/>
    <x v="2"/>
    <x v="1"/>
    <n v="13.403249999999998"/>
    <n v="9.8901098901098883E-2"/>
    <x v="0"/>
  </r>
  <r>
    <s v="GHR-72274-715"/>
    <x v="118"/>
    <s v="86881-41559-OR"/>
    <s v="L-D-1"/>
    <n v="1"/>
    <x v="124"/>
    <s v="osyseland3p@independent.co.uk"/>
    <x v="0"/>
    <s v="Lib"/>
    <s v="D"/>
    <x v="0"/>
    <n v="12.95"/>
    <n v="12.95"/>
    <x v="3"/>
    <x v="2"/>
    <n v="1.6835"/>
    <n v="0.14942528735632185"/>
    <x v="1"/>
  </r>
  <r>
    <s v="ZGK-97262-313"/>
    <x v="119"/>
    <s v="02536-18494-AQ"/>
    <s v="E-M-2.5"/>
    <n v="3"/>
    <x v="125"/>
    <s v=""/>
    <x v="0"/>
    <s v="Exc"/>
    <s v="M"/>
    <x v="2"/>
    <n v="31.624999999999996"/>
    <n v="94.874999999999986"/>
    <x v="1"/>
    <x v="0"/>
    <n v="10.436249999999999"/>
    <n v="0.12359550561797754"/>
    <x v="0"/>
  </r>
  <r>
    <s v="ZFS-30776-804"/>
    <x v="120"/>
    <s v="58638-01029-CB"/>
    <s v="A-L-0.5"/>
    <n v="5"/>
    <x v="126"/>
    <s v="bmcamish2e@tripadvisor.com"/>
    <x v="0"/>
    <s v="Ara"/>
    <s v="L"/>
    <x v="1"/>
    <n v="7.77"/>
    <n v="38.849999999999994"/>
    <x v="2"/>
    <x v="1"/>
    <n v="3.4964999999999997"/>
    <n v="9.8901098901098897E-2"/>
    <x v="0"/>
  </r>
  <r>
    <s v="QUU-91729-492"/>
    <x v="121"/>
    <s v="90312-11148-LA"/>
    <s v="A-D-0.2"/>
    <n v="4"/>
    <x v="127"/>
    <s v="lkeenleyside3s@topsy.com"/>
    <x v="0"/>
    <s v="Ara"/>
    <s v="D"/>
    <x v="3"/>
    <n v="2.9849999999999999"/>
    <n v="11.94"/>
    <x v="2"/>
    <x v="2"/>
    <n v="1.0746"/>
    <n v="9.8901098901098911E-2"/>
    <x v="1"/>
  </r>
  <r>
    <s v="PVI-72795-960"/>
    <x v="122"/>
    <s v="68239-74809-TF"/>
    <s v="E-L-2.5"/>
    <n v="3"/>
    <x v="128"/>
    <s v=""/>
    <x v="1"/>
    <s v="Exc"/>
    <s v="L"/>
    <x v="2"/>
    <n v="34.154999999999994"/>
    <n v="102.46499999999997"/>
    <x v="1"/>
    <x v="1"/>
    <n v="11.271149999999999"/>
    <n v="0.12359550561797755"/>
    <x v="1"/>
  </r>
  <r>
    <s v="PPP-78935-365"/>
    <x v="123"/>
    <s v="91074-60023-IP"/>
    <s v="E-D-1"/>
    <n v="4"/>
    <x v="129"/>
    <s v=""/>
    <x v="0"/>
    <s v="Exc"/>
    <s v="D"/>
    <x v="0"/>
    <n v="12.15"/>
    <n v="48.6"/>
    <x v="1"/>
    <x v="2"/>
    <n v="5.3460000000000001"/>
    <n v="0.12359550561797751"/>
    <x v="1"/>
  </r>
  <r>
    <s v="JUO-34131-517"/>
    <x v="124"/>
    <s v="07972-83748-JI"/>
    <s v="L-D-1"/>
    <n v="6"/>
    <x v="130"/>
    <s v=""/>
    <x v="0"/>
    <s v="Lib"/>
    <s v="D"/>
    <x v="0"/>
    <n v="12.95"/>
    <n v="77.699999999999989"/>
    <x v="3"/>
    <x v="2"/>
    <n v="10.100999999999999"/>
    <n v="0.14942528735632185"/>
    <x v="0"/>
  </r>
  <r>
    <s v="ZJE-89333-489"/>
    <x v="125"/>
    <s v="08694-57330-XR"/>
    <s v="L-D-2.5"/>
    <n v="1"/>
    <x v="131"/>
    <s v="vkundt3w@bigcartel.com"/>
    <x v="1"/>
    <s v="Lib"/>
    <s v="D"/>
    <x v="2"/>
    <n v="29.784999999999997"/>
    <n v="29.784999999999997"/>
    <x v="3"/>
    <x v="2"/>
    <n v="3.8720499999999998"/>
    <n v="0.14942528735632185"/>
    <x v="0"/>
  </r>
  <r>
    <s v="LOO-35324-159"/>
    <x v="126"/>
    <s v="68412-11126-YJ"/>
    <s v="A-L-0.2"/>
    <n v="4"/>
    <x v="132"/>
    <s v="bbett3x@google.de"/>
    <x v="0"/>
    <s v="Ara"/>
    <s v="L"/>
    <x v="3"/>
    <n v="3.8849999999999998"/>
    <n v="15.54"/>
    <x v="2"/>
    <x v="1"/>
    <n v="1.3985999999999998"/>
    <n v="9.8901098901098897E-2"/>
    <x v="0"/>
  </r>
  <r>
    <s v="JBQ-93412-846"/>
    <x v="127"/>
    <s v="69037-66822-DW"/>
    <s v="E-L-2.5"/>
    <n v="4"/>
    <x v="133"/>
    <s v=""/>
    <x v="1"/>
    <s v="Exc"/>
    <s v="L"/>
    <x v="2"/>
    <n v="34.154999999999994"/>
    <n v="136.61999999999998"/>
    <x v="1"/>
    <x v="1"/>
    <n v="15.028199999999998"/>
    <n v="0.12359550561797754"/>
    <x v="0"/>
  </r>
  <r>
    <s v="EHX-66333-637"/>
    <x v="128"/>
    <s v="01297-94364-XH"/>
    <s v="L-M-0.5"/>
    <n v="2"/>
    <x v="134"/>
    <s v="dstaite3z@scientificamerican.com"/>
    <x v="0"/>
    <s v="Lib"/>
    <s v="M"/>
    <x v="1"/>
    <n v="8.73"/>
    <n v="17.46"/>
    <x v="3"/>
    <x v="0"/>
    <n v="2.2698"/>
    <n v="0.14942528735632182"/>
    <x v="1"/>
  </r>
  <r>
    <s v="WXG-25759-236"/>
    <x v="103"/>
    <s v="39919-06540-ZI"/>
    <s v="E-L-2.5"/>
    <n v="2"/>
    <x v="135"/>
    <s v="wkeyse40@apple.com"/>
    <x v="0"/>
    <s v="Exc"/>
    <s v="L"/>
    <x v="2"/>
    <n v="34.154999999999994"/>
    <n v="68.309999999999988"/>
    <x v="1"/>
    <x v="1"/>
    <n v="7.5140999999999991"/>
    <n v="0.12359550561797754"/>
    <x v="0"/>
  </r>
  <r>
    <s v="QNA-31113-984"/>
    <x v="129"/>
    <s v="60512-78550-WS"/>
    <s v="L-M-0.2"/>
    <n v="4"/>
    <x v="136"/>
    <s v="oclausenthue41@marriott.com"/>
    <x v="0"/>
    <s v="Lib"/>
    <s v="M"/>
    <x v="3"/>
    <n v="4.3650000000000002"/>
    <n v="17.46"/>
    <x v="3"/>
    <x v="0"/>
    <n v="2.2698"/>
    <n v="0.14942528735632182"/>
    <x v="1"/>
  </r>
  <r>
    <s v="ZWI-52029-159"/>
    <x v="130"/>
    <s v="40172-12000-AU"/>
    <s v="L-M-1"/>
    <n v="3"/>
    <x v="137"/>
    <s v="lfrancisco42@fema.gov"/>
    <x v="0"/>
    <s v="Lib"/>
    <s v="M"/>
    <x v="0"/>
    <n v="14.55"/>
    <n v="43.650000000000006"/>
    <x v="3"/>
    <x v="0"/>
    <n v="5.6745000000000001"/>
    <n v="0.14942528735632182"/>
    <x v="1"/>
  </r>
  <r>
    <s v="ZWI-52029-159"/>
    <x v="130"/>
    <s v="40172-12000-AU"/>
    <s v="E-M-1"/>
    <n v="2"/>
    <x v="137"/>
    <s v="lfrancisco42@fema.gov"/>
    <x v="0"/>
    <s v="Exc"/>
    <s v="M"/>
    <x v="0"/>
    <n v="13.75"/>
    <n v="27.5"/>
    <x v="1"/>
    <x v="0"/>
    <n v="3.0249999999999999"/>
    <n v="0.12359550561797751"/>
    <x v="1"/>
  </r>
  <r>
    <s v="DFS-49954-707"/>
    <x v="131"/>
    <s v="39019-13649-CL"/>
    <s v="E-D-0.2"/>
    <n v="5"/>
    <x v="138"/>
    <s v="gskingle44@clickbank.net"/>
    <x v="0"/>
    <s v="Exc"/>
    <s v="D"/>
    <x v="3"/>
    <n v="3.645"/>
    <n v="18.225000000000001"/>
    <x v="1"/>
    <x v="2"/>
    <n v="2.00475"/>
    <n v="0.12359550561797752"/>
    <x v="0"/>
  </r>
  <r>
    <s v="VYP-89830-878"/>
    <x v="132"/>
    <s v="12715-05198-QU"/>
    <s v="A-M-2.5"/>
    <n v="2"/>
    <x v="139"/>
    <s v=""/>
    <x v="0"/>
    <s v="Ara"/>
    <s v="M"/>
    <x v="2"/>
    <n v="25.874999999999996"/>
    <n v="51.749999999999993"/>
    <x v="2"/>
    <x v="0"/>
    <n v="4.6574999999999989"/>
    <n v="9.8901098901098883E-2"/>
    <x v="0"/>
  </r>
  <r>
    <s v="AMT-40418-362"/>
    <x v="133"/>
    <s v="04513-76520-QO"/>
    <s v="L-D-1"/>
    <n v="1"/>
    <x v="140"/>
    <s v="jbalsillie46@princeton.edu"/>
    <x v="0"/>
    <s v="Lib"/>
    <s v="D"/>
    <x v="0"/>
    <n v="12.95"/>
    <n v="12.95"/>
    <x v="3"/>
    <x v="2"/>
    <n v="1.6835"/>
    <n v="0.14942528735632185"/>
    <x v="0"/>
  </r>
  <r>
    <s v="NFQ-23241-793"/>
    <x v="134"/>
    <s v="88446-59251-SQ"/>
    <s v="A-M-1"/>
    <n v="3"/>
    <x v="141"/>
    <s v=""/>
    <x v="0"/>
    <s v="Ara"/>
    <s v="M"/>
    <x v="0"/>
    <n v="11.25"/>
    <n v="33.75"/>
    <x v="2"/>
    <x v="0"/>
    <n v="3.0374999999999996"/>
    <n v="9.8901098901098897E-2"/>
    <x v="0"/>
  </r>
  <r>
    <s v="JQK-64922-985"/>
    <x v="113"/>
    <s v="23779-10274-KN"/>
    <s v="R-M-2.5"/>
    <n v="3"/>
    <x v="142"/>
    <s v="bleffek48@ning.com"/>
    <x v="0"/>
    <s v="Rob"/>
    <s v="M"/>
    <x v="2"/>
    <n v="22.884999999999998"/>
    <n v="68.655000000000001"/>
    <x v="0"/>
    <x v="0"/>
    <n v="4.1192999999999991"/>
    <n v="6.3829787234042534E-2"/>
    <x v="0"/>
  </r>
  <r>
    <s v="YET-17732-678"/>
    <x v="135"/>
    <s v="57235-92842-DK"/>
    <s v="R-D-0.2"/>
    <n v="1"/>
    <x v="143"/>
    <s v=""/>
    <x v="0"/>
    <s v="Rob"/>
    <s v="D"/>
    <x v="3"/>
    <n v="2.6849999999999996"/>
    <n v="2.6849999999999996"/>
    <x v="0"/>
    <x v="2"/>
    <n v="0.16109999999999997"/>
    <n v="6.3829787234042548E-2"/>
    <x v="1"/>
  </r>
  <r>
    <s v="NKW-24945-846"/>
    <x v="35"/>
    <s v="75977-30364-AY"/>
    <s v="A-D-2.5"/>
    <n v="5"/>
    <x v="144"/>
    <s v="jpray4a@youtube.com"/>
    <x v="0"/>
    <s v="Ara"/>
    <s v="D"/>
    <x v="2"/>
    <n v="22.884999999999998"/>
    <n v="114.42499999999998"/>
    <x v="2"/>
    <x v="2"/>
    <n v="10.298249999999998"/>
    <n v="9.8901098901098897E-2"/>
    <x v="1"/>
  </r>
  <r>
    <s v="VKA-82720-513"/>
    <x v="136"/>
    <s v="12299-30914-NG"/>
    <s v="A-M-2.5"/>
    <n v="6"/>
    <x v="145"/>
    <s v="gholborn4b@ow.ly"/>
    <x v="0"/>
    <s v="Ara"/>
    <s v="M"/>
    <x v="2"/>
    <n v="25.874999999999996"/>
    <n v="155.24999999999997"/>
    <x v="2"/>
    <x v="0"/>
    <n v="13.972499999999997"/>
    <n v="9.8901098901098897E-2"/>
    <x v="0"/>
  </r>
  <r>
    <s v="THA-60599-417"/>
    <x v="137"/>
    <s v="59971-35626-YJ"/>
    <s v="A-M-2.5"/>
    <n v="3"/>
    <x v="146"/>
    <s v="fkeinrat4c@dailymail.co.uk"/>
    <x v="0"/>
    <s v="Ara"/>
    <s v="M"/>
    <x v="2"/>
    <n v="25.874999999999996"/>
    <n v="77.624999999999986"/>
    <x v="2"/>
    <x v="0"/>
    <n v="6.9862499999999983"/>
    <n v="9.8901098901098897E-2"/>
    <x v="0"/>
  </r>
  <r>
    <s v="MEK-39769-035"/>
    <x v="138"/>
    <s v="15380-76513-PS"/>
    <s v="R-D-2.5"/>
    <n v="3"/>
    <x v="147"/>
    <s v="pyea4d@aol.com"/>
    <x v="1"/>
    <s v="Rob"/>
    <s v="D"/>
    <x v="2"/>
    <n v="20.584999999999997"/>
    <n v="61.754999999999995"/>
    <x v="0"/>
    <x v="2"/>
    <n v="3.7052999999999994"/>
    <n v="6.3829787234042548E-2"/>
    <x v="1"/>
  </r>
  <r>
    <s v="JAF-18294-750"/>
    <x v="139"/>
    <s v="73564-98204-EY"/>
    <s v="R-D-2.5"/>
    <n v="6"/>
    <x v="148"/>
    <s v=""/>
    <x v="0"/>
    <s v="Rob"/>
    <s v="D"/>
    <x v="2"/>
    <n v="20.584999999999997"/>
    <n v="123.50999999999999"/>
    <x v="0"/>
    <x v="2"/>
    <n v="7.4105999999999987"/>
    <n v="6.3829787234042548E-2"/>
    <x v="0"/>
  </r>
  <r>
    <s v="TME-59627-221"/>
    <x v="140"/>
    <s v="72282-40594-RX"/>
    <s v="L-L-2.5"/>
    <n v="6"/>
    <x v="149"/>
    <s v=""/>
    <x v="0"/>
    <s v="Lib"/>
    <s v="L"/>
    <x v="2"/>
    <n v="36.454999999999998"/>
    <n v="218.73"/>
    <x v="3"/>
    <x v="1"/>
    <n v="28.434899999999999"/>
    <n v="0.14942528735632185"/>
    <x v="1"/>
  </r>
  <r>
    <s v="UDG-65353-824"/>
    <x v="141"/>
    <s v="17514-94165-RJ"/>
    <s v="E-M-0.5"/>
    <n v="4"/>
    <x v="150"/>
    <s v="kswede4g@addthis.com"/>
    <x v="0"/>
    <s v="Exc"/>
    <s v="M"/>
    <x v="1"/>
    <n v="8.25"/>
    <n v="33"/>
    <x v="1"/>
    <x v="0"/>
    <n v="3.63"/>
    <n v="0.12359550561797752"/>
    <x v="1"/>
  </r>
  <r>
    <s v="ENQ-42923-176"/>
    <x v="142"/>
    <s v="56248-75861-JX"/>
    <s v="A-L-0.5"/>
    <n v="3"/>
    <x v="151"/>
    <s v="lrubrow4h@microsoft.com"/>
    <x v="0"/>
    <s v="Ara"/>
    <s v="L"/>
    <x v="1"/>
    <n v="7.77"/>
    <n v="23.31"/>
    <x v="2"/>
    <x v="1"/>
    <n v="2.0978999999999997"/>
    <n v="9.8901098901098883E-2"/>
    <x v="1"/>
  </r>
  <r>
    <s v="CBT-55781-720"/>
    <x v="143"/>
    <s v="97855-54761-IS"/>
    <s v="E-D-0.5"/>
    <n v="3"/>
    <x v="152"/>
    <s v="dtift4i@netvibes.com"/>
    <x v="0"/>
    <s v="Exc"/>
    <s v="D"/>
    <x v="1"/>
    <n v="7.29"/>
    <n v="21.87"/>
    <x v="1"/>
    <x v="2"/>
    <n v="2.4057000000000004"/>
    <n v="0.12359550561797754"/>
    <x v="0"/>
  </r>
  <r>
    <s v="NEU-86533-016"/>
    <x v="144"/>
    <s v="96544-91644-IT"/>
    <s v="R-D-0.2"/>
    <n v="6"/>
    <x v="153"/>
    <s v="gschonfeld4j@oracle.com"/>
    <x v="0"/>
    <s v="Rob"/>
    <s v="D"/>
    <x v="3"/>
    <n v="2.6849999999999996"/>
    <n v="16.11"/>
    <x v="0"/>
    <x v="2"/>
    <n v="0.96659999999999979"/>
    <n v="6.3829787234042534E-2"/>
    <x v="1"/>
  </r>
  <r>
    <s v="BYU-58154-603"/>
    <x v="145"/>
    <s v="51971-70393-QM"/>
    <s v="E-D-0.5"/>
    <n v="4"/>
    <x v="154"/>
    <s v="cfeye4k@google.co.jp"/>
    <x v="1"/>
    <s v="Exc"/>
    <s v="D"/>
    <x v="1"/>
    <n v="7.29"/>
    <n v="29.16"/>
    <x v="1"/>
    <x v="2"/>
    <n v="3.2076000000000002"/>
    <n v="0.12359550561797754"/>
    <x v="1"/>
  </r>
  <r>
    <s v="EHJ-05910-257"/>
    <x v="146"/>
    <s v="06812-11924-IK"/>
    <s v="R-D-1"/>
    <n v="6"/>
    <x v="155"/>
    <s v=""/>
    <x v="0"/>
    <s v="Rob"/>
    <s v="D"/>
    <x v="0"/>
    <n v="8.9499999999999993"/>
    <n v="53.699999999999996"/>
    <x v="0"/>
    <x v="2"/>
    <n v="3.2219999999999995"/>
    <n v="6.3829787234042548E-2"/>
    <x v="0"/>
  </r>
  <r>
    <s v="EIL-44855-309"/>
    <x v="147"/>
    <s v="59741-90220-OW"/>
    <s v="R-D-0.5"/>
    <n v="5"/>
    <x v="156"/>
    <s v=""/>
    <x v="0"/>
    <s v="Rob"/>
    <s v="D"/>
    <x v="1"/>
    <n v="5.3699999999999992"/>
    <n v="26.849999999999994"/>
    <x v="0"/>
    <x v="2"/>
    <n v="1.6109999999999998"/>
    <n v="6.3829787234042562E-2"/>
    <x v="0"/>
  </r>
  <r>
    <s v="HCA-87224-420"/>
    <x v="148"/>
    <s v="62682-27930-PD"/>
    <s v="E-M-0.5"/>
    <n v="5"/>
    <x v="157"/>
    <s v="tfero4n@comsenz.com"/>
    <x v="0"/>
    <s v="Exc"/>
    <s v="M"/>
    <x v="1"/>
    <n v="8.25"/>
    <n v="41.25"/>
    <x v="1"/>
    <x v="0"/>
    <n v="4.5374999999999996"/>
    <n v="0.12359550561797752"/>
    <x v="0"/>
  </r>
  <r>
    <s v="ABO-29054-365"/>
    <x v="149"/>
    <s v="00256-19905-YG"/>
    <s v="A-M-0.5"/>
    <n v="6"/>
    <x v="158"/>
    <s v=""/>
    <x v="1"/>
    <s v="Ara"/>
    <s v="M"/>
    <x v="1"/>
    <n v="6.75"/>
    <n v="40.5"/>
    <x v="2"/>
    <x v="0"/>
    <n v="3.6449999999999996"/>
    <n v="9.8901098901098883E-2"/>
    <x v="1"/>
  </r>
  <r>
    <s v="TKN-58485-031"/>
    <x v="150"/>
    <s v="38890-22576-UI"/>
    <s v="R-D-1"/>
    <n v="2"/>
    <x v="159"/>
    <s v="fdauney4p@sphinn.com"/>
    <x v="1"/>
    <s v="Rob"/>
    <s v="D"/>
    <x v="0"/>
    <n v="8.9499999999999993"/>
    <n v="17.899999999999999"/>
    <x v="0"/>
    <x v="2"/>
    <n v="1.0739999999999998"/>
    <n v="6.3829787234042548E-2"/>
    <x v="1"/>
  </r>
  <r>
    <s v="RCK-04069-371"/>
    <x v="151"/>
    <s v="94573-61802-PH"/>
    <s v="E-L-2.5"/>
    <n v="2"/>
    <x v="160"/>
    <s v="searley4q@youku.com"/>
    <x v="2"/>
    <s v="Exc"/>
    <s v="L"/>
    <x v="2"/>
    <n v="34.154999999999994"/>
    <n v="68.309999999999988"/>
    <x v="1"/>
    <x v="1"/>
    <n v="7.5140999999999991"/>
    <n v="0.12359550561797754"/>
    <x v="1"/>
  </r>
  <r>
    <s v="IRJ-67095-738"/>
    <x v="13"/>
    <s v="86447-02699-UT"/>
    <s v="E-M-2.5"/>
    <n v="2"/>
    <x v="161"/>
    <s v="mchamberlayne4r@bigcartel.com"/>
    <x v="0"/>
    <s v="Exc"/>
    <s v="M"/>
    <x v="2"/>
    <n v="31.624999999999996"/>
    <n v="63.249999999999993"/>
    <x v="1"/>
    <x v="0"/>
    <n v="6.9574999999999996"/>
    <n v="0.12359550561797754"/>
    <x v="0"/>
  </r>
  <r>
    <s v="VEA-31961-977"/>
    <x v="79"/>
    <s v="51432-27169-KN"/>
    <s v="E-D-0.5"/>
    <n v="3"/>
    <x v="162"/>
    <s v="bflaherty4s@moonfruit.com"/>
    <x v="1"/>
    <s v="Exc"/>
    <s v="D"/>
    <x v="1"/>
    <n v="7.29"/>
    <n v="21.87"/>
    <x v="1"/>
    <x v="2"/>
    <n v="2.4057000000000004"/>
    <n v="0.12359550561797754"/>
    <x v="1"/>
  </r>
  <r>
    <s v="BAF-42286-205"/>
    <x v="152"/>
    <s v="43074-00987-PB"/>
    <s v="R-M-2.5"/>
    <n v="4"/>
    <x v="163"/>
    <s v="ocolbeck4t@sina.com.cn"/>
    <x v="0"/>
    <s v="Rob"/>
    <s v="M"/>
    <x v="2"/>
    <n v="22.884999999999998"/>
    <n v="91.539999999999992"/>
    <x v="0"/>
    <x v="0"/>
    <n v="5.4923999999999991"/>
    <n v="6.3829787234042548E-2"/>
    <x v="1"/>
  </r>
  <r>
    <s v="WOR-52762-511"/>
    <x v="153"/>
    <s v="04739-85772-QT"/>
    <s v="E-L-2.5"/>
    <n v="6"/>
    <x v="164"/>
    <s v=""/>
    <x v="0"/>
    <s v="Exc"/>
    <s v="L"/>
    <x v="2"/>
    <n v="34.154999999999994"/>
    <n v="204.92999999999995"/>
    <x v="1"/>
    <x v="1"/>
    <n v="22.542299999999997"/>
    <n v="0.12359550561797755"/>
    <x v="0"/>
  </r>
  <r>
    <s v="ZWK-03995-815"/>
    <x v="154"/>
    <s v="28279-78469-YW"/>
    <s v="E-M-2.5"/>
    <n v="2"/>
    <x v="165"/>
    <s v="ehobbing4v@nsw.gov.au"/>
    <x v="0"/>
    <s v="Exc"/>
    <s v="M"/>
    <x v="2"/>
    <n v="31.624999999999996"/>
    <n v="63.249999999999993"/>
    <x v="1"/>
    <x v="0"/>
    <n v="6.9574999999999996"/>
    <n v="0.12359550561797754"/>
    <x v="0"/>
  </r>
  <r>
    <s v="CKF-43291-846"/>
    <x v="155"/>
    <s v="91829-99544-DS"/>
    <s v="E-L-2.5"/>
    <n v="1"/>
    <x v="166"/>
    <s v="othynne4w@auda.org.au"/>
    <x v="0"/>
    <s v="Exc"/>
    <s v="L"/>
    <x v="2"/>
    <n v="34.154999999999994"/>
    <n v="34.154999999999994"/>
    <x v="1"/>
    <x v="1"/>
    <n v="3.7570499999999996"/>
    <n v="0.12359550561797754"/>
    <x v="0"/>
  </r>
  <r>
    <s v="RMW-74160-339"/>
    <x v="156"/>
    <s v="38978-59582-JP"/>
    <s v="R-L-2.5"/>
    <n v="4"/>
    <x v="167"/>
    <s v="eheining4x@flickr.com"/>
    <x v="0"/>
    <s v="Rob"/>
    <s v="L"/>
    <x v="2"/>
    <n v="27.484999999999996"/>
    <n v="109.93999999999998"/>
    <x v="0"/>
    <x v="1"/>
    <n v="6.5963999999999992"/>
    <n v="6.3829787234042562E-2"/>
    <x v="0"/>
  </r>
  <r>
    <s v="FMT-94584-786"/>
    <x v="22"/>
    <s v="86504-96610-BH"/>
    <s v="A-L-1"/>
    <n v="2"/>
    <x v="168"/>
    <s v="kmelloi4y@imdb.com"/>
    <x v="0"/>
    <s v="Ara"/>
    <s v="L"/>
    <x v="0"/>
    <n v="12.95"/>
    <n v="25.9"/>
    <x v="2"/>
    <x v="1"/>
    <n v="2.331"/>
    <n v="9.8901098901098897E-2"/>
    <x v="1"/>
  </r>
  <r>
    <s v="NWT-78222-575"/>
    <x v="157"/>
    <s v="75986-98864-EZ"/>
    <s v="A-D-0.2"/>
    <n v="1"/>
    <x v="169"/>
    <s v=""/>
    <x v="1"/>
    <s v="Ara"/>
    <s v="D"/>
    <x v="3"/>
    <n v="2.9849999999999999"/>
    <n v="2.9849999999999999"/>
    <x v="2"/>
    <x v="2"/>
    <n v="0.26865"/>
    <n v="9.8901098901098911E-2"/>
    <x v="1"/>
  </r>
  <r>
    <s v="EOI-02511-919"/>
    <x v="158"/>
    <s v="66776-88682-RG"/>
    <s v="E-L-0.2"/>
    <n v="5"/>
    <x v="170"/>
    <s v="amussen50@51.la"/>
    <x v="0"/>
    <s v="Exc"/>
    <s v="L"/>
    <x v="3"/>
    <n v="4.4550000000000001"/>
    <n v="22.274999999999999"/>
    <x v="1"/>
    <x v="1"/>
    <n v="2.45025"/>
    <n v="0.12359550561797754"/>
    <x v="1"/>
  </r>
  <r>
    <s v="EOI-02511-919"/>
    <x v="158"/>
    <s v="66776-88682-RG"/>
    <s v="A-D-0.5"/>
    <n v="5"/>
    <x v="170"/>
    <s v="amussen50@51.la"/>
    <x v="0"/>
    <s v="Ara"/>
    <s v="D"/>
    <x v="1"/>
    <n v="5.97"/>
    <n v="29.849999999999998"/>
    <x v="2"/>
    <x v="2"/>
    <n v="2.6865000000000001"/>
    <n v="9.8901098901098911E-2"/>
    <x v="1"/>
  </r>
  <r>
    <s v="UCT-03935-589"/>
    <x v="78"/>
    <s v="85851-78384-DM"/>
    <s v="R-D-0.5"/>
    <n v="6"/>
    <x v="171"/>
    <s v="amundford52@nbcnews.com"/>
    <x v="0"/>
    <s v="Rob"/>
    <s v="D"/>
    <x v="1"/>
    <n v="5.3699999999999992"/>
    <n v="32.22"/>
    <x v="0"/>
    <x v="2"/>
    <n v="1.9331999999999996"/>
    <n v="6.3829787234042534E-2"/>
    <x v="1"/>
  </r>
  <r>
    <s v="SBI-60013-494"/>
    <x v="159"/>
    <s v="55232-81621-BX"/>
    <s v="E-M-0.2"/>
    <n v="2"/>
    <x v="172"/>
    <s v="twalas53@google.ca"/>
    <x v="0"/>
    <s v="Exc"/>
    <s v="M"/>
    <x v="3"/>
    <n v="4.125"/>
    <n v="8.25"/>
    <x v="1"/>
    <x v="0"/>
    <n v="0.90749999999999997"/>
    <n v="0.12359550561797752"/>
    <x v="1"/>
  </r>
  <r>
    <s v="QRA-73277-814"/>
    <x v="160"/>
    <s v="80310-92912-JA"/>
    <s v="A-L-0.5"/>
    <n v="4"/>
    <x v="173"/>
    <s v="iblazewicz54@thetimes.co.uk"/>
    <x v="0"/>
    <s v="Ara"/>
    <s v="L"/>
    <x v="1"/>
    <n v="7.77"/>
    <n v="31.08"/>
    <x v="2"/>
    <x v="1"/>
    <n v="2.7971999999999997"/>
    <n v="9.8901098901098897E-2"/>
    <x v="1"/>
  </r>
  <r>
    <s v="EQE-31648-909"/>
    <x v="161"/>
    <s v="19821-05175-WZ"/>
    <s v="E-D-0.5"/>
    <n v="5"/>
    <x v="174"/>
    <s v="arizzetti55@naver.com"/>
    <x v="0"/>
    <s v="Exc"/>
    <s v="D"/>
    <x v="1"/>
    <n v="7.29"/>
    <n v="36.450000000000003"/>
    <x v="1"/>
    <x v="2"/>
    <n v="4.0095000000000001"/>
    <n v="0.12359550561797752"/>
    <x v="0"/>
  </r>
  <r>
    <s v="QOO-24615-950"/>
    <x v="162"/>
    <s v="01338-83217-GV"/>
    <s v="R-M-2.5"/>
    <n v="3"/>
    <x v="175"/>
    <s v="mmeriet56@noaa.gov"/>
    <x v="0"/>
    <s v="Rob"/>
    <s v="M"/>
    <x v="2"/>
    <n v="22.884999999999998"/>
    <n v="68.655000000000001"/>
    <x v="0"/>
    <x v="0"/>
    <n v="4.1192999999999991"/>
    <n v="6.3829787234042534E-2"/>
    <x v="1"/>
  </r>
  <r>
    <s v="WDV-73864-037"/>
    <x v="70"/>
    <s v="66044-25298-TA"/>
    <s v="L-M-0.5"/>
    <n v="5"/>
    <x v="176"/>
    <s v="lpratt57@netvibes.com"/>
    <x v="0"/>
    <s v="Lib"/>
    <s v="M"/>
    <x v="1"/>
    <n v="8.73"/>
    <n v="43.650000000000006"/>
    <x v="3"/>
    <x v="0"/>
    <n v="5.6745000000000001"/>
    <n v="0.14942528735632182"/>
    <x v="0"/>
  </r>
  <r>
    <s v="PKR-88575-066"/>
    <x v="163"/>
    <s v="28728-47861-TZ"/>
    <s v="E-L-0.2"/>
    <n v="1"/>
    <x v="177"/>
    <s v="akitchingham58@com.com"/>
    <x v="0"/>
    <s v="Exc"/>
    <s v="L"/>
    <x v="3"/>
    <n v="4.4550000000000001"/>
    <n v="4.4550000000000001"/>
    <x v="1"/>
    <x v="1"/>
    <n v="0.49004999999999999"/>
    <n v="0.12359550561797752"/>
    <x v="0"/>
  </r>
  <r>
    <s v="BWR-85735-955"/>
    <x v="153"/>
    <s v="32638-38620-AX"/>
    <s v="L-M-1"/>
    <n v="3"/>
    <x v="178"/>
    <s v="bbartholin59@xinhuanet.com"/>
    <x v="0"/>
    <s v="Lib"/>
    <s v="M"/>
    <x v="0"/>
    <n v="14.55"/>
    <n v="43.650000000000006"/>
    <x v="3"/>
    <x v="0"/>
    <n v="5.6745000000000001"/>
    <n v="0.14942528735632182"/>
    <x v="0"/>
  </r>
  <r>
    <s v="YFX-64795-136"/>
    <x v="164"/>
    <s v="83163-65741-IH"/>
    <s v="L-M-2.5"/>
    <n v="1"/>
    <x v="179"/>
    <s v="mprinn5a@usa.gov"/>
    <x v="0"/>
    <s v="Lib"/>
    <s v="M"/>
    <x v="2"/>
    <n v="33.464999999999996"/>
    <n v="33.464999999999996"/>
    <x v="3"/>
    <x v="0"/>
    <n v="4.3504499999999995"/>
    <n v="0.14942528735632182"/>
    <x v="0"/>
  </r>
  <r>
    <s v="DDO-71442-967"/>
    <x v="165"/>
    <s v="89422-58281-FD"/>
    <s v="L-D-0.2"/>
    <n v="5"/>
    <x v="180"/>
    <s v="abaudino5b@netvibes.com"/>
    <x v="0"/>
    <s v="Lib"/>
    <s v="D"/>
    <x v="3"/>
    <n v="3.8849999999999998"/>
    <n v="19.424999999999997"/>
    <x v="3"/>
    <x v="2"/>
    <n v="2.5252499999999998"/>
    <n v="0.14942528735632185"/>
    <x v="0"/>
  </r>
  <r>
    <s v="ILQ-11027-588"/>
    <x v="166"/>
    <s v="76293-30918-DQ"/>
    <s v="E-D-1"/>
    <n v="6"/>
    <x v="181"/>
    <s v="ppetrushanko5c@blinklist.com"/>
    <x v="1"/>
    <s v="Exc"/>
    <s v="D"/>
    <x v="0"/>
    <n v="12.15"/>
    <n v="72.900000000000006"/>
    <x v="1"/>
    <x v="2"/>
    <n v="8.0190000000000001"/>
    <n v="0.12359550561797752"/>
    <x v="0"/>
  </r>
  <r>
    <s v="KRZ-13868-122"/>
    <x v="167"/>
    <s v="86779-84838-EJ"/>
    <s v="E-L-1"/>
    <n v="3"/>
    <x v="182"/>
    <s v=""/>
    <x v="0"/>
    <s v="Exc"/>
    <s v="L"/>
    <x v="0"/>
    <n v="14.85"/>
    <n v="44.55"/>
    <x v="1"/>
    <x v="1"/>
    <n v="4.9005000000000001"/>
    <n v="0.12359550561797754"/>
    <x v="1"/>
  </r>
  <r>
    <s v="VRM-93594-914"/>
    <x v="168"/>
    <s v="66806-41795-MX"/>
    <s v="E-D-0.5"/>
    <n v="5"/>
    <x v="183"/>
    <s v="elaird5e@bing.com"/>
    <x v="0"/>
    <s v="Exc"/>
    <s v="D"/>
    <x v="1"/>
    <n v="7.29"/>
    <n v="36.450000000000003"/>
    <x v="1"/>
    <x v="2"/>
    <n v="4.0095000000000001"/>
    <n v="0.12359550561797752"/>
    <x v="1"/>
  </r>
  <r>
    <s v="HXL-22497-359"/>
    <x v="169"/>
    <s v="64875-71224-UI"/>
    <s v="A-L-1"/>
    <n v="3"/>
    <x v="184"/>
    <s v="mhowsden5f@infoseek.co.jp"/>
    <x v="0"/>
    <s v="Ara"/>
    <s v="L"/>
    <x v="0"/>
    <n v="12.95"/>
    <n v="38.849999999999994"/>
    <x v="2"/>
    <x v="1"/>
    <n v="3.4965000000000002"/>
    <n v="9.8901098901098911E-2"/>
    <x v="1"/>
  </r>
  <r>
    <s v="NOP-21394-646"/>
    <x v="170"/>
    <s v="16982-35708-BZ"/>
    <s v="E-L-0.5"/>
    <n v="6"/>
    <x v="185"/>
    <s v="ncuttler5g@parallels.com"/>
    <x v="0"/>
    <s v="Exc"/>
    <s v="L"/>
    <x v="1"/>
    <n v="8.91"/>
    <n v="53.46"/>
    <x v="1"/>
    <x v="1"/>
    <n v="5.8805999999999994"/>
    <n v="0.12359550561797751"/>
    <x v="1"/>
  </r>
  <r>
    <s v="NOP-21394-646"/>
    <x v="170"/>
    <s v="16982-35708-BZ"/>
    <s v="L-D-2.5"/>
    <n v="2"/>
    <x v="185"/>
    <s v="ncuttler5g@parallels.com"/>
    <x v="0"/>
    <s v="Lib"/>
    <s v="D"/>
    <x v="2"/>
    <n v="29.784999999999997"/>
    <n v="59.569999999999993"/>
    <x v="3"/>
    <x v="2"/>
    <n v="7.7440999999999995"/>
    <n v="0.14942528735632185"/>
    <x v="1"/>
  </r>
  <r>
    <s v="NOP-21394-646"/>
    <x v="170"/>
    <s v="16982-35708-BZ"/>
    <s v="L-D-2.5"/>
    <n v="3"/>
    <x v="185"/>
    <s v="ncuttler5g@parallels.com"/>
    <x v="0"/>
    <s v="Lib"/>
    <s v="D"/>
    <x v="2"/>
    <n v="29.784999999999997"/>
    <n v="89.35499999999999"/>
    <x v="3"/>
    <x v="2"/>
    <n v="11.616149999999999"/>
    <n v="0.14942528735632185"/>
    <x v="1"/>
  </r>
  <r>
    <s v="NOP-21394-646"/>
    <x v="170"/>
    <s v="16982-35708-BZ"/>
    <s v="L-L-0.5"/>
    <n v="4"/>
    <x v="185"/>
    <s v="ncuttler5g@parallels.com"/>
    <x v="0"/>
    <s v="Lib"/>
    <s v="L"/>
    <x v="1"/>
    <n v="9.51"/>
    <n v="38.04"/>
    <x v="3"/>
    <x v="1"/>
    <n v="4.9451999999999998"/>
    <n v="0.14942528735632182"/>
    <x v="1"/>
  </r>
  <r>
    <s v="NOP-21394-646"/>
    <x v="170"/>
    <s v="16982-35708-BZ"/>
    <s v="E-M-1"/>
    <n v="3"/>
    <x v="185"/>
    <s v="ncuttler5g@parallels.com"/>
    <x v="0"/>
    <s v="Exc"/>
    <s v="M"/>
    <x v="0"/>
    <n v="13.75"/>
    <n v="41.25"/>
    <x v="1"/>
    <x v="0"/>
    <n v="4.5374999999999996"/>
    <n v="0.12359550561797752"/>
    <x v="1"/>
  </r>
  <r>
    <s v="FTV-77095-168"/>
    <x v="171"/>
    <s v="66708-26678-QK"/>
    <s v="L-L-0.5"/>
    <n v="6"/>
    <x v="186"/>
    <s v=""/>
    <x v="0"/>
    <s v="Lib"/>
    <s v="L"/>
    <x v="1"/>
    <n v="9.51"/>
    <n v="57.06"/>
    <x v="3"/>
    <x v="1"/>
    <n v="7.4177999999999997"/>
    <n v="0.14942528735632182"/>
    <x v="1"/>
  </r>
  <r>
    <s v="BOR-02906-411"/>
    <x v="172"/>
    <s v="08743-09057-OO"/>
    <s v="L-D-2.5"/>
    <n v="6"/>
    <x v="187"/>
    <s v="tfelip5m@typepad.com"/>
    <x v="0"/>
    <s v="Lib"/>
    <s v="D"/>
    <x v="2"/>
    <n v="29.784999999999997"/>
    <n v="178.70999999999998"/>
    <x v="3"/>
    <x v="2"/>
    <n v="23.232299999999999"/>
    <n v="0.14942528735632185"/>
    <x v="0"/>
  </r>
  <r>
    <s v="WMP-68847-770"/>
    <x v="173"/>
    <s v="37490-01572-JW"/>
    <s v="L-L-0.2"/>
    <n v="1"/>
    <x v="188"/>
    <s v="vle5n@disqus.com"/>
    <x v="0"/>
    <s v="Lib"/>
    <s v="L"/>
    <x v="3"/>
    <n v="4.7549999999999999"/>
    <n v="4.7549999999999999"/>
    <x v="3"/>
    <x v="1"/>
    <n v="0.61814999999999998"/>
    <n v="0.14942528735632182"/>
    <x v="1"/>
  </r>
  <r>
    <s v="TMO-22785-872"/>
    <x v="174"/>
    <s v="01811-60350-CU"/>
    <s v="E-M-1"/>
    <n v="6"/>
    <x v="189"/>
    <s v=""/>
    <x v="0"/>
    <s v="Exc"/>
    <s v="M"/>
    <x v="0"/>
    <n v="13.75"/>
    <n v="82.5"/>
    <x v="1"/>
    <x v="0"/>
    <n v="9.0749999999999993"/>
    <n v="0.12359550561797752"/>
    <x v="1"/>
  </r>
  <r>
    <s v="TJG-73587-353"/>
    <x v="175"/>
    <s v="24766-58139-GT"/>
    <s v="R-D-0.2"/>
    <n v="3"/>
    <x v="190"/>
    <s v=""/>
    <x v="0"/>
    <s v="Rob"/>
    <s v="D"/>
    <x v="3"/>
    <n v="2.6849999999999996"/>
    <n v="8.0549999999999997"/>
    <x v="0"/>
    <x v="2"/>
    <n v="0.4832999999999999"/>
    <n v="6.3829787234042534E-2"/>
    <x v="0"/>
  </r>
  <r>
    <s v="OOU-61343-455"/>
    <x v="176"/>
    <s v="90123-70970-NY"/>
    <s v="A-M-1"/>
    <n v="2"/>
    <x v="191"/>
    <s v="npoolman5q@howstuffworks.com"/>
    <x v="0"/>
    <s v="Ara"/>
    <s v="M"/>
    <x v="0"/>
    <n v="11.25"/>
    <n v="22.5"/>
    <x v="2"/>
    <x v="0"/>
    <n v="2.0249999999999999"/>
    <n v="9.8901098901098897E-2"/>
    <x v="1"/>
  </r>
  <r>
    <s v="RMA-08327-369"/>
    <x v="142"/>
    <s v="93809-05424-MG"/>
    <s v="A-M-0.5"/>
    <n v="6"/>
    <x v="192"/>
    <s v="oduny5r@constantcontact.com"/>
    <x v="0"/>
    <s v="Ara"/>
    <s v="M"/>
    <x v="1"/>
    <n v="6.75"/>
    <n v="40.5"/>
    <x v="2"/>
    <x v="0"/>
    <n v="3.6449999999999996"/>
    <n v="9.8901098901098883E-2"/>
    <x v="0"/>
  </r>
  <r>
    <s v="SFB-97929-779"/>
    <x v="177"/>
    <s v="85425-33494-HQ"/>
    <s v="E-D-0.5"/>
    <n v="4"/>
    <x v="193"/>
    <s v="chalfhide5s@google.ru"/>
    <x v="1"/>
    <s v="Exc"/>
    <s v="D"/>
    <x v="1"/>
    <n v="7.29"/>
    <n v="29.16"/>
    <x v="1"/>
    <x v="2"/>
    <n v="3.2076000000000002"/>
    <n v="0.12359550561797754"/>
    <x v="0"/>
  </r>
  <r>
    <s v="AUP-10128-606"/>
    <x v="178"/>
    <s v="54387-64897-XC"/>
    <s v="A-M-0.5"/>
    <n v="1"/>
    <x v="194"/>
    <s v="fmalecky5t@list-manage.com"/>
    <x v="2"/>
    <s v="Ara"/>
    <s v="M"/>
    <x v="1"/>
    <n v="6.75"/>
    <n v="6.75"/>
    <x v="2"/>
    <x v="0"/>
    <n v="0.60749999999999993"/>
    <n v="9.8901098901098883E-2"/>
    <x v="1"/>
  </r>
  <r>
    <s v="YTW-40242-005"/>
    <x v="179"/>
    <s v="01035-70465-UO"/>
    <s v="L-D-1"/>
    <n v="4"/>
    <x v="195"/>
    <s v="aattwater5u@wikia.com"/>
    <x v="0"/>
    <s v="Lib"/>
    <s v="D"/>
    <x v="0"/>
    <n v="12.95"/>
    <n v="51.8"/>
    <x v="3"/>
    <x v="2"/>
    <n v="6.734"/>
    <n v="0.14942528735632185"/>
    <x v="0"/>
  </r>
  <r>
    <s v="PRP-53390-819"/>
    <x v="180"/>
    <s v="84260-39432-ML"/>
    <s v="E-L-0.5"/>
    <n v="6"/>
    <x v="196"/>
    <s v="mwhellans5v@mapquest.com"/>
    <x v="0"/>
    <s v="Exc"/>
    <s v="L"/>
    <x v="1"/>
    <n v="8.91"/>
    <n v="53.46"/>
    <x v="1"/>
    <x v="1"/>
    <n v="5.8805999999999994"/>
    <n v="0.12359550561797751"/>
    <x v="1"/>
  </r>
  <r>
    <s v="GSJ-01065-125"/>
    <x v="181"/>
    <s v="69779-40609-RS"/>
    <s v="E-D-0.2"/>
    <n v="4"/>
    <x v="197"/>
    <s v="dcamilletti5w@businesswire.com"/>
    <x v="0"/>
    <s v="Exc"/>
    <s v="D"/>
    <x v="3"/>
    <n v="3.645"/>
    <n v="14.58"/>
    <x v="1"/>
    <x v="2"/>
    <n v="1.6038000000000001"/>
    <n v="0.12359550561797754"/>
    <x v="0"/>
  </r>
  <r>
    <s v="YQU-65147-580"/>
    <x v="182"/>
    <s v="80247-70000-HT"/>
    <s v="R-D-2.5"/>
    <n v="1"/>
    <x v="198"/>
    <s v="egalgey5x@wufoo.com"/>
    <x v="0"/>
    <s v="Rob"/>
    <s v="D"/>
    <x v="2"/>
    <n v="20.584999999999997"/>
    <n v="20.584999999999997"/>
    <x v="0"/>
    <x v="2"/>
    <n v="1.2350999999999999"/>
    <n v="6.3829787234042548E-2"/>
    <x v="1"/>
  </r>
  <r>
    <s v="QPM-95832-683"/>
    <x v="183"/>
    <s v="35058-04550-VC"/>
    <s v="L-L-1"/>
    <n v="2"/>
    <x v="199"/>
    <s v="mhame5y@newsvine.com"/>
    <x v="1"/>
    <s v="Lib"/>
    <s v="L"/>
    <x v="0"/>
    <n v="15.85"/>
    <n v="31.7"/>
    <x v="3"/>
    <x v="1"/>
    <n v="4.1210000000000004"/>
    <n v="0.14942528735632185"/>
    <x v="1"/>
  </r>
  <r>
    <s v="BNQ-88920-567"/>
    <x v="184"/>
    <s v="27226-53717-SY"/>
    <s v="L-D-0.2"/>
    <n v="6"/>
    <x v="200"/>
    <s v="igurnee5z@usnews.com"/>
    <x v="0"/>
    <s v="Lib"/>
    <s v="D"/>
    <x v="3"/>
    <n v="3.8849999999999998"/>
    <n v="23.31"/>
    <x v="3"/>
    <x v="2"/>
    <n v="3.0303"/>
    <n v="0.14942528735632185"/>
    <x v="1"/>
  </r>
  <r>
    <s v="PUX-47906-110"/>
    <x v="185"/>
    <s v="02002-98725-CH"/>
    <s v="L-M-1"/>
    <n v="4"/>
    <x v="201"/>
    <s v="asnowding60@comsenz.com"/>
    <x v="0"/>
    <s v="Lib"/>
    <s v="M"/>
    <x v="0"/>
    <n v="14.55"/>
    <n v="58.2"/>
    <x v="3"/>
    <x v="0"/>
    <n v="7.5660000000000007"/>
    <n v="0.14942528735632185"/>
    <x v="0"/>
  </r>
  <r>
    <s v="COL-72079-610"/>
    <x v="186"/>
    <s v="38487-01549-MV"/>
    <s v="E-L-0.5"/>
    <n v="4"/>
    <x v="202"/>
    <s v="gpoinsett61@berkeley.edu"/>
    <x v="0"/>
    <s v="Exc"/>
    <s v="L"/>
    <x v="1"/>
    <n v="8.91"/>
    <n v="35.64"/>
    <x v="1"/>
    <x v="1"/>
    <n v="3.9203999999999999"/>
    <n v="0.12359550561797752"/>
    <x v="1"/>
  </r>
  <r>
    <s v="LBC-45686-819"/>
    <x v="187"/>
    <s v="98573-41811-EQ"/>
    <s v="A-M-1"/>
    <n v="5"/>
    <x v="203"/>
    <s v="rfurman62@t.co"/>
    <x v="1"/>
    <s v="Ara"/>
    <s v="M"/>
    <x v="0"/>
    <n v="11.25"/>
    <n v="56.25"/>
    <x v="2"/>
    <x v="0"/>
    <n v="5.0625"/>
    <n v="9.8901098901098897E-2"/>
    <x v="0"/>
  </r>
  <r>
    <s v="BLQ-03709-265"/>
    <x v="148"/>
    <s v="72463-75685-MV"/>
    <s v="R-L-0.2"/>
    <n v="3"/>
    <x v="204"/>
    <s v="ccrosier63@xrea.com"/>
    <x v="0"/>
    <s v="Rob"/>
    <s v="L"/>
    <x v="3"/>
    <n v="3.5849999999999995"/>
    <n v="10.754999999999999"/>
    <x v="0"/>
    <x v="1"/>
    <n v="0.64529999999999987"/>
    <n v="6.3829787234042548E-2"/>
    <x v="1"/>
  </r>
  <r>
    <s v="BLQ-03709-265"/>
    <x v="148"/>
    <s v="72463-75685-MV"/>
    <s v="R-M-0.2"/>
    <n v="5"/>
    <x v="204"/>
    <s v="ccrosier63@xrea.com"/>
    <x v="0"/>
    <s v="Rob"/>
    <s v="M"/>
    <x v="3"/>
    <n v="2.9849999999999999"/>
    <n v="14.924999999999999"/>
    <x v="0"/>
    <x v="0"/>
    <n v="0.89549999999999996"/>
    <n v="6.3829787234042562E-2"/>
    <x v="1"/>
  </r>
  <r>
    <s v="VFZ-91673-181"/>
    <x v="188"/>
    <s v="10225-91535-AI"/>
    <s v="A-L-1"/>
    <n v="6"/>
    <x v="205"/>
    <s v="lrushmer65@europa.eu"/>
    <x v="0"/>
    <s v="Ara"/>
    <s v="L"/>
    <x v="0"/>
    <n v="12.95"/>
    <n v="77.699999999999989"/>
    <x v="2"/>
    <x v="1"/>
    <n v="6.9930000000000003"/>
    <n v="9.8901098901098911E-2"/>
    <x v="0"/>
  </r>
  <r>
    <s v="WKD-81956-870"/>
    <x v="189"/>
    <s v="48090-06534-HI"/>
    <s v="L-D-0.5"/>
    <n v="3"/>
    <x v="206"/>
    <s v="wedinborough66@github.io"/>
    <x v="0"/>
    <s v="Lib"/>
    <s v="D"/>
    <x v="1"/>
    <n v="7.77"/>
    <n v="23.31"/>
    <x v="3"/>
    <x v="2"/>
    <n v="3.0303"/>
    <n v="0.14942528735632185"/>
    <x v="1"/>
  </r>
  <r>
    <s v="TNI-91067-006"/>
    <x v="190"/>
    <s v="80444-58185-FX"/>
    <s v="E-L-1"/>
    <n v="4"/>
    <x v="207"/>
    <s v=""/>
    <x v="0"/>
    <s v="Exc"/>
    <s v="L"/>
    <x v="0"/>
    <n v="14.85"/>
    <n v="59.4"/>
    <x v="1"/>
    <x v="1"/>
    <n v="6.5339999999999998"/>
    <n v="0.12359550561797752"/>
    <x v="0"/>
  </r>
  <r>
    <s v="IZA-61469-812"/>
    <x v="191"/>
    <s v="13561-92774-WP"/>
    <s v="L-D-2.5"/>
    <n v="4"/>
    <x v="208"/>
    <s v="kbromehead68@un.org"/>
    <x v="0"/>
    <s v="Lib"/>
    <s v="D"/>
    <x v="2"/>
    <n v="29.784999999999997"/>
    <n v="119.13999999999999"/>
    <x v="3"/>
    <x v="2"/>
    <n v="15.488199999999999"/>
    <n v="0.14942528735632185"/>
    <x v="0"/>
  </r>
  <r>
    <s v="PSS-22466-862"/>
    <x v="192"/>
    <s v="11550-78378-GE"/>
    <s v="R-L-0.2"/>
    <n v="4"/>
    <x v="209"/>
    <s v="ewesterman69@si.edu"/>
    <x v="1"/>
    <s v="Rob"/>
    <s v="L"/>
    <x v="3"/>
    <n v="3.5849999999999995"/>
    <n v="14.339999999999998"/>
    <x v="0"/>
    <x v="1"/>
    <n v="0.86039999999999983"/>
    <n v="6.3829787234042548E-2"/>
    <x v="1"/>
  </r>
  <r>
    <s v="REH-56504-397"/>
    <x v="193"/>
    <s v="90961-35603-RP"/>
    <s v="A-M-2.5"/>
    <n v="5"/>
    <x v="210"/>
    <s v="ahutchens6a@amazonaws.com"/>
    <x v="0"/>
    <s v="Ara"/>
    <s v="M"/>
    <x v="2"/>
    <n v="25.874999999999996"/>
    <n v="129.37499999999997"/>
    <x v="2"/>
    <x v="0"/>
    <n v="11.643749999999997"/>
    <n v="9.8901098901098897E-2"/>
    <x v="1"/>
  </r>
  <r>
    <s v="ALA-62598-016"/>
    <x v="194"/>
    <s v="57145-03803-ZL"/>
    <s v="R-D-0.2"/>
    <n v="6"/>
    <x v="211"/>
    <s v="nwyvill6b@naver.com"/>
    <x v="2"/>
    <s v="Rob"/>
    <s v="D"/>
    <x v="3"/>
    <n v="2.6849999999999996"/>
    <n v="16.11"/>
    <x v="0"/>
    <x v="2"/>
    <n v="0.96659999999999979"/>
    <n v="6.3829787234042534E-2"/>
    <x v="0"/>
  </r>
  <r>
    <s v="EYE-70374-835"/>
    <x v="195"/>
    <s v="89115-11966-VF"/>
    <s v="R-L-0.2"/>
    <n v="5"/>
    <x v="212"/>
    <s v="bmathon6c@barnesandnoble.com"/>
    <x v="0"/>
    <s v="Rob"/>
    <s v="L"/>
    <x v="3"/>
    <n v="3.5849999999999995"/>
    <n v="17.924999999999997"/>
    <x v="0"/>
    <x v="1"/>
    <n v="1.0754999999999999"/>
    <n v="6.3829787234042548E-2"/>
    <x v="1"/>
  </r>
  <r>
    <s v="CCZ-19589-212"/>
    <x v="196"/>
    <s v="05754-41702-FG"/>
    <s v="L-M-0.2"/>
    <n v="2"/>
    <x v="213"/>
    <s v="kstreight6d@about.com"/>
    <x v="0"/>
    <s v="Lib"/>
    <s v="M"/>
    <x v="3"/>
    <n v="4.3650000000000002"/>
    <n v="8.73"/>
    <x v="3"/>
    <x v="0"/>
    <n v="1.1349"/>
    <n v="0.14942528735632182"/>
    <x v="1"/>
  </r>
  <r>
    <s v="BPT-83989-157"/>
    <x v="197"/>
    <s v="84269-49816-ML"/>
    <s v="A-M-2.5"/>
    <n v="2"/>
    <x v="214"/>
    <s v="pcutchie6e@globo.com"/>
    <x v="0"/>
    <s v="Ara"/>
    <s v="M"/>
    <x v="2"/>
    <n v="25.874999999999996"/>
    <n v="51.749999999999993"/>
    <x v="2"/>
    <x v="0"/>
    <n v="4.6574999999999989"/>
    <n v="9.8901098901098883E-2"/>
    <x v="1"/>
  </r>
  <r>
    <s v="YFH-87456-208"/>
    <x v="198"/>
    <s v="23600-98432-ME"/>
    <s v="L-M-0.2"/>
    <n v="2"/>
    <x v="215"/>
    <s v=""/>
    <x v="0"/>
    <s v="Lib"/>
    <s v="M"/>
    <x v="3"/>
    <n v="4.3650000000000002"/>
    <n v="8.73"/>
    <x v="3"/>
    <x v="0"/>
    <n v="1.1349"/>
    <n v="0.14942528735632182"/>
    <x v="0"/>
  </r>
  <r>
    <s v="JLN-14700-924"/>
    <x v="199"/>
    <s v="79058-02767-CP"/>
    <s v="L-L-0.2"/>
    <n v="5"/>
    <x v="216"/>
    <s v="cgheraldi6g@opera.com"/>
    <x v="2"/>
    <s v="Lib"/>
    <s v="L"/>
    <x v="3"/>
    <n v="4.7549999999999999"/>
    <n v="23.774999999999999"/>
    <x v="3"/>
    <x v="1"/>
    <n v="3.0907499999999999"/>
    <n v="0.14942528735632185"/>
    <x v="1"/>
  </r>
  <r>
    <s v="JVW-22582-137"/>
    <x v="200"/>
    <s v="89208-74646-UK"/>
    <s v="E-M-0.2"/>
    <n v="5"/>
    <x v="217"/>
    <s v="bkenwell6h@over-blog.com"/>
    <x v="0"/>
    <s v="Exc"/>
    <s v="M"/>
    <x v="3"/>
    <n v="4.125"/>
    <n v="20.625"/>
    <x v="1"/>
    <x v="0"/>
    <n v="2.2687499999999998"/>
    <n v="0.12359550561797752"/>
    <x v="1"/>
  </r>
  <r>
    <s v="LAA-41879-001"/>
    <x v="201"/>
    <s v="11408-81032-UR"/>
    <s v="L-L-2.5"/>
    <n v="1"/>
    <x v="218"/>
    <s v="tsutty6i@google.es"/>
    <x v="0"/>
    <s v="Lib"/>
    <s v="L"/>
    <x v="2"/>
    <n v="36.454999999999998"/>
    <n v="36.454999999999998"/>
    <x v="3"/>
    <x v="1"/>
    <n v="4.7391499999999995"/>
    <n v="0.14942528735632182"/>
    <x v="1"/>
  </r>
  <r>
    <s v="BRV-64870-915"/>
    <x v="202"/>
    <s v="32070-55528-UG"/>
    <s v="L-L-2.5"/>
    <n v="5"/>
    <x v="219"/>
    <s v=""/>
    <x v="1"/>
    <s v="Lib"/>
    <s v="L"/>
    <x v="2"/>
    <n v="36.454999999999998"/>
    <n v="182.27499999999998"/>
    <x v="3"/>
    <x v="1"/>
    <n v="23.695749999999997"/>
    <n v="0.14942528735632185"/>
    <x v="1"/>
  </r>
  <r>
    <s v="RGJ-12544-083"/>
    <x v="203"/>
    <s v="48873-84433-PN"/>
    <s v="L-D-2.5"/>
    <n v="3"/>
    <x v="220"/>
    <s v="charce6k@cafepress.com"/>
    <x v="1"/>
    <s v="Lib"/>
    <s v="D"/>
    <x v="2"/>
    <n v="29.784999999999997"/>
    <n v="89.35499999999999"/>
    <x v="3"/>
    <x v="2"/>
    <n v="11.616149999999999"/>
    <n v="0.14942528735632185"/>
    <x v="1"/>
  </r>
  <r>
    <s v="JJX-83339-346"/>
    <x v="204"/>
    <s v="32928-18158-OW"/>
    <s v="R-L-0.2"/>
    <n v="1"/>
    <x v="221"/>
    <s v=""/>
    <x v="0"/>
    <s v="Rob"/>
    <s v="L"/>
    <x v="3"/>
    <n v="3.5849999999999995"/>
    <n v="3.5849999999999995"/>
    <x v="0"/>
    <x v="1"/>
    <n v="0.21509999999999996"/>
    <n v="6.3829787234042548E-2"/>
    <x v="0"/>
  </r>
  <r>
    <s v="BIU-21970-705"/>
    <x v="205"/>
    <s v="89711-56688-GG"/>
    <s v="R-M-2.5"/>
    <n v="2"/>
    <x v="222"/>
    <s v="fdrysdale6m@symantec.com"/>
    <x v="0"/>
    <s v="Rob"/>
    <s v="M"/>
    <x v="2"/>
    <n v="22.884999999999998"/>
    <n v="45.769999999999996"/>
    <x v="0"/>
    <x v="0"/>
    <n v="2.7461999999999995"/>
    <n v="6.3829787234042548E-2"/>
    <x v="0"/>
  </r>
  <r>
    <s v="ELJ-87741-745"/>
    <x v="206"/>
    <s v="48389-71976-JB"/>
    <s v="E-L-1"/>
    <n v="4"/>
    <x v="223"/>
    <s v="dmagowan6n@fc2.com"/>
    <x v="0"/>
    <s v="Exc"/>
    <s v="L"/>
    <x v="0"/>
    <n v="14.85"/>
    <n v="59.4"/>
    <x v="1"/>
    <x v="1"/>
    <n v="6.5339999999999998"/>
    <n v="0.12359550561797752"/>
    <x v="1"/>
  </r>
  <r>
    <s v="SGI-48226-857"/>
    <x v="207"/>
    <s v="84033-80762-EQ"/>
    <s v="A-M-2.5"/>
    <n v="6"/>
    <x v="224"/>
    <s v=""/>
    <x v="0"/>
    <s v="Ara"/>
    <s v="M"/>
    <x v="2"/>
    <n v="25.874999999999996"/>
    <n v="155.24999999999997"/>
    <x v="2"/>
    <x v="0"/>
    <n v="13.972499999999997"/>
    <n v="9.8901098901098897E-2"/>
    <x v="0"/>
  </r>
  <r>
    <s v="AHV-66988-037"/>
    <x v="208"/>
    <s v="12743-00952-KO"/>
    <s v="R-M-2.5"/>
    <n v="2"/>
    <x v="225"/>
    <s v=""/>
    <x v="0"/>
    <s v="Rob"/>
    <s v="M"/>
    <x v="2"/>
    <n v="22.884999999999998"/>
    <n v="45.769999999999996"/>
    <x v="0"/>
    <x v="0"/>
    <n v="2.7461999999999995"/>
    <n v="6.3829787234042548E-2"/>
    <x v="1"/>
  </r>
  <r>
    <s v="ISK-42066-094"/>
    <x v="209"/>
    <s v="41505-42181-EF"/>
    <s v="E-D-1"/>
    <n v="3"/>
    <x v="226"/>
    <s v="srushbrooke6q@youku.com"/>
    <x v="0"/>
    <s v="Exc"/>
    <s v="D"/>
    <x v="0"/>
    <n v="12.15"/>
    <n v="36.450000000000003"/>
    <x v="1"/>
    <x v="2"/>
    <n v="4.0095000000000001"/>
    <n v="0.12359550561797752"/>
    <x v="0"/>
  </r>
  <r>
    <s v="FTC-35822-530"/>
    <x v="210"/>
    <s v="14307-87663-KB"/>
    <s v="E-D-0.5"/>
    <n v="4"/>
    <x v="227"/>
    <s v="tdrynan6r@deviantart.com"/>
    <x v="0"/>
    <s v="Exc"/>
    <s v="D"/>
    <x v="1"/>
    <n v="7.29"/>
    <n v="29.16"/>
    <x v="1"/>
    <x v="2"/>
    <n v="3.2076000000000002"/>
    <n v="0.12359550561797754"/>
    <x v="0"/>
  </r>
  <r>
    <s v="VSS-56247-688"/>
    <x v="211"/>
    <s v="08360-19442-GB"/>
    <s v="L-M-2.5"/>
    <n v="4"/>
    <x v="228"/>
    <s v="eyurkov6s@hud.gov"/>
    <x v="0"/>
    <s v="Lib"/>
    <s v="M"/>
    <x v="2"/>
    <n v="33.464999999999996"/>
    <n v="133.85999999999999"/>
    <x v="3"/>
    <x v="0"/>
    <n v="17.401799999999998"/>
    <n v="0.14942528735632182"/>
    <x v="1"/>
  </r>
  <r>
    <s v="HVW-25584-144"/>
    <x v="212"/>
    <s v="93405-51204-UW"/>
    <s v="L-L-0.2"/>
    <n v="5"/>
    <x v="229"/>
    <s v="lmallan6t@state.gov"/>
    <x v="0"/>
    <s v="Lib"/>
    <s v="L"/>
    <x v="3"/>
    <n v="4.7549999999999999"/>
    <n v="23.774999999999999"/>
    <x v="3"/>
    <x v="1"/>
    <n v="3.0907499999999999"/>
    <n v="0.14942528735632185"/>
    <x v="0"/>
  </r>
  <r>
    <s v="MUY-15309-209"/>
    <x v="213"/>
    <s v="97152-03355-IW"/>
    <s v="L-D-1"/>
    <n v="3"/>
    <x v="230"/>
    <s v="gbentjens6u@netlog.com"/>
    <x v="2"/>
    <s v="Lib"/>
    <s v="D"/>
    <x v="0"/>
    <n v="12.95"/>
    <n v="38.849999999999994"/>
    <x v="3"/>
    <x v="2"/>
    <n v="5.0504999999999995"/>
    <n v="0.14942528735632185"/>
    <x v="1"/>
  </r>
  <r>
    <s v="VAJ-44572-469"/>
    <x v="63"/>
    <s v="79216-73157-TE"/>
    <s v="R-L-0.2"/>
    <n v="6"/>
    <x v="231"/>
    <s v=""/>
    <x v="1"/>
    <s v="Rob"/>
    <s v="L"/>
    <x v="3"/>
    <n v="3.5849999999999995"/>
    <n v="21.509999999999998"/>
    <x v="0"/>
    <x v="1"/>
    <n v="1.2905999999999997"/>
    <n v="6.3829787234042548E-2"/>
    <x v="0"/>
  </r>
  <r>
    <s v="YJU-84377-606"/>
    <x v="214"/>
    <s v="20259-47723-AC"/>
    <s v="A-D-1"/>
    <n v="1"/>
    <x v="232"/>
    <s v="lentwistle6w@omniture.com"/>
    <x v="0"/>
    <s v="Ara"/>
    <s v="D"/>
    <x v="0"/>
    <n v="9.9499999999999993"/>
    <n v="9.9499999999999993"/>
    <x v="2"/>
    <x v="2"/>
    <n v="0.89549999999999985"/>
    <n v="9.8901098901098897E-2"/>
    <x v="0"/>
  </r>
  <r>
    <s v="VNC-93921-469"/>
    <x v="215"/>
    <s v="04666-71569-RI"/>
    <s v="L-L-1"/>
    <n v="1"/>
    <x v="233"/>
    <s v="zkiffe74@cyberchimps.com"/>
    <x v="0"/>
    <s v="Lib"/>
    <s v="L"/>
    <x v="0"/>
    <n v="15.85"/>
    <n v="15.85"/>
    <x v="3"/>
    <x v="1"/>
    <n v="2.0605000000000002"/>
    <n v="0.14942528735632185"/>
    <x v="0"/>
  </r>
  <r>
    <s v="OGB-91614-810"/>
    <x v="216"/>
    <s v="08909-77713-CG"/>
    <s v="R-M-0.2"/>
    <n v="1"/>
    <x v="234"/>
    <s v="macott6y@pagesperso-orange.fr"/>
    <x v="0"/>
    <s v="Rob"/>
    <s v="M"/>
    <x v="3"/>
    <n v="2.9849999999999999"/>
    <n v="2.9849999999999999"/>
    <x v="0"/>
    <x v="0"/>
    <n v="0.17909999999999998"/>
    <n v="6.3829787234042548E-2"/>
    <x v="0"/>
  </r>
  <r>
    <s v="BQI-61647-496"/>
    <x v="217"/>
    <s v="84340-73931-VV"/>
    <s v="E-M-1"/>
    <n v="5"/>
    <x v="235"/>
    <s v="cheaviside6z@rediff.com"/>
    <x v="0"/>
    <s v="Exc"/>
    <s v="M"/>
    <x v="0"/>
    <n v="13.75"/>
    <n v="68.75"/>
    <x v="1"/>
    <x v="0"/>
    <n v="7.5625"/>
    <n v="0.12359550561797752"/>
    <x v="0"/>
  </r>
  <r>
    <s v="IOM-51636-823"/>
    <x v="218"/>
    <s v="04609-95151-XH"/>
    <s v="A-D-1"/>
    <n v="3"/>
    <x v="236"/>
    <s v=""/>
    <x v="0"/>
    <s v="Ara"/>
    <s v="D"/>
    <x v="0"/>
    <n v="9.9499999999999993"/>
    <n v="29.849999999999998"/>
    <x v="2"/>
    <x v="2"/>
    <n v="2.6864999999999997"/>
    <n v="9.8901098901098897E-2"/>
    <x v="1"/>
  </r>
  <r>
    <s v="GGD-38107-641"/>
    <x v="219"/>
    <s v="99562-88650-YF"/>
    <s v="L-M-1"/>
    <n v="4"/>
    <x v="237"/>
    <s v="lkernan71@wsj.com"/>
    <x v="0"/>
    <s v="Lib"/>
    <s v="M"/>
    <x v="0"/>
    <n v="14.55"/>
    <n v="58.2"/>
    <x v="3"/>
    <x v="0"/>
    <n v="7.5660000000000007"/>
    <n v="0.14942528735632185"/>
    <x v="1"/>
  </r>
  <r>
    <s v="LTO-95975-728"/>
    <x v="220"/>
    <s v="46560-73885-PJ"/>
    <s v="R-L-0.5"/>
    <n v="4"/>
    <x v="238"/>
    <s v="rmclae72@dailymotion.com"/>
    <x v="2"/>
    <s v="Rob"/>
    <s v="L"/>
    <x v="1"/>
    <n v="7.169999999999999"/>
    <n v="28.679999999999996"/>
    <x v="0"/>
    <x v="1"/>
    <n v="1.7207999999999997"/>
    <n v="6.3829787234042548E-2"/>
    <x v="1"/>
  </r>
  <r>
    <s v="IGM-84664-265"/>
    <x v="114"/>
    <s v="80179-44620-WN"/>
    <s v="R-L-0.5"/>
    <n v="3"/>
    <x v="239"/>
    <s v="cblowfelde73@ustream.tv"/>
    <x v="0"/>
    <s v="Rob"/>
    <s v="L"/>
    <x v="1"/>
    <n v="7.169999999999999"/>
    <n v="21.509999999999998"/>
    <x v="0"/>
    <x v="1"/>
    <n v="1.2905999999999997"/>
    <n v="6.3829787234042548E-2"/>
    <x v="1"/>
  </r>
  <r>
    <s v="SKO-45740-621"/>
    <x v="221"/>
    <s v="04666-71569-RI"/>
    <s v="L-M-0.5"/>
    <n v="2"/>
    <x v="233"/>
    <s v="zkiffe74@cyberchimps.com"/>
    <x v="0"/>
    <s v="Lib"/>
    <s v="M"/>
    <x v="1"/>
    <n v="8.73"/>
    <n v="17.46"/>
    <x v="3"/>
    <x v="0"/>
    <n v="2.2698"/>
    <n v="0.14942528735632182"/>
    <x v="0"/>
  </r>
  <r>
    <s v="FOJ-02234-063"/>
    <x v="222"/>
    <s v="59081-87231-VP"/>
    <s v="E-D-2.5"/>
    <n v="1"/>
    <x v="240"/>
    <s v="docalleran75@ucla.edu"/>
    <x v="0"/>
    <s v="Exc"/>
    <s v="D"/>
    <x v="2"/>
    <n v="27.945"/>
    <n v="27.945"/>
    <x v="1"/>
    <x v="2"/>
    <n v="3.07395"/>
    <n v="0.12359550561797752"/>
    <x v="0"/>
  </r>
  <r>
    <s v="MSJ-11909-468"/>
    <x v="188"/>
    <s v="07878-45872-CC"/>
    <s v="E-D-2.5"/>
    <n v="5"/>
    <x v="241"/>
    <s v="ccromwell76@desdev.cn"/>
    <x v="0"/>
    <s v="Exc"/>
    <s v="D"/>
    <x v="2"/>
    <n v="27.945"/>
    <n v="139.72499999999999"/>
    <x v="1"/>
    <x v="2"/>
    <n v="15.36975"/>
    <n v="0.12359550561797752"/>
    <x v="1"/>
  </r>
  <r>
    <s v="DKB-78053-329"/>
    <x v="223"/>
    <s v="12444-05174-OO"/>
    <s v="R-M-0.2"/>
    <n v="2"/>
    <x v="242"/>
    <s v="ihay77@lulu.com"/>
    <x v="2"/>
    <s v="Rob"/>
    <s v="M"/>
    <x v="3"/>
    <n v="2.9849999999999999"/>
    <n v="5.97"/>
    <x v="0"/>
    <x v="0"/>
    <n v="0.35819999999999996"/>
    <n v="6.3829787234042548E-2"/>
    <x v="1"/>
  </r>
  <r>
    <s v="DFZ-45083-941"/>
    <x v="224"/>
    <s v="34665-62561-AU"/>
    <s v="R-L-2.5"/>
    <n v="1"/>
    <x v="243"/>
    <s v="ttaffarello78@sciencedaily.com"/>
    <x v="0"/>
    <s v="Rob"/>
    <s v="L"/>
    <x v="2"/>
    <n v="27.484999999999996"/>
    <n v="27.484999999999996"/>
    <x v="0"/>
    <x v="1"/>
    <n v="1.6490999999999998"/>
    <n v="6.3829787234042562E-2"/>
    <x v="0"/>
  </r>
  <r>
    <s v="OTA-40969-710"/>
    <x v="83"/>
    <s v="77877-11993-QH"/>
    <s v="R-L-1"/>
    <n v="5"/>
    <x v="244"/>
    <s v="mcanty79@jigsy.com"/>
    <x v="0"/>
    <s v="Rob"/>
    <s v="L"/>
    <x v="0"/>
    <n v="11.95"/>
    <n v="59.75"/>
    <x v="0"/>
    <x v="1"/>
    <n v="3.585"/>
    <n v="6.3829787234042548E-2"/>
    <x v="0"/>
  </r>
  <r>
    <s v="GRH-45571-667"/>
    <x v="104"/>
    <s v="32291-18308-YZ"/>
    <s v="E-M-1"/>
    <n v="3"/>
    <x v="245"/>
    <s v="jkopke7a@auda.org.au"/>
    <x v="0"/>
    <s v="Exc"/>
    <s v="M"/>
    <x v="0"/>
    <n v="13.75"/>
    <n v="41.25"/>
    <x v="1"/>
    <x v="0"/>
    <n v="4.5374999999999996"/>
    <n v="0.12359550561797752"/>
    <x v="1"/>
  </r>
  <r>
    <s v="NXV-05302-067"/>
    <x v="225"/>
    <s v="25754-33191-ZI"/>
    <s v="L-M-2.5"/>
    <n v="4"/>
    <x v="246"/>
    <s v=""/>
    <x v="0"/>
    <s v="Lib"/>
    <s v="M"/>
    <x v="2"/>
    <n v="33.464999999999996"/>
    <n v="133.85999999999999"/>
    <x v="3"/>
    <x v="0"/>
    <n v="17.401799999999998"/>
    <n v="0.14942528735632182"/>
    <x v="1"/>
  </r>
  <r>
    <s v="VZH-86274-142"/>
    <x v="226"/>
    <s v="53120-45532-KL"/>
    <s v="R-L-1"/>
    <n v="5"/>
    <x v="247"/>
    <s v=""/>
    <x v="1"/>
    <s v="Rob"/>
    <s v="L"/>
    <x v="0"/>
    <n v="11.95"/>
    <n v="59.75"/>
    <x v="0"/>
    <x v="1"/>
    <n v="3.585"/>
    <n v="6.3829787234042548E-2"/>
    <x v="0"/>
  </r>
  <r>
    <s v="KIX-93248-135"/>
    <x v="227"/>
    <s v="36605-83052-WB"/>
    <s v="A-D-0.5"/>
    <n v="1"/>
    <x v="248"/>
    <s v="vhellmore7d@bbc.co.uk"/>
    <x v="0"/>
    <s v="Ara"/>
    <s v="D"/>
    <x v="1"/>
    <n v="5.97"/>
    <n v="5.97"/>
    <x v="2"/>
    <x v="2"/>
    <n v="0.5373"/>
    <n v="9.8901098901098911E-2"/>
    <x v="0"/>
  </r>
  <r>
    <s v="AXR-10962-010"/>
    <x v="180"/>
    <s v="53683-35977-KI"/>
    <s v="E-D-1"/>
    <n v="2"/>
    <x v="249"/>
    <s v="mseawright7e@nbcnews.com"/>
    <x v="2"/>
    <s v="Exc"/>
    <s v="D"/>
    <x v="0"/>
    <n v="12.15"/>
    <n v="24.3"/>
    <x v="1"/>
    <x v="2"/>
    <n v="2.673"/>
    <n v="0.12359550561797751"/>
    <x v="1"/>
  </r>
  <r>
    <s v="IHS-71573-008"/>
    <x v="228"/>
    <s v="07972-83134-NM"/>
    <s v="E-D-0.2"/>
    <n v="6"/>
    <x v="250"/>
    <s v="snortheast7f@mashable.com"/>
    <x v="0"/>
    <s v="Exc"/>
    <s v="D"/>
    <x v="3"/>
    <n v="3.645"/>
    <n v="21.87"/>
    <x v="1"/>
    <x v="2"/>
    <n v="2.4057000000000004"/>
    <n v="0.12359550561797754"/>
    <x v="0"/>
  </r>
  <r>
    <s v="QTR-19001-114"/>
    <x v="229"/>
    <s v="01035-70465-UO"/>
    <s v="A-D-1"/>
    <n v="2"/>
    <x v="195"/>
    <s v="aattwater5u@wikia.com"/>
    <x v="0"/>
    <s v="Ara"/>
    <s v="D"/>
    <x v="0"/>
    <n v="9.9499999999999993"/>
    <n v="19.899999999999999"/>
    <x v="2"/>
    <x v="2"/>
    <n v="1.7909999999999997"/>
    <n v="9.8901098901098897E-2"/>
    <x v="0"/>
  </r>
  <r>
    <s v="WBK-62297-910"/>
    <x v="230"/>
    <s v="25514-23938-IQ"/>
    <s v="A-D-0.2"/>
    <n v="2"/>
    <x v="251"/>
    <s v="mfearon7h@reverbnation.com"/>
    <x v="0"/>
    <s v="Ara"/>
    <s v="D"/>
    <x v="3"/>
    <n v="2.9849999999999999"/>
    <n v="5.97"/>
    <x v="2"/>
    <x v="2"/>
    <n v="0.5373"/>
    <n v="9.8901098901098911E-2"/>
    <x v="1"/>
  </r>
  <r>
    <s v="OGY-19377-175"/>
    <x v="231"/>
    <s v="49084-44492-OJ"/>
    <s v="E-D-0.5"/>
    <n v="1"/>
    <x v="252"/>
    <s v=""/>
    <x v="1"/>
    <s v="Exc"/>
    <s v="D"/>
    <x v="1"/>
    <n v="7.29"/>
    <n v="7.29"/>
    <x v="1"/>
    <x v="2"/>
    <n v="0.80190000000000006"/>
    <n v="0.12359550561797754"/>
    <x v="0"/>
  </r>
  <r>
    <s v="ESR-66651-814"/>
    <x v="80"/>
    <s v="76624-72205-CK"/>
    <s v="A-D-0.2"/>
    <n v="4"/>
    <x v="253"/>
    <s v="jsisneros7j@a8.net"/>
    <x v="0"/>
    <s v="Ara"/>
    <s v="D"/>
    <x v="3"/>
    <n v="2.9849999999999999"/>
    <n v="11.94"/>
    <x v="2"/>
    <x v="2"/>
    <n v="1.0746"/>
    <n v="9.8901098901098911E-2"/>
    <x v="0"/>
  </r>
  <r>
    <s v="CPX-46916-770"/>
    <x v="232"/>
    <s v="12729-50170-JE"/>
    <s v="R-L-1"/>
    <n v="6"/>
    <x v="254"/>
    <s v="zcarlson7k@bigcartel.com"/>
    <x v="1"/>
    <s v="Rob"/>
    <s v="L"/>
    <x v="0"/>
    <n v="11.95"/>
    <n v="71.699999999999989"/>
    <x v="0"/>
    <x v="1"/>
    <n v="4.3019999999999996"/>
    <n v="6.3829787234042548E-2"/>
    <x v="0"/>
  </r>
  <r>
    <s v="MDC-03318-645"/>
    <x v="233"/>
    <s v="43974-44760-QI"/>
    <s v="A-L-0.2"/>
    <n v="2"/>
    <x v="255"/>
    <s v="wmaddox7l@timesonline.co.uk"/>
    <x v="0"/>
    <s v="Ara"/>
    <s v="L"/>
    <x v="3"/>
    <n v="3.8849999999999998"/>
    <n v="7.77"/>
    <x v="2"/>
    <x v="1"/>
    <n v="0.69929999999999992"/>
    <n v="9.8901098901098897E-2"/>
    <x v="1"/>
  </r>
  <r>
    <s v="SFF-86059-407"/>
    <x v="234"/>
    <s v="30585-48726-BK"/>
    <s v="A-M-2.5"/>
    <n v="1"/>
    <x v="256"/>
    <s v="dhedlestone7m@craigslist.org"/>
    <x v="0"/>
    <s v="Ara"/>
    <s v="M"/>
    <x v="2"/>
    <n v="25.874999999999996"/>
    <n v="25.874999999999996"/>
    <x v="2"/>
    <x v="0"/>
    <n v="2.3287499999999994"/>
    <n v="9.8901098901098883E-2"/>
    <x v="1"/>
  </r>
  <r>
    <s v="SCL-94540-788"/>
    <x v="235"/>
    <s v="16123-07017-TY"/>
    <s v="E-L-2.5"/>
    <n v="6"/>
    <x v="257"/>
    <s v="tcrowthe7n@europa.eu"/>
    <x v="0"/>
    <s v="Exc"/>
    <s v="L"/>
    <x v="2"/>
    <n v="34.154999999999994"/>
    <n v="204.92999999999995"/>
    <x v="1"/>
    <x v="1"/>
    <n v="22.542299999999997"/>
    <n v="0.12359550561797755"/>
    <x v="1"/>
  </r>
  <r>
    <s v="HVU-21634-076"/>
    <x v="236"/>
    <s v="27723-45097-MH"/>
    <s v="R-L-2.5"/>
    <n v="4"/>
    <x v="258"/>
    <s v="dbury7o@tinyurl.com"/>
    <x v="1"/>
    <s v="Rob"/>
    <s v="L"/>
    <x v="2"/>
    <n v="27.484999999999996"/>
    <n v="109.93999999999998"/>
    <x v="0"/>
    <x v="1"/>
    <n v="6.5963999999999992"/>
    <n v="6.3829787234042562E-2"/>
    <x v="0"/>
  </r>
  <r>
    <s v="XUS-73326-418"/>
    <x v="237"/>
    <s v="37078-56703-AF"/>
    <s v="E-L-1"/>
    <n v="6"/>
    <x v="259"/>
    <s v="gbroadbear7p@omniture.com"/>
    <x v="0"/>
    <s v="Exc"/>
    <s v="L"/>
    <x v="0"/>
    <n v="14.85"/>
    <n v="89.1"/>
    <x v="1"/>
    <x v="1"/>
    <n v="9.8010000000000002"/>
    <n v="0.12359550561797754"/>
    <x v="1"/>
  </r>
  <r>
    <s v="XWD-18933-006"/>
    <x v="238"/>
    <s v="79420-11075-MY"/>
    <s v="A-L-0.2"/>
    <n v="2"/>
    <x v="260"/>
    <s v="epalfrey7q@devhub.com"/>
    <x v="0"/>
    <s v="Ara"/>
    <s v="L"/>
    <x v="3"/>
    <n v="3.8849999999999998"/>
    <n v="7.77"/>
    <x v="2"/>
    <x v="1"/>
    <n v="0.69929999999999992"/>
    <n v="9.8901098901098897E-2"/>
    <x v="0"/>
  </r>
  <r>
    <s v="HPD-65272-772"/>
    <x v="52"/>
    <s v="57504-13456-UO"/>
    <s v="L-M-2.5"/>
    <n v="1"/>
    <x v="261"/>
    <s v="pmetrick7r@rakuten.co.jp"/>
    <x v="0"/>
    <s v="Lib"/>
    <s v="M"/>
    <x v="2"/>
    <n v="33.464999999999996"/>
    <n v="33.464999999999996"/>
    <x v="3"/>
    <x v="0"/>
    <n v="4.3504499999999995"/>
    <n v="0.14942528735632182"/>
    <x v="0"/>
  </r>
  <r>
    <s v="JEG-93140-224"/>
    <x v="146"/>
    <s v="53751-57560-CN"/>
    <s v="E-M-0.5"/>
    <n v="5"/>
    <x v="262"/>
    <s v=""/>
    <x v="0"/>
    <s v="Exc"/>
    <s v="M"/>
    <x v="1"/>
    <n v="8.25"/>
    <n v="41.25"/>
    <x v="1"/>
    <x v="0"/>
    <n v="4.5374999999999996"/>
    <n v="0.12359550561797752"/>
    <x v="0"/>
  </r>
  <r>
    <s v="NNH-62058-950"/>
    <x v="239"/>
    <s v="96112-42558-EA"/>
    <s v="E-L-1"/>
    <n v="4"/>
    <x v="263"/>
    <s v="kkarby7t@sbwire.com"/>
    <x v="0"/>
    <s v="Exc"/>
    <s v="L"/>
    <x v="0"/>
    <n v="14.85"/>
    <n v="59.4"/>
    <x v="1"/>
    <x v="1"/>
    <n v="6.5339999999999998"/>
    <n v="0.12359550561797752"/>
    <x v="0"/>
  </r>
  <r>
    <s v="LTD-71429-845"/>
    <x v="240"/>
    <s v="03157-23165-UB"/>
    <s v="A-L-0.5"/>
    <n v="1"/>
    <x v="264"/>
    <s v="fcrumpe7u@ftc.gov"/>
    <x v="2"/>
    <s v="Ara"/>
    <s v="L"/>
    <x v="1"/>
    <n v="7.77"/>
    <n v="7.77"/>
    <x v="2"/>
    <x v="1"/>
    <n v="0.69929999999999992"/>
    <n v="9.8901098901098897E-2"/>
    <x v="1"/>
  </r>
  <r>
    <s v="MPV-26985-215"/>
    <x v="241"/>
    <s v="51466-52850-AG"/>
    <s v="R-D-0.5"/>
    <n v="1"/>
    <x v="265"/>
    <s v="achatto7v@sakura.ne.jp"/>
    <x v="2"/>
    <s v="Rob"/>
    <s v="D"/>
    <x v="1"/>
    <n v="5.3699999999999992"/>
    <n v="5.3699999999999992"/>
    <x v="0"/>
    <x v="2"/>
    <n v="0.32219999999999993"/>
    <n v="6.3829787234042548E-2"/>
    <x v="0"/>
  </r>
  <r>
    <s v="IYO-10245-081"/>
    <x v="242"/>
    <s v="57145-31023-FK"/>
    <s v="E-M-2.5"/>
    <n v="3"/>
    <x v="266"/>
    <s v=""/>
    <x v="0"/>
    <s v="Exc"/>
    <s v="M"/>
    <x v="2"/>
    <n v="31.624999999999996"/>
    <n v="94.874999999999986"/>
    <x v="1"/>
    <x v="0"/>
    <n v="10.436249999999999"/>
    <n v="0.12359550561797754"/>
    <x v="1"/>
  </r>
  <r>
    <s v="BYZ-39669-954"/>
    <x v="243"/>
    <s v="66408-53777-VE"/>
    <s v="L-L-2.5"/>
    <n v="1"/>
    <x v="267"/>
    <s v=""/>
    <x v="0"/>
    <s v="Lib"/>
    <s v="L"/>
    <x v="2"/>
    <n v="36.454999999999998"/>
    <n v="36.454999999999998"/>
    <x v="3"/>
    <x v="1"/>
    <n v="4.7391499999999995"/>
    <n v="0.14942528735632182"/>
    <x v="1"/>
  </r>
  <r>
    <s v="EFB-72860-209"/>
    <x v="244"/>
    <s v="53035-99701-WG"/>
    <s v="A-M-0.2"/>
    <n v="4"/>
    <x v="268"/>
    <s v="bmergue7y@umn.edu"/>
    <x v="0"/>
    <s v="Ara"/>
    <s v="M"/>
    <x v="3"/>
    <n v="3.375"/>
    <n v="13.5"/>
    <x v="2"/>
    <x v="0"/>
    <n v="1.2149999999999999"/>
    <n v="9.8901098901098883E-2"/>
    <x v="0"/>
  </r>
  <r>
    <s v="GMM-72397-378"/>
    <x v="245"/>
    <s v="45899-92796-EI"/>
    <s v="R-L-0.2"/>
    <n v="4"/>
    <x v="269"/>
    <s v="kpatise7z@jigsy.com"/>
    <x v="0"/>
    <s v="Rob"/>
    <s v="L"/>
    <x v="3"/>
    <n v="3.5849999999999995"/>
    <n v="14.339999999999998"/>
    <x v="0"/>
    <x v="1"/>
    <n v="0.86039999999999983"/>
    <n v="6.3829787234042548E-2"/>
    <x v="1"/>
  </r>
  <r>
    <s v="LYP-52345-883"/>
    <x v="246"/>
    <s v="17649-28133-PY"/>
    <s v="E-M-0.5"/>
    <n v="1"/>
    <x v="270"/>
    <s v=""/>
    <x v="1"/>
    <s v="Exc"/>
    <s v="M"/>
    <x v="1"/>
    <n v="8.25"/>
    <n v="8.25"/>
    <x v="1"/>
    <x v="0"/>
    <n v="0.90749999999999997"/>
    <n v="0.12359550561797752"/>
    <x v="0"/>
  </r>
  <r>
    <s v="DFK-35846-692"/>
    <x v="247"/>
    <s v="49612-33852-CN"/>
    <s v="R-D-0.2"/>
    <n v="5"/>
    <x v="271"/>
    <s v=""/>
    <x v="0"/>
    <s v="Rob"/>
    <s v="D"/>
    <x v="3"/>
    <n v="2.6849999999999996"/>
    <n v="13.424999999999997"/>
    <x v="0"/>
    <x v="2"/>
    <n v="0.80549999999999988"/>
    <n v="6.3829787234042562E-2"/>
    <x v="0"/>
  </r>
  <r>
    <s v="XAH-93337-609"/>
    <x v="248"/>
    <s v="66976-43829-YG"/>
    <s v="A-D-1"/>
    <n v="5"/>
    <x v="272"/>
    <s v="dduke82@vkontakte.ru"/>
    <x v="0"/>
    <s v="Ara"/>
    <s v="D"/>
    <x v="0"/>
    <n v="9.9499999999999993"/>
    <n v="49.75"/>
    <x v="2"/>
    <x v="2"/>
    <n v="4.4774999999999991"/>
    <n v="9.8901098901098883E-2"/>
    <x v="1"/>
  </r>
  <r>
    <s v="QKA-72582-644"/>
    <x v="249"/>
    <s v="64852-04619-XZ"/>
    <s v="E-M-0.5"/>
    <n v="2"/>
    <x v="273"/>
    <s v=""/>
    <x v="1"/>
    <s v="Exc"/>
    <s v="M"/>
    <x v="1"/>
    <n v="8.25"/>
    <n v="16.5"/>
    <x v="1"/>
    <x v="0"/>
    <n v="1.8149999999999999"/>
    <n v="0.12359550561797752"/>
    <x v="1"/>
  </r>
  <r>
    <s v="ZDK-84567-102"/>
    <x v="250"/>
    <s v="58690-31815-VY"/>
    <s v="A-D-0.5"/>
    <n v="3"/>
    <x v="274"/>
    <s v="ihussey84@mapy.cz"/>
    <x v="0"/>
    <s v="Ara"/>
    <s v="D"/>
    <x v="1"/>
    <n v="5.97"/>
    <n v="17.91"/>
    <x v="2"/>
    <x v="2"/>
    <n v="1.6118999999999999"/>
    <n v="9.8901098901098883E-2"/>
    <x v="1"/>
  </r>
  <r>
    <s v="WAV-38301-984"/>
    <x v="251"/>
    <s v="62863-81239-DT"/>
    <s v="A-D-0.5"/>
    <n v="5"/>
    <x v="275"/>
    <s v="cpinkerton85@upenn.edu"/>
    <x v="0"/>
    <s v="Ara"/>
    <s v="D"/>
    <x v="1"/>
    <n v="5.97"/>
    <n v="29.849999999999998"/>
    <x v="2"/>
    <x v="2"/>
    <n v="2.6865000000000001"/>
    <n v="9.8901098901098911E-2"/>
    <x v="1"/>
  </r>
  <r>
    <s v="KZR-33023-209"/>
    <x v="177"/>
    <s v="21177-40725-CF"/>
    <s v="E-L-1"/>
    <n v="3"/>
    <x v="276"/>
    <s v=""/>
    <x v="0"/>
    <s v="Exc"/>
    <s v="L"/>
    <x v="0"/>
    <n v="14.85"/>
    <n v="44.55"/>
    <x v="1"/>
    <x v="1"/>
    <n v="4.9005000000000001"/>
    <n v="0.12359550561797754"/>
    <x v="1"/>
  </r>
  <r>
    <s v="ULM-49433-003"/>
    <x v="252"/>
    <s v="99421-80253-UI"/>
    <s v="E-M-1"/>
    <n v="2"/>
    <x v="277"/>
    <s v=""/>
    <x v="0"/>
    <s v="Exc"/>
    <s v="M"/>
    <x v="0"/>
    <n v="13.75"/>
    <n v="27.5"/>
    <x v="1"/>
    <x v="0"/>
    <n v="3.0249999999999999"/>
    <n v="0.12359550561797751"/>
    <x v="1"/>
  </r>
  <r>
    <s v="SIB-83254-136"/>
    <x v="253"/>
    <s v="45315-50206-DK"/>
    <s v="R-M-0.5"/>
    <n v="6"/>
    <x v="278"/>
    <s v="dvizor88@furl.net"/>
    <x v="0"/>
    <s v="Rob"/>
    <s v="M"/>
    <x v="1"/>
    <n v="5.97"/>
    <n v="35.82"/>
    <x v="0"/>
    <x v="0"/>
    <n v="2.1491999999999996"/>
    <n v="6.3829787234042534E-2"/>
    <x v="0"/>
  </r>
  <r>
    <s v="NOK-50349-551"/>
    <x v="254"/>
    <s v="09595-95726-OV"/>
    <s v="R-D-0.5"/>
    <n v="3"/>
    <x v="279"/>
    <s v="esedgebeer89@oaic.gov.au"/>
    <x v="0"/>
    <s v="Rob"/>
    <s v="D"/>
    <x v="1"/>
    <n v="5.3699999999999992"/>
    <n v="16.11"/>
    <x v="0"/>
    <x v="2"/>
    <n v="0.96659999999999979"/>
    <n v="6.3829787234042534E-2"/>
    <x v="0"/>
  </r>
  <r>
    <s v="YIS-96268-844"/>
    <x v="227"/>
    <s v="60221-67036-TD"/>
    <s v="E-L-0.2"/>
    <n v="6"/>
    <x v="280"/>
    <s v="klestrange8a@lulu.com"/>
    <x v="0"/>
    <s v="Exc"/>
    <s v="L"/>
    <x v="3"/>
    <n v="4.4550000000000001"/>
    <n v="26.73"/>
    <x v="1"/>
    <x v="1"/>
    <n v="2.9402999999999997"/>
    <n v="0.12359550561797751"/>
    <x v="0"/>
  </r>
  <r>
    <s v="CXI-04933-855"/>
    <x v="110"/>
    <s v="62923-29397-KX"/>
    <s v="E-L-2.5"/>
    <n v="6"/>
    <x v="281"/>
    <s v="ltanti8b@techcrunch.com"/>
    <x v="0"/>
    <s v="Exc"/>
    <s v="L"/>
    <x v="2"/>
    <n v="34.154999999999994"/>
    <n v="204.92999999999995"/>
    <x v="1"/>
    <x v="1"/>
    <n v="22.542299999999997"/>
    <n v="0.12359550561797755"/>
    <x v="0"/>
  </r>
  <r>
    <s v="IZU-90429-382"/>
    <x v="182"/>
    <s v="33011-52383-BA"/>
    <s v="A-L-1"/>
    <n v="3"/>
    <x v="282"/>
    <s v="ade8c@1und1.de"/>
    <x v="0"/>
    <s v="Ara"/>
    <s v="L"/>
    <x v="0"/>
    <n v="12.95"/>
    <n v="38.849999999999994"/>
    <x v="2"/>
    <x v="1"/>
    <n v="3.4965000000000002"/>
    <n v="9.8901098901098911E-2"/>
    <x v="0"/>
  </r>
  <r>
    <s v="WIT-40912-783"/>
    <x v="255"/>
    <s v="86768-91598-FA"/>
    <s v="L-D-0.2"/>
    <n v="4"/>
    <x v="283"/>
    <s v="tjedrachowicz8d@acquirethisname.com"/>
    <x v="0"/>
    <s v="Lib"/>
    <s v="D"/>
    <x v="3"/>
    <n v="3.8849999999999998"/>
    <n v="15.54"/>
    <x v="3"/>
    <x v="2"/>
    <n v="2.0202"/>
    <n v="0.14942528735632185"/>
    <x v="0"/>
  </r>
  <r>
    <s v="PSD-57291-590"/>
    <x v="256"/>
    <s v="37191-12203-MX"/>
    <s v="A-M-0.5"/>
    <n v="1"/>
    <x v="284"/>
    <s v="pstonner8e@moonfruit.com"/>
    <x v="0"/>
    <s v="Ara"/>
    <s v="M"/>
    <x v="1"/>
    <n v="6.75"/>
    <n v="6.75"/>
    <x v="2"/>
    <x v="0"/>
    <n v="0.60749999999999993"/>
    <n v="9.8901098901098883E-2"/>
    <x v="1"/>
  </r>
  <r>
    <s v="GOI-41472-677"/>
    <x v="3"/>
    <s v="16545-76328-JY"/>
    <s v="E-D-2.5"/>
    <n v="4"/>
    <x v="285"/>
    <s v="dtingly8f@goo.ne.jp"/>
    <x v="0"/>
    <s v="Exc"/>
    <s v="D"/>
    <x v="2"/>
    <n v="27.945"/>
    <n v="111.78"/>
    <x v="1"/>
    <x v="2"/>
    <n v="12.2958"/>
    <n v="0.12359550561797752"/>
    <x v="0"/>
  </r>
  <r>
    <s v="KTX-17944-494"/>
    <x v="257"/>
    <s v="74330-29286-RO"/>
    <s v="A-L-0.2"/>
    <n v="1"/>
    <x v="286"/>
    <s v="crushe8n@about.me"/>
    <x v="0"/>
    <s v="Ara"/>
    <s v="L"/>
    <x v="3"/>
    <n v="3.8849999999999998"/>
    <n v="3.8849999999999998"/>
    <x v="2"/>
    <x v="1"/>
    <n v="0.34964999999999996"/>
    <n v="9.8901098901098897E-2"/>
    <x v="0"/>
  </r>
  <r>
    <s v="RDM-99811-230"/>
    <x v="258"/>
    <s v="22349-47389-GY"/>
    <s v="L-M-0.2"/>
    <n v="5"/>
    <x v="287"/>
    <s v="bchecci8h@usa.gov"/>
    <x v="2"/>
    <s v="Lib"/>
    <s v="M"/>
    <x v="3"/>
    <n v="4.3650000000000002"/>
    <n v="21.825000000000003"/>
    <x v="3"/>
    <x v="0"/>
    <n v="2.83725"/>
    <n v="0.14942528735632182"/>
    <x v="1"/>
  </r>
  <r>
    <s v="JTU-55897-581"/>
    <x v="259"/>
    <s v="70290-38099-GB"/>
    <s v="R-M-0.2"/>
    <n v="5"/>
    <x v="288"/>
    <s v="jbagot8i@mac.com"/>
    <x v="0"/>
    <s v="Rob"/>
    <s v="M"/>
    <x v="3"/>
    <n v="2.9849999999999999"/>
    <n v="14.924999999999999"/>
    <x v="0"/>
    <x v="0"/>
    <n v="0.89549999999999996"/>
    <n v="6.3829787234042562E-2"/>
    <x v="1"/>
  </r>
  <r>
    <s v="CRK-07584-240"/>
    <x v="260"/>
    <s v="18741-72071-PP"/>
    <s v="A-M-1"/>
    <n v="3"/>
    <x v="289"/>
    <s v="ebeeble8j@soundcloud.com"/>
    <x v="0"/>
    <s v="Ara"/>
    <s v="M"/>
    <x v="0"/>
    <n v="11.25"/>
    <n v="33.75"/>
    <x v="2"/>
    <x v="0"/>
    <n v="3.0374999999999996"/>
    <n v="9.8901098901098897E-2"/>
    <x v="0"/>
  </r>
  <r>
    <s v="MKE-75518-399"/>
    <x v="261"/>
    <s v="62588-82624-II"/>
    <s v="A-M-1"/>
    <n v="3"/>
    <x v="290"/>
    <s v="cfluin8k@flickr.com"/>
    <x v="2"/>
    <s v="Ara"/>
    <s v="M"/>
    <x v="0"/>
    <n v="11.25"/>
    <n v="33.75"/>
    <x v="2"/>
    <x v="0"/>
    <n v="3.0374999999999996"/>
    <n v="9.8901098901098897E-2"/>
    <x v="1"/>
  </r>
  <r>
    <s v="AEL-51169-725"/>
    <x v="262"/>
    <s v="37430-29579-HD"/>
    <s v="L-M-0.2"/>
    <n v="6"/>
    <x v="291"/>
    <s v="ebletsor8l@vinaora.com"/>
    <x v="0"/>
    <s v="Lib"/>
    <s v="M"/>
    <x v="3"/>
    <n v="4.3650000000000002"/>
    <n v="26.19"/>
    <x v="3"/>
    <x v="0"/>
    <n v="3.4047000000000001"/>
    <n v="0.14942528735632185"/>
    <x v="0"/>
  </r>
  <r>
    <s v="ZGM-83108-823"/>
    <x v="263"/>
    <s v="84132-22322-QT"/>
    <s v="E-L-1"/>
    <n v="1"/>
    <x v="292"/>
    <s v="pbrydell8m@bloglovin.com"/>
    <x v="1"/>
    <s v="Exc"/>
    <s v="L"/>
    <x v="0"/>
    <n v="14.85"/>
    <n v="14.85"/>
    <x v="1"/>
    <x v="1"/>
    <n v="1.6335"/>
    <n v="0.12359550561797752"/>
    <x v="1"/>
  </r>
  <r>
    <s v="JBP-78754-392"/>
    <x v="212"/>
    <s v="74330-29286-RO"/>
    <s v="E-M-2.5"/>
    <n v="6"/>
    <x v="286"/>
    <s v="crushe8n@about.me"/>
    <x v="0"/>
    <s v="Exc"/>
    <s v="M"/>
    <x v="2"/>
    <n v="31.624999999999996"/>
    <n v="189.74999999999997"/>
    <x v="1"/>
    <x v="0"/>
    <n v="20.872499999999999"/>
    <n v="0.12359550561797754"/>
    <x v="0"/>
  </r>
  <r>
    <s v="RNH-54912-747"/>
    <x v="187"/>
    <s v="37445-17791-NQ"/>
    <s v="R-M-0.5"/>
    <n v="1"/>
    <x v="293"/>
    <s v="nleethem8o@mac.com"/>
    <x v="0"/>
    <s v="Rob"/>
    <s v="M"/>
    <x v="1"/>
    <n v="5.97"/>
    <n v="5.97"/>
    <x v="0"/>
    <x v="0"/>
    <n v="0.35819999999999996"/>
    <n v="6.3829787234042548E-2"/>
    <x v="0"/>
  </r>
  <r>
    <s v="JDS-33440-914"/>
    <x v="248"/>
    <s v="58511-10548-ZU"/>
    <s v="R-M-1"/>
    <n v="3"/>
    <x v="294"/>
    <s v="anesfield8p@people.com.cn"/>
    <x v="2"/>
    <s v="Rob"/>
    <s v="M"/>
    <x v="0"/>
    <n v="9.9499999999999993"/>
    <n v="29.849999999999998"/>
    <x v="0"/>
    <x v="0"/>
    <n v="1.7909999999999999"/>
    <n v="6.3829787234042562E-2"/>
    <x v="0"/>
  </r>
  <r>
    <s v="SYX-48878-182"/>
    <x v="264"/>
    <s v="47725-34771-FJ"/>
    <s v="R-D-1"/>
    <n v="5"/>
    <x v="295"/>
    <s v=""/>
    <x v="0"/>
    <s v="Rob"/>
    <s v="D"/>
    <x v="0"/>
    <n v="8.9499999999999993"/>
    <n v="44.75"/>
    <x v="0"/>
    <x v="2"/>
    <n v="2.6849999999999996"/>
    <n v="6.3829787234042548E-2"/>
    <x v="1"/>
  </r>
  <r>
    <s v="ZGD-94763-868"/>
    <x v="265"/>
    <s v="53086-67334-KT"/>
    <s v="E-L-2.5"/>
    <n v="1"/>
    <x v="296"/>
    <s v="mbrockway8r@ibm.com"/>
    <x v="0"/>
    <s v="Exc"/>
    <s v="L"/>
    <x v="2"/>
    <n v="34.154999999999994"/>
    <n v="34.154999999999994"/>
    <x v="1"/>
    <x v="1"/>
    <n v="3.7570499999999996"/>
    <n v="0.12359550561797754"/>
    <x v="0"/>
  </r>
  <r>
    <s v="CZY-70361-485"/>
    <x v="266"/>
    <s v="83308-82257-UN"/>
    <s v="E-L-2.5"/>
    <n v="6"/>
    <x v="297"/>
    <s v="nlush8s@dedecms.com"/>
    <x v="1"/>
    <s v="Exc"/>
    <s v="L"/>
    <x v="2"/>
    <n v="34.154999999999994"/>
    <n v="204.92999999999995"/>
    <x v="1"/>
    <x v="1"/>
    <n v="22.542299999999997"/>
    <n v="0.12359550561797755"/>
    <x v="1"/>
  </r>
  <r>
    <s v="RJR-12175-899"/>
    <x v="267"/>
    <s v="37274-08534-FM"/>
    <s v="E-D-0.5"/>
    <n v="3"/>
    <x v="298"/>
    <s v="smcmillian8t@csmonitor.com"/>
    <x v="0"/>
    <s v="Exc"/>
    <s v="D"/>
    <x v="1"/>
    <n v="7.29"/>
    <n v="21.87"/>
    <x v="1"/>
    <x v="2"/>
    <n v="2.4057000000000004"/>
    <n v="0.12359550561797754"/>
    <x v="1"/>
  </r>
  <r>
    <s v="ELB-07929-407"/>
    <x v="204"/>
    <s v="54004-04664-AA"/>
    <s v="A-M-2.5"/>
    <n v="2"/>
    <x v="299"/>
    <s v="tbennison8u@google.cn"/>
    <x v="0"/>
    <s v="Ara"/>
    <s v="M"/>
    <x v="2"/>
    <n v="25.874999999999996"/>
    <n v="51.749999999999993"/>
    <x v="2"/>
    <x v="0"/>
    <n v="4.6574999999999989"/>
    <n v="9.8901098901098883E-2"/>
    <x v="0"/>
  </r>
  <r>
    <s v="UJQ-54441-340"/>
    <x v="268"/>
    <s v="26822-19510-SD"/>
    <s v="E-M-0.2"/>
    <n v="2"/>
    <x v="300"/>
    <s v="gtweed8v@yolasite.com"/>
    <x v="0"/>
    <s v="Exc"/>
    <s v="M"/>
    <x v="3"/>
    <n v="4.125"/>
    <n v="8.25"/>
    <x v="1"/>
    <x v="0"/>
    <n v="0.90749999999999997"/>
    <n v="0.12359550561797752"/>
    <x v="0"/>
  </r>
  <r>
    <s v="UJQ-54441-340"/>
    <x v="268"/>
    <s v="26822-19510-SD"/>
    <s v="A-L-0.2"/>
    <n v="5"/>
    <x v="300"/>
    <s v="gtweed8v@yolasite.com"/>
    <x v="0"/>
    <s v="Ara"/>
    <s v="L"/>
    <x v="3"/>
    <n v="3.8849999999999998"/>
    <n v="19.424999999999997"/>
    <x v="2"/>
    <x v="1"/>
    <n v="1.7482499999999999"/>
    <n v="9.8901098901098897E-2"/>
    <x v="0"/>
  </r>
  <r>
    <s v="OWY-43108-475"/>
    <x v="269"/>
    <s v="06432-73165-ML"/>
    <s v="A-M-0.2"/>
    <n v="6"/>
    <x v="301"/>
    <s v="ggoggin8x@wix.com"/>
    <x v="1"/>
    <s v="Ara"/>
    <s v="M"/>
    <x v="3"/>
    <n v="3.375"/>
    <n v="20.25"/>
    <x v="2"/>
    <x v="0"/>
    <n v="1.8224999999999998"/>
    <n v="9.8901098901098883E-2"/>
    <x v="0"/>
  </r>
  <r>
    <s v="GNO-91911-159"/>
    <x v="145"/>
    <s v="96503-31833-CW"/>
    <s v="L-D-0.5"/>
    <n v="3"/>
    <x v="302"/>
    <s v="sjeyness8y@biglobe.ne.jp"/>
    <x v="1"/>
    <s v="Lib"/>
    <s v="D"/>
    <x v="1"/>
    <n v="7.77"/>
    <n v="23.31"/>
    <x v="3"/>
    <x v="2"/>
    <n v="3.0303"/>
    <n v="0.14942528735632185"/>
    <x v="1"/>
  </r>
  <r>
    <s v="CNY-06284-066"/>
    <x v="270"/>
    <s v="63985-64148-MG"/>
    <s v="E-D-0.2"/>
    <n v="5"/>
    <x v="303"/>
    <s v="dbonhome8z@shinystat.com"/>
    <x v="0"/>
    <s v="Exc"/>
    <s v="D"/>
    <x v="3"/>
    <n v="3.645"/>
    <n v="18.225000000000001"/>
    <x v="1"/>
    <x v="2"/>
    <n v="2.00475"/>
    <n v="0.12359550561797752"/>
    <x v="0"/>
  </r>
  <r>
    <s v="OQS-46321-904"/>
    <x v="271"/>
    <s v="19597-91185-CM"/>
    <s v="E-M-1"/>
    <n v="1"/>
    <x v="304"/>
    <s v=""/>
    <x v="0"/>
    <s v="Exc"/>
    <s v="M"/>
    <x v="0"/>
    <n v="13.75"/>
    <n v="13.75"/>
    <x v="1"/>
    <x v="0"/>
    <n v="1.5125"/>
    <n v="0.12359550561797751"/>
    <x v="1"/>
  </r>
  <r>
    <s v="IBW-87442-480"/>
    <x v="272"/>
    <s v="79814-23626-JR"/>
    <s v="A-L-2.5"/>
    <n v="1"/>
    <x v="305"/>
    <s v="tle91@epa.gov"/>
    <x v="0"/>
    <s v="Ara"/>
    <s v="L"/>
    <x v="2"/>
    <n v="29.784999999999997"/>
    <n v="29.784999999999997"/>
    <x v="2"/>
    <x v="1"/>
    <n v="2.6806499999999995"/>
    <n v="9.8901098901098897E-2"/>
    <x v="0"/>
  </r>
  <r>
    <s v="DGZ-82537-477"/>
    <x v="252"/>
    <s v="43439-94003-DW"/>
    <s v="R-D-1"/>
    <n v="5"/>
    <x v="306"/>
    <s v=""/>
    <x v="0"/>
    <s v="Rob"/>
    <s v="D"/>
    <x v="0"/>
    <n v="8.9499999999999993"/>
    <n v="44.75"/>
    <x v="0"/>
    <x v="2"/>
    <n v="2.6849999999999996"/>
    <n v="6.3829787234042548E-2"/>
    <x v="1"/>
  </r>
  <r>
    <s v="LPS-39089-432"/>
    <x v="273"/>
    <s v="97655-45555-LI"/>
    <s v="R-D-1"/>
    <n v="5"/>
    <x v="307"/>
    <s v="balldridge93@yandex.ru"/>
    <x v="0"/>
    <s v="Rob"/>
    <s v="D"/>
    <x v="0"/>
    <n v="8.9499999999999993"/>
    <n v="44.75"/>
    <x v="0"/>
    <x v="2"/>
    <n v="2.6849999999999996"/>
    <n v="6.3829787234042548E-2"/>
    <x v="0"/>
  </r>
  <r>
    <s v="MQU-86100-929"/>
    <x v="274"/>
    <s v="64418-01720-VW"/>
    <s v="L-L-0.5"/>
    <n v="4"/>
    <x v="308"/>
    <s v=""/>
    <x v="0"/>
    <s v="Lib"/>
    <s v="L"/>
    <x v="1"/>
    <n v="9.51"/>
    <n v="38.04"/>
    <x v="3"/>
    <x v="1"/>
    <n v="4.9451999999999998"/>
    <n v="0.14942528735632182"/>
    <x v="0"/>
  </r>
  <r>
    <s v="XUR-14132-391"/>
    <x v="275"/>
    <s v="96836-09258-RI"/>
    <s v="R-D-0.5"/>
    <n v="4"/>
    <x v="309"/>
    <s v="lgoodger95@guardian.co.uk"/>
    <x v="0"/>
    <s v="Rob"/>
    <s v="D"/>
    <x v="1"/>
    <n v="5.3699999999999992"/>
    <n v="21.479999999999997"/>
    <x v="0"/>
    <x v="2"/>
    <n v="1.2887999999999997"/>
    <n v="6.3829787234042548E-2"/>
    <x v="0"/>
  </r>
  <r>
    <s v="OVI-27064-381"/>
    <x v="276"/>
    <s v="37274-08534-FM"/>
    <s v="R-D-0.5"/>
    <n v="3"/>
    <x v="298"/>
    <s v="smcmillian8t@csmonitor.com"/>
    <x v="0"/>
    <s v="Rob"/>
    <s v="D"/>
    <x v="1"/>
    <n v="5.3699999999999992"/>
    <n v="16.11"/>
    <x v="0"/>
    <x v="2"/>
    <n v="0.96659999999999979"/>
    <n v="6.3829787234042534E-2"/>
    <x v="1"/>
  </r>
  <r>
    <s v="SHP-17012-870"/>
    <x v="277"/>
    <s v="69529-07533-CV"/>
    <s v="R-M-2.5"/>
    <n v="1"/>
    <x v="310"/>
    <s v="cdrewett97@wikipedia.org"/>
    <x v="0"/>
    <s v="Rob"/>
    <s v="M"/>
    <x v="2"/>
    <n v="22.884999999999998"/>
    <n v="22.884999999999998"/>
    <x v="0"/>
    <x v="0"/>
    <n v="1.3730999999999998"/>
    <n v="6.3829787234042548E-2"/>
    <x v="0"/>
  </r>
  <r>
    <s v="FDY-03414-903"/>
    <x v="278"/>
    <s v="94840-49457-UD"/>
    <s v="A-D-0.5"/>
    <n v="3"/>
    <x v="311"/>
    <s v="qparsons98@blogtalkradio.com"/>
    <x v="0"/>
    <s v="Ara"/>
    <s v="D"/>
    <x v="1"/>
    <n v="5.97"/>
    <n v="17.91"/>
    <x v="2"/>
    <x v="2"/>
    <n v="1.6118999999999999"/>
    <n v="9.8901098901098883E-2"/>
    <x v="0"/>
  </r>
  <r>
    <s v="WXT-85291-143"/>
    <x v="279"/>
    <s v="81414-81273-DK"/>
    <s v="R-M-0.5"/>
    <n v="4"/>
    <x v="312"/>
    <s v="vceely99@auda.org.au"/>
    <x v="0"/>
    <s v="Rob"/>
    <s v="M"/>
    <x v="1"/>
    <n v="5.97"/>
    <n v="23.88"/>
    <x v="0"/>
    <x v="0"/>
    <n v="1.4327999999999999"/>
    <n v="6.3829787234042548E-2"/>
    <x v="0"/>
  </r>
  <r>
    <s v="QNP-18893-547"/>
    <x v="280"/>
    <s v="76930-61689-CH"/>
    <s v="R-L-1"/>
    <n v="5"/>
    <x v="313"/>
    <s v=""/>
    <x v="0"/>
    <s v="Rob"/>
    <s v="L"/>
    <x v="0"/>
    <n v="11.95"/>
    <n v="59.75"/>
    <x v="0"/>
    <x v="1"/>
    <n v="3.585"/>
    <n v="6.3829787234042548E-2"/>
    <x v="1"/>
  </r>
  <r>
    <s v="DOH-92927-530"/>
    <x v="281"/>
    <s v="12839-56537-TQ"/>
    <s v="L-L-0.2"/>
    <n v="6"/>
    <x v="314"/>
    <s v="cvasiliev9b@discuz.net"/>
    <x v="0"/>
    <s v="Lib"/>
    <s v="L"/>
    <x v="3"/>
    <n v="4.7549999999999999"/>
    <n v="28.53"/>
    <x v="3"/>
    <x v="1"/>
    <n v="3.7088999999999999"/>
    <n v="0.14942528735632182"/>
    <x v="0"/>
  </r>
  <r>
    <s v="HGJ-82768-173"/>
    <x v="282"/>
    <s v="62741-01322-HU"/>
    <s v="A-M-1"/>
    <n v="4"/>
    <x v="315"/>
    <s v="tomoylan9c@liveinternet.ru"/>
    <x v="2"/>
    <s v="Ara"/>
    <s v="M"/>
    <x v="0"/>
    <n v="11.25"/>
    <n v="45"/>
    <x v="2"/>
    <x v="0"/>
    <n v="4.05"/>
    <n v="9.8901098901098897E-2"/>
    <x v="1"/>
  </r>
  <r>
    <s v="YPT-95383-088"/>
    <x v="283"/>
    <s v="43439-94003-DW"/>
    <s v="E-D-2.5"/>
    <n v="2"/>
    <x v="306"/>
    <s v=""/>
    <x v="0"/>
    <s v="Exc"/>
    <s v="D"/>
    <x v="2"/>
    <n v="27.945"/>
    <n v="55.89"/>
    <x v="1"/>
    <x v="2"/>
    <n v="6.1478999999999999"/>
    <n v="0.12359550561797752"/>
    <x v="1"/>
  </r>
  <r>
    <s v="OYH-16533-767"/>
    <x v="284"/>
    <s v="44932-34838-RM"/>
    <s v="E-L-1"/>
    <n v="4"/>
    <x v="316"/>
    <s v="wfetherston9e@constantcontact.com"/>
    <x v="0"/>
    <s v="Exc"/>
    <s v="L"/>
    <x v="0"/>
    <n v="14.85"/>
    <n v="59.4"/>
    <x v="1"/>
    <x v="1"/>
    <n v="6.5339999999999998"/>
    <n v="0.12359550561797752"/>
    <x v="1"/>
  </r>
  <r>
    <s v="DWW-28642-549"/>
    <x v="285"/>
    <s v="91181-19412-RQ"/>
    <s v="E-D-0.2"/>
    <n v="2"/>
    <x v="317"/>
    <s v="erasmus9f@techcrunch.com"/>
    <x v="0"/>
    <s v="Exc"/>
    <s v="D"/>
    <x v="3"/>
    <n v="3.645"/>
    <n v="7.29"/>
    <x v="1"/>
    <x v="2"/>
    <n v="0.80190000000000006"/>
    <n v="0.12359550561797754"/>
    <x v="0"/>
  </r>
  <r>
    <s v="CGO-79583-871"/>
    <x v="286"/>
    <s v="37182-54930-XC"/>
    <s v="E-D-0.5"/>
    <n v="1"/>
    <x v="318"/>
    <s v="wgiorgioni9g@wikipedia.org"/>
    <x v="0"/>
    <s v="Exc"/>
    <s v="D"/>
    <x v="1"/>
    <n v="7.29"/>
    <n v="7.29"/>
    <x v="1"/>
    <x v="2"/>
    <n v="0.80190000000000006"/>
    <n v="0.12359550561797754"/>
    <x v="0"/>
  </r>
  <r>
    <s v="TFY-52090-386"/>
    <x v="287"/>
    <s v="08613-17327-XT"/>
    <s v="E-L-0.5"/>
    <n v="2"/>
    <x v="319"/>
    <s v="lscargle9h@myspace.com"/>
    <x v="0"/>
    <s v="Exc"/>
    <s v="L"/>
    <x v="1"/>
    <n v="8.91"/>
    <n v="17.82"/>
    <x v="1"/>
    <x v="1"/>
    <n v="1.9601999999999999"/>
    <n v="0.12359550561797752"/>
    <x v="1"/>
  </r>
  <r>
    <s v="TFY-52090-386"/>
    <x v="287"/>
    <s v="08613-17327-XT"/>
    <s v="L-D-0.5"/>
    <n v="5"/>
    <x v="319"/>
    <s v="lscargle9h@myspace.com"/>
    <x v="0"/>
    <s v="Lib"/>
    <s v="D"/>
    <x v="1"/>
    <n v="7.77"/>
    <n v="38.849999999999994"/>
    <x v="3"/>
    <x v="2"/>
    <n v="5.0504999999999995"/>
    <n v="0.14942528735632185"/>
    <x v="1"/>
  </r>
  <r>
    <s v="NYY-73968-094"/>
    <x v="288"/>
    <s v="70451-38048-AH"/>
    <s v="R-D-0.5"/>
    <n v="6"/>
    <x v="320"/>
    <s v="nclimance9j@europa.eu"/>
    <x v="0"/>
    <s v="Rob"/>
    <s v="D"/>
    <x v="1"/>
    <n v="5.3699999999999992"/>
    <n v="32.22"/>
    <x v="0"/>
    <x v="2"/>
    <n v="1.9331999999999996"/>
    <n v="6.3829787234042534E-2"/>
    <x v="1"/>
  </r>
  <r>
    <s v="QEY-71761-460"/>
    <x v="250"/>
    <s v="35442-75769-PL"/>
    <s v="R-M-1"/>
    <n v="2"/>
    <x v="321"/>
    <s v=""/>
    <x v="1"/>
    <s v="Rob"/>
    <s v="M"/>
    <x v="0"/>
    <n v="9.9499999999999993"/>
    <n v="19.899999999999999"/>
    <x v="0"/>
    <x v="0"/>
    <n v="1.194"/>
    <n v="6.3829787234042548E-2"/>
    <x v="0"/>
  </r>
  <r>
    <s v="GKQ-82603-910"/>
    <x v="289"/>
    <s v="83737-56117-JE"/>
    <s v="R-L-1"/>
    <n v="5"/>
    <x v="322"/>
    <s v="asnazle9l@oracle.com"/>
    <x v="0"/>
    <s v="Rob"/>
    <s v="L"/>
    <x v="0"/>
    <n v="11.95"/>
    <n v="59.75"/>
    <x v="0"/>
    <x v="1"/>
    <n v="3.585"/>
    <n v="6.3829787234042548E-2"/>
    <x v="1"/>
  </r>
  <r>
    <s v="IOB-32673-745"/>
    <x v="290"/>
    <s v="07095-81281-NJ"/>
    <s v="A-L-0.5"/>
    <n v="3"/>
    <x v="323"/>
    <s v="rworg9m@arstechnica.com"/>
    <x v="0"/>
    <s v="Ara"/>
    <s v="L"/>
    <x v="1"/>
    <n v="7.77"/>
    <n v="23.31"/>
    <x v="2"/>
    <x v="1"/>
    <n v="2.0978999999999997"/>
    <n v="9.8901098901098883E-2"/>
    <x v="0"/>
  </r>
  <r>
    <s v="YAU-98893-150"/>
    <x v="291"/>
    <s v="77043-48851-HG"/>
    <s v="L-M-1"/>
    <n v="3"/>
    <x v="324"/>
    <s v="ldanes9n@umn.edu"/>
    <x v="0"/>
    <s v="Lib"/>
    <s v="M"/>
    <x v="0"/>
    <n v="14.55"/>
    <n v="43.650000000000006"/>
    <x v="3"/>
    <x v="0"/>
    <n v="5.6745000000000001"/>
    <n v="0.14942528735632182"/>
    <x v="1"/>
  </r>
  <r>
    <s v="XNM-14163-951"/>
    <x v="292"/>
    <s v="78224-60622-KH"/>
    <s v="E-L-2.5"/>
    <n v="6"/>
    <x v="325"/>
    <s v="skeynd9o@narod.ru"/>
    <x v="0"/>
    <s v="Exc"/>
    <s v="L"/>
    <x v="2"/>
    <n v="34.154999999999994"/>
    <n v="204.92999999999995"/>
    <x v="1"/>
    <x v="1"/>
    <n v="22.542299999999997"/>
    <n v="0.12359550561797755"/>
    <x v="1"/>
  </r>
  <r>
    <s v="JPB-45297-000"/>
    <x v="293"/>
    <s v="83105-86631-IU"/>
    <s v="R-L-0.2"/>
    <n v="4"/>
    <x v="326"/>
    <s v="ddaveridge9p@arstechnica.com"/>
    <x v="0"/>
    <s v="Rob"/>
    <s v="L"/>
    <x v="3"/>
    <n v="3.5849999999999995"/>
    <n v="14.339999999999998"/>
    <x v="0"/>
    <x v="1"/>
    <n v="0.86039999999999983"/>
    <n v="6.3829787234042548E-2"/>
    <x v="1"/>
  </r>
  <r>
    <s v="MOU-74341-266"/>
    <x v="294"/>
    <s v="99358-65399-TC"/>
    <s v="A-D-0.5"/>
    <n v="4"/>
    <x v="327"/>
    <s v="jawdry9q@utexas.edu"/>
    <x v="0"/>
    <s v="Ara"/>
    <s v="D"/>
    <x v="1"/>
    <n v="5.97"/>
    <n v="23.88"/>
    <x v="2"/>
    <x v="2"/>
    <n v="2.1492"/>
    <n v="9.8901098901098911E-2"/>
    <x v="1"/>
  </r>
  <r>
    <s v="DHJ-87461-571"/>
    <x v="295"/>
    <s v="94525-76037-JP"/>
    <s v="A-M-1"/>
    <n v="2"/>
    <x v="328"/>
    <s v="eryles9r@fastcompany.com"/>
    <x v="0"/>
    <s v="Ara"/>
    <s v="M"/>
    <x v="0"/>
    <n v="11.25"/>
    <n v="22.5"/>
    <x v="2"/>
    <x v="0"/>
    <n v="2.0249999999999999"/>
    <n v="9.8901098901098897E-2"/>
    <x v="1"/>
  </r>
  <r>
    <s v="DKM-97676-850"/>
    <x v="296"/>
    <s v="43439-94003-DW"/>
    <s v="E-D-0.5"/>
    <n v="5"/>
    <x v="306"/>
    <s v=""/>
    <x v="0"/>
    <s v="Exc"/>
    <s v="D"/>
    <x v="1"/>
    <n v="7.29"/>
    <n v="36.450000000000003"/>
    <x v="1"/>
    <x v="2"/>
    <n v="4.0095000000000001"/>
    <n v="0.12359550561797752"/>
    <x v="1"/>
  </r>
  <r>
    <s v="UEB-09112-118"/>
    <x v="297"/>
    <s v="82718-93677-XO"/>
    <s v="A-M-0.5"/>
    <n v="4"/>
    <x v="329"/>
    <s v=""/>
    <x v="0"/>
    <s v="Ara"/>
    <s v="M"/>
    <x v="1"/>
    <n v="6.75"/>
    <n v="27"/>
    <x v="2"/>
    <x v="0"/>
    <n v="2.4299999999999997"/>
    <n v="9.8901098901098883E-2"/>
    <x v="0"/>
  </r>
  <r>
    <s v="ORZ-67699-748"/>
    <x v="298"/>
    <s v="44708-78241-DF"/>
    <s v="A-M-2.5"/>
    <n v="6"/>
    <x v="330"/>
    <s v="jcaldicott9u@usda.gov"/>
    <x v="0"/>
    <s v="Ara"/>
    <s v="M"/>
    <x v="2"/>
    <n v="25.874999999999996"/>
    <n v="155.24999999999997"/>
    <x v="2"/>
    <x v="0"/>
    <n v="13.972499999999997"/>
    <n v="9.8901098901098897E-2"/>
    <x v="1"/>
  </r>
  <r>
    <s v="JXP-28398-485"/>
    <x v="299"/>
    <s v="23039-93032-FN"/>
    <s v="A-D-2.5"/>
    <n v="5"/>
    <x v="331"/>
    <s v="mvedmore9v@a8.net"/>
    <x v="0"/>
    <s v="Ara"/>
    <s v="D"/>
    <x v="2"/>
    <n v="22.884999999999998"/>
    <n v="114.42499999999998"/>
    <x v="2"/>
    <x v="2"/>
    <n v="10.298249999999998"/>
    <n v="9.8901098901098897E-2"/>
    <x v="0"/>
  </r>
  <r>
    <s v="WWH-92259-198"/>
    <x v="300"/>
    <s v="35256-12529-FT"/>
    <s v="L-D-1"/>
    <n v="4"/>
    <x v="332"/>
    <s v="wromao9w@chronoengine.com"/>
    <x v="0"/>
    <s v="Lib"/>
    <s v="D"/>
    <x v="0"/>
    <n v="12.95"/>
    <n v="51.8"/>
    <x v="3"/>
    <x v="2"/>
    <n v="6.734"/>
    <n v="0.14942528735632185"/>
    <x v="0"/>
  </r>
  <r>
    <s v="FLR-82914-153"/>
    <x v="301"/>
    <s v="86100-33488-WP"/>
    <s v="A-M-2.5"/>
    <n v="6"/>
    <x v="333"/>
    <s v=""/>
    <x v="0"/>
    <s v="Ara"/>
    <s v="M"/>
    <x v="2"/>
    <n v="25.874999999999996"/>
    <n v="155.24999999999997"/>
    <x v="2"/>
    <x v="0"/>
    <n v="13.972499999999997"/>
    <n v="9.8901098901098897E-2"/>
    <x v="1"/>
  </r>
  <r>
    <s v="AMB-93600-000"/>
    <x v="302"/>
    <s v="64435-53100-WM"/>
    <s v="A-L-2.5"/>
    <n v="1"/>
    <x v="334"/>
    <s v="tcotmore9y@amazonaws.com"/>
    <x v="0"/>
    <s v="Ara"/>
    <s v="L"/>
    <x v="2"/>
    <n v="29.784999999999997"/>
    <n v="29.784999999999997"/>
    <x v="2"/>
    <x v="1"/>
    <n v="2.6806499999999995"/>
    <n v="9.8901098901098897E-2"/>
    <x v="1"/>
  </r>
  <r>
    <s v="FEP-36895-658"/>
    <x v="303"/>
    <s v="44699-43836-UH"/>
    <s v="R-L-0.2"/>
    <n v="6"/>
    <x v="335"/>
    <s v="yskipsey9z@spotify.com"/>
    <x v="2"/>
    <s v="Rob"/>
    <s v="L"/>
    <x v="3"/>
    <n v="3.5849999999999995"/>
    <n v="21.509999999999998"/>
    <x v="0"/>
    <x v="1"/>
    <n v="1.2905999999999997"/>
    <n v="6.3829787234042548E-2"/>
    <x v="1"/>
  </r>
  <r>
    <s v="RXW-91413-276"/>
    <x v="304"/>
    <s v="29588-35679-RG"/>
    <s v="R-D-2.5"/>
    <n v="2"/>
    <x v="336"/>
    <s v="ncorpsa0@gmpg.org"/>
    <x v="0"/>
    <s v="Rob"/>
    <s v="D"/>
    <x v="2"/>
    <n v="20.584999999999997"/>
    <n v="41.169999999999995"/>
    <x v="0"/>
    <x v="2"/>
    <n v="2.4701999999999997"/>
    <n v="6.3829787234042548E-2"/>
    <x v="1"/>
  </r>
  <r>
    <s v="RXW-91413-276"/>
    <x v="304"/>
    <s v="29588-35679-RG"/>
    <s v="R-M-0.5"/>
    <n v="1"/>
    <x v="336"/>
    <s v="ncorpsa0@gmpg.org"/>
    <x v="0"/>
    <s v="Rob"/>
    <s v="M"/>
    <x v="1"/>
    <n v="5.97"/>
    <n v="5.97"/>
    <x v="0"/>
    <x v="0"/>
    <n v="0.35819999999999996"/>
    <n v="6.3829787234042548E-2"/>
    <x v="1"/>
  </r>
  <r>
    <s v="SDB-77492-188"/>
    <x v="305"/>
    <s v="64815-54078-HH"/>
    <s v="E-L-1"/>
    <n v="5"/>
    <x v="337"/>
    <s v="fbabbera2@stanford.edu"/>
    <x v="0"/>
    <s v="Exc"/>
    <s v="L"/>
    <x v="0"/>
    <n v="14.85"/>
    <n v="74.25"/>
    <x v="1"/>
    <x v="1"/>
    <n v="8.1675000000000004"/>
    <n v="0.12359550561797754"/>
    <x v="0"/>
  </r>
  <r>
    <s v="RZN-65182-395"/>
    <x v="196"/>
    <s v="59572-41990-XY"/>
    <s v="L-M-1"/>
    <n v="6"/>
    <x v="338"/>
    <s v="kloxtona3@opensource.org"/>
    <x v="0"/>
    <s v="Lib"/>
    <s v="M"/>
    <x v="0"/>
    <n v="14.55"/>
    <n v="87.300000000000011"/>
    <x v="3"/>
    <x v="0"/>
    <n v="11.349"/>
    <n v="0.14942528735632182"/>
    <x v="1"/>
  </r>
  <r>
    <s v="HDQ-86094-507"/>
    <x v="110"/>
    <s v="32481-61533-ZJ"/>
    <s v="E-D-1"/>
    <n v="6"/>
    <x v="339"/>
    <s v="ptoffula4@posterous.com"/>
    <x v="0"/>
    <s v="Exc"/>
    <s v="D"/>
    <x v="0"/>
    <n v="12.15"/>
    <n v="72.900000000000006"/>
    <x v="1"/>
    <x v="2"/>
    <n v="8.0190000000000001"/>
    <n v="0.12359550561797752"/>
    <x v="0"/>
  </r>
  <r>
    <s v="YXO-79631-417"/>
    <x v="24"/>
    <s v="31587-92570-HL"/>
    <s v="L-D-0.5"/>
    <n v="1"/>
    <x v="340"/>
    <s v="cgwinnetta5@behance.net"/>
    <x v="0"/>
    <s v="Lib"/>
    <s v="D"/>
    <x v="1"/>
    <n v="7.77"/>
    <n v="7.77"/>
    <x v="3"/>
    <x v="2"/>
    <n v="1.0101"/>
    <n v="0.14942528735632185"/>
    <x v="1"/>
  </r>
  <r>
    <s v="SNF-57032-096"/>
    <x v="306"/>
    <s v="93832-04799-ID"/>
    <s v="E-D-0.5"/>
    <n v="6"/>
    <x v="341"/>
    <s v=""/>
    <x v="0"/>
    <s v="Exc"/>
    <s v="D"/>
    <x v="1"/>
    <n v="7.29"/>
    <n v="43.74"/>
    <x v="1"/>
    <x v="2"/>
    <n v="4.8114000000000008"/>
    <n v="0.12359550561797754"/>
    <x v="1"/>
  </r>
  <r>
    <s v="DGL-29648-995"/>
    <x v="307"/>
    <s v="59367-30821-ZQ"/>
    <s v="L-M-0.2"/>
    <n v="2"/>
    <x v="342"/>
    <s v=""/>
    <x v="0"/>
    <s v="Lib"/>
    <s v="M"/>
    <x v="3"/>
    <n v="4.3650000000000002"/>
    <n v="8.73"/>
    <x v="3"/>
    <x v="0"/>
    <n v="1.1349"/>
    <n v="0.14942528735632182"/>
    <x v="0"/>
  </r>
  <r>
    <s v="GPU-65651-504"/>
    <x v="308"/>
    <s v="83947-45528-ET"/>
    <s v="E-M-2.5"/>
    <n v="2"/>
    <x v="343"/>
    <s v="lflaoniera8@wordpress.org"/>
    <x v="0"/>
    <s v="Exc"/>
    <s v="M"/>
    <x v="2"/>
    <n v="31.624999999999996"/>
    <n v="63.249999999999993"/>
    <x v="1"/>
    <x v="0"/>
    <n v="6.9574999999999996"/>
    <n v="0.12359550561797754"/>
    <x v="1"/>
  </r>
  <r>
    <s v="OJU-34452-896"/>
    <x v="309"/>
    <s v="60799-92593-CX"/>
    <s v="E-L-0.5"/>
    <n v="1"/>
    <x v="344"/>
    <s v=""/>
    <x v="0"/>
    <s v="Exc"/>
    <s v="L"/>
    <x v="1"/>
    <n v="8.91"/>
    <n v="8.91"/>
    <x v="1"/>
    <x v="1"/>
    <n v="0.98009999999999997"/>
    <n v="0.12359550561797752"/>
    <x v="0"/>
  </r>
  <r>
    <s v="GZS-50547-887"/>
    <x v="310"/>
    <s v="61600-55136-UM"/>
    <s v="E-D-1"/>
    <n v="2"/>
    <x v="345"/>
    <s v="ccatchesideaa@macromedia.com"/>
    <x v="0"/>
    <s v="Exc"/>
    <s v="D"/>
    <x v="0"/>
    <n v="12.15"/>
    <n v="24.3"/>
    <x v="1"/>
    <x v="2"/>
    <n v="2.673"/>
    <n v="0.12359550561797751"/>
    <x v="0"/>
  </r>
  <r>
    <s v="ESR-54041-053"/>
    <x v="311"/>
    <s v="59771-90302-OF"/>
    <s v="A-L-0.5"/>
    <n v="6"/>
    <x v="346"/>
    <s v="cgibbonsonab@accuweather.com"/>
    <x v="0"/>
    <s v="Ara"/>
    <s v="L"/>
    <x v="1"/>
    <n v="7.77"/>
    <n v="46.62"/>
    <x v="2"/>
    <x v="1"/>
    <n v="4.1957999999999993"/>
    <n v="9.8901098901098883E-2"/>
    <x v="0"/>
  </r>
  <r>
    <s v="OGD-10781-526"/>
    <x v="132"/>
    <s v="16880-78077-FB"/>
    <s v="R-L-0.5"/>
    <n v="6"/>
    <x v="347"/>
    <s v="tfarraac@behance.net"/>
    <x v="0"/>
    <s v="Rob"/>
    <s v="L"/>
    <x v="1"/>
    <n v="7.169999999999999"/>
    <n v="43.019999999999996"/>
    <x v="0"/>
    <x v="1"/>
    <n v="2.5811999999999995"/>
    <n v="6.3829787234042548E-2"/>
    <x v="1"/>
  </r>
  <r>
    <s v="FVH-29271-315"/>
    <x v="312"/>
    <s v="74415-50873-FC"/>
    <s v="A-D-0.5"/>
    <n v="3"/>
    <x v="348"/>
    <s v=""/>
    <x v="1"/>
    <s v="Ara"/>
    <s v="D"/>
    <x v="1"/>
    <n v="5.97"/>
    <n v="17.91"/>
    <x v="2"/>
    <x v="2"/>
    <n v="1.6118999999999999"/>
    <n v="9.8901098901098883E-2"/>
    <x v="0"/>
  </r>
  <r>
    <s v="BNZ-20544-633"/>
    <x v="313"/>
    <s v="31798-95707-NR"/>
    <s v="L-L-0.5"/>
    <n v="4"/>
    <x v="349"/>
    <s v="gbamfieldae@yellowpages.com"/>
    <x v="0"/>
    <s v="Lib"/>
    <s v="L"/>
    <x v="1"/>
    <n v="9.51"/>
    <n v="38.04"/>
    <x v="3"/>
    <x v="1"/>
    <n v="4.9451999999999998"/>
    <n v="0.14942528735632182"/>
    <x v="0"/>
  </r>
  <r>
    <s v="FUX-85791-078"/>
    <x v="156"/>
    <s v="59122-08794-WT"/>
    <s v="A-M-0.2"/>
    <n v="2"/>
    <x v="350"/>
    <s v="whollingdaleaf@about.me"/>
    <x v="0"/>
    <s v="Ara"/>
    <s v="M"/>
    <x v="3"/>
    <n v="3.375"/>
    <n v="6.75"/>
    <x v="2"/>
    <x v="0"/>
    <n v="0.60749999999999993"/>
    <n v="9.8901098901098883E-2"/>
    <x v="0"/>
  </r>
  <r>
    <s v="YXP-20078-116"/>
    <x v="314"/>
    <s v="37238-52421-JJ"/>
    <s v="R-M-0.5"/>
    <n v="1"/>
    <x v="351"/>
    <s v="jdeag@xrea.com"/>
    <x v="0"/>
    <s v="Rob"/>
    <s v="M"/>
    <x v="1"/>
    <n v="5.97"/>
    <n v="5.97"/>
    <x v="0"/>
    <x v="0"/>
    <n v="0.35819999999999996"/>
    <n v="6.3829787234042548E-2"/>
    <x v="0"/>
  </r>
  <r>
    <s v="VQV-59984-866"/>
    <x v="315"/>
    <s v="48854-01899-FN"/>
    <s v="R-D-0.2"/>
    <n v="3"/>
    <x v="352"/>
    <s v="vskulletah@tinyurl.com"/>
    <x v="1"/>
    <s v="Rob"/>
    <s v="D"/>
    <x v="3"/>
    <n v="2.6849999999999996"/>
    <n v="8.0549999999999997"/>
    <x v="0"/>
    <x v="2"/>
    <n v="0.4832999999999999"/>
    <n v="6.3829787234042534E-2"/>
    <x v="1"/>
  </r>
  <r>
    <s v="JEH-37276-048"/>
    <x v="316"/>
    <s v="80896-38819-DW"/>
    <s v="A-L-0.5"/>
    <n v="3"/>
    <x v="353"/>
    <s v="jrudeforthai@wunderground.com"/>
    <x v="1"/>
    <s v="Ara"/>
    <s v="L"/>
    <x v="1"/>
    <n v="7.77"/>
    <n v="23.31"/>
    <x v="2"/>
    <x v="1"/>
    <n v="2.0978999999999997"/>
    <n v="9.8901098901098883E-2"/>
    <x v="0"/>
  </r>
  <r>
    <s v="VYD-28555-589"/>
    <x v="317"/>
    <s v="29814-01459-RC"/>
    <s v="R-L-0.5"/>
    <n v="6"/>
    <x v="354"/>
    <s v="atomaszewskiaj@answers.com"/>
    <x v="2"/>
    <s v="Rob"/>
    <s v="L"/>
    <x v="1"/>
    <n v="7.169999999999999"/>
    <n v="43.019999999999996"/>
    <x v="0"/>
    <x v="1"/>
    <n v="2.5811999999999995"/>
    <n v="6.3829787234042548E-2"/>
    <x v="0"/>
  </r>
  <r>
    <s v="WUG-76466-650"/>
    <x v="318"/>
    <s v="43439-94003-DW"/>
    <s v="L-D-0.5"/>
    <n v="3"/>
    <x v="306"/>
    <s v=""/>
    <x v="0"/>
    <s v="Lib"/>
    <s v="D"/>
    <x v="1"/>
    <n v="7.77"/>
    <n v="23.31"/>
    <x v="3"/>
    <x v="2"/>
    <n v="3.0303"/>
    <n v="0.14942528735632185"/>
    <x v="1"/>
  </r>
  <r>
    <s v="RJV-08261-583"/>
    <x v="182"/>
    <s v="48497-29281-FE"/>
    <s v="A-D-0.2"/>
    <n v="5"/>
    <x v="355"/>
    <s v="pbessal@qq.com"/>
    <x v="0"/>
    <s v="Ara"/>
    <s v="D"/>
    <x v="3"/>
    <n v="2.9849999999999999"/>
    <n v="14.924999999999999"/>
    <x v="2"/>
    <x v="2"/>
    <n v="1.3432500000000001"/>
    <n v="9.8901098901098911E-2"/>
    <x v="0"/>
  </r>
  <r>
    <s v="PMR-56062-609"/>
    <x v="319"/>
    <s v="43605-12616-YH"/>
    <s v="E-D-0.5"/>
    <n v="3"/>
    <x v="356"/>
    <s v="ewindressam@marketwatch.com"/>
    <x v="0"/>
    <s v="Exc"/>
    <s v="D"/>
    <x v="1"/>
    <n v="7.29"/>
    <n v="21.87"/>
    <x v="1"/>
    <x v="2"/>
    <n v="2.4057000000000004"/>
    <n v="0.12359550561797754"/>
    <x v="1"/>
  </r>
  <r>
    <s v="XLD-12920-505"/>
    <x v="320"/>
    <s v="21907-75962-VB"/>
    <s v="E-L-0.5"/>
    <n v="6"/>
    <x v="357"/>
    <s v=""/>
    <x v="0"/>
    <s v="Exc"/>
    <s v="L"/>
    <x v="1"/>
    <n v="8.91"/>
    <n v="53.46"/>
    <x v="1"/>
    <x v="1"/>
    <n v="5.8805999999999994"/>
    <n v="0.12359550561797751"/>
    <x v="0"/>
  </r>
  <r>
    <s v="UBW-50312-037"/>
    <x v="321"/>
    <s v="69503-12127-YD"/>
    <s v="A-L-2.5"/>
    <n v="4"/>
    <x v="358"/>
    <s v=""/>
    <x v="0"/>
    <s v="Ara"/>
    <s v="L"/>
    <x v="2"/>
    <n v="29.784999999999997"/>
    <n v="119.13999999999999"/>
    <x v="2"/>
    <x v="1"/>
    <n v="10.722599999999998"/>
    <n v="9.8901098901098897E-2"/>
    <x v="1"/>
  </r>
  <r>
    <s v="QAW-05889-019"/>
    <x v="322"/>
    <s v="68810-07329-EU"/>
    <s v="L-M-0.5"/>
    <n v="5"/>
    <x v="359"/>
    <s v="vbaumadierap@google.cn"/>
    <x v="0"/>
    <s v="Lib"/>
    <s v="M"/>
    <x v="1"/>
    <n v="8.73"/>
    <n v="43.650000000000006"/>
    <x v="3"/>
    <x v="0"/>
    <n v="5.6745000000000001"/>
    <n v="0.14942528735632182"/>
    <x v="0"/>
  </r>
  <r>
    <s v="EPT-12715-397"/>
    <x v="128"/>
    <s v="08478-75251-OG"/>
    <s v="A-D-0.2"/>
    <n v="6"/>
    <x v="360"/>
    <s v=""/>
    <x v="0"/>
    <s v="Ara"/>
    <s v="D"/>
    <x v="3"/>
    <n v="2.9849999999999999"/>
    <n v="17.91"/>
    <x v="2"/>
    <x v="2"/>
    <n v="1.6118999999999999"/>
    <n v="9.8901098901098883E-2"/>
    <x v="0"/>
  </r>
  <r>
    <s v="DHT-93810-053"/>
    <x v="323"/>
    <s v="17005-82030-EA"/>
    <s v="E-L-1"/>
    <n v="5"/>
    <x v="361"/>
    <s v="sweldsar@wired.com"/>
    <x v="0"/>
    <s v="Exc"/>
    <s v="L"/>
    <x v="0"/>
    <n v="14.85"/>
    <n v="74.25"/>
    <x v="1"/>
    <x v="1"/>
    <n v="8.1675000000000004"/>
    <n v="0.12359550561797754"/>
    <x v="0"/>
  </r>
  <r>
    <s v="DMY-96037-963"/>
    <x v="324"/>
    <s v="42179-95059-DO"/>
    <s v="L-D-0.2"/>
    <n v="3"/>
    <x v="362"/>
    <s v="msarvaras@artisteer.com"/>
    <x v="0"/>
    <s v="Lib"/>
    <s v="D"/>
    <x v="3"/>
    <n v="3.8849999999999998"/>
    <n v="11.654999999999999"/>
    <x v="3"/>
    <x v="2"/>
    <n v="1.51515"/>
    <n v="0.14942528735632185"/>
    <x v="0"/>
  </r>
  <r>
    <s v="MBM-55936-917"/>
    <x v="325"/>
    <s v="55989-39849-WO"/>
    <s v="L-D-0.5"/>
    <n v="3"/>
    <x v="363"/>
    <s v="ahavickat@nsw.gov.au"/>
    <x v="0"/>
    <s v="Lib"/>
    <s v="D"/>
    <x v="1"/>
    <n v="7.77"/>
    <n v="23.31"/>
    <x v="3"/>
    <x v="2"/>
    <n v="3.0303"/>
    <n v="0.14942528735632185"/>
    <x v="0"/>
  </r>
  <r>
    <s v="TPA-93614-840"/>
    <x v="326"/>
    <s v="28932-49296-TM"/>
    <s v="E-D-0.5"/>
    <n v="2"/>
    <x v="364"/>
    <s v="sdivinyau@ask.com"/>
    <x v="0"/>
    <s v="Exc"/>
    <s v="D"/>
    <x v="1"/>
    <n v="7.29"/>
    <n v="14.58"/>
    <x v="1"/>
    <x v="2"/>
    <n v="1.6038000000000001"/>
    <n v="0.12359550561797754"/>
    <x v="0"/>
  </r>
  <r>
    <s v="WDM-77521-710"/>
    <x v="327"/>
    <s v="86144-10144-CB"/>
    <s v="A-M-0.5"/>
    <n v="2"/>
    <x v="365"/>
    <s v="inorquoyav@businessweek.com"/>
    <x v="0"/>
    <s v="Ara"/>
    <s v="M"/>
    <x v="1"/>
    <n v="6.75"/>
    <n v="13.5"/>
    <x v="2"/>
    <x v="0"/>
    <n v="1.2149999999999999"/>
    <n v="9.8901098901098883E-2"/>
    <x v="1"/>
  </r>
  <r>
    <s v="EIP-19142-462"/>
    <x v="328"/>
    <s v="60973-72562-DQ"/>
    <s v="E-L-1"/>
    <n v="6"/>
    <x v="366"/>
    <s v="aiddisonaw@usa.gov"/>
    <x v="0"/>
    <s v="Exc"/>
    <s v="L"/>
    <x v="0"/>
    <n v="14.85"/>
    <n v="89.1"/>
    <x v="1"/>
    <x v="1"/>
    <n v="9.8010000000000002"/>
    <n v="0.12359550561797754"/>
    <x v="1"/>
  </r>
  <r>
    <s v="EIP-19142-462"/>
    <x v="328"/>
    <s v="60973-72562-DQ"/>
    <s v="A-L-0.2"/>
    <n v="1"/>
    <x v="366"/>
    <s v="aiddisonaw@usa.gov"/>
    <x v="0"/>
    <s v="Ara"/>
    <s v="L"/>
    <x v="3"/>
    <n v="3.8849999999999998"/>
    <n v="3.8849999999999998"/>
    <x v="2"/>
    <x v="1"/>
    <n v="0.34964999999999996"/>
    <n v="9.8901098901098897E-2"/>
    <x v="1"/>
  </r>
  <r>
    <s v="ZZL-76364-387"/>
    <x v="128"/>
    <s v="11263-86515-VU"/>
    <s v="R-L-2.5"/>
    <n v="4"/>
    <x v="367"/>
    <s v="rlongfielday@bluehost.com"/>
    <x v="0"/>
    <s v="Rob"/>
    <s v="L"/>
    <x v="2"/>
    <n v="27.484999999999996"/>
    <n v="109.93999999999998"/>
    <x v="0"/>
    <x v="1"/>
    <n v="6.5963999999999992"/>
    <n v="6.3829787234042562E-2"/>
    <x v="1"/>
  </r>
  <r>
    <s v="GMF-18638-786"/>
    <x v="329"/>
    <s v="60004-62976-NI"/>
    <s v="L-D-0.5"/>
    <n v="6"/>
    <x v="368"/>
    <s v="gkislingburyaz@samsung.com"/>
    <x v="0"/>
    <s v="Lib"/>
    <s v="D"/>
    <x v="1"/>
    <n v="7.77"/>
    <n v="46.62"/>
    <x v="3"/>
    <x v="2"/>
    <n v="6.0606"/>
    <n v="0.14942528735632185"/>
    <x v="0"/>
  </r>
  <r>
    <s v="TDJ-20844-787"/>
    <x v="330"/>
    <s v="77876-28498-HI"/>
    <s v="A-L-0.5"/>
    <n v="5"/>
    <x v="369"/>
    <s v="xgibbonsb0@artisteer.com"/>
    <x v="0"/>
    <s v="Ara"/>
    <s v="L"/>
    <x v="1"/>
    <n v="7.77"/>
    <n v="38.849999999999994"/>
    <x v="2"/>
    <x v="1"/>
    <n v="3.4964999999999997"/>
    <n v="9.8901098901098897E-2"/>
    <x v="1"/>
  </r>
  <r>
    <s v="BWK-39400-446"/>
    <x v="331"/>
    <s v="61302-06948-EH"/>
    <s v="L-D-0.5"/>
    <n v="4"/>
    <x v="370"/>
    <s v="fparresb1@imageshack.us"/>
    <x v="0"/>
    <s v="Lib"/>
    <s v="D"/>
    <x v="1"/>
    <n v="7.77"/>
    <n v="31.08"/>
    <x v="3"/>
    <x v="2"/>
    <n v="4.0404"/>
    <n v="0.14942528735632185"/>
    <x v="0"/>
  </r>
  <r>
    <s v="LCB-02099-995"/>
    <x v="332"/>
    <s v="06757-96251-UH"/>
    <s v="A-D-0.2"/>
    <n v="6"/>
    <x v="371"/>
    <s v="gsibrayb2@wsj.com"/>
    <x v="0"/>
    <s v="Ara"/>
    <s v="D"/>
    <x v="3"/>
    <n v="2.9849999999999999"/>
    <n v="17.91"/>
    <x v="2"/>
    <x v="2"/>
    <n v="1.6118999999999999"/>
    <n v="9.8901098901098883E-2"/>
    <x v="0"/>
  </r>
  <r>
    <s v="UBA-43678-174"/>
    <x v="333"/>
    <s v="44530-75983-OD"/>
    <s v="E-D-2.5"/>
    <n v="6"/>
    <x v="372"/>
    <s v="ihotchkinb3@mit.edu"/>
    <x v="2"/>
    <s v="Exc"/>
    <s v="D"/>
    <x v="2"/>
    <n v="27.945"/>
    <n v="167.67000000000002"/>
    <x v="1"/>
    <x v="2"/>
    <n v="18.4437"/>
    <n v="0.12359550561797752"/>
    <x v="1"/>
  </r>
  <r>
    <s v="UDH-24280-432"/>
    <x v="334"/>
    <s v="44865-58249-RY"/>
    <s v="L-L-1"/>
    <n v="4"/>
    <x v="373"/>
    <s v="nbroadberrieb4@gnu.org"/>
    <x v="0"/>
    <s v="Lib"/>
    <s v="L"/>
    <x v="0"/>
    <n v="15.85"/>
    <n v="63.4"/>
    <x v="3"/>
    <x v="1"/>
    <n v="8.2420000000000009"/>
    <n v="0.14942528735632185"/>
    <x v="1"/>
  </r>
  <r>
    <s v="IDQ-20193-502"/>
    <x v="335"/>
    <s v="36021-61205-DF"/>
    <s v="L-M-0.2"/>
    <n v="2"/>
    <x v="374"/>
    <s v="rpithcockb5@yellowbook.com"/>
    <x v="0"/>
    <s v="Lib"/>
    <s v="M"/>
    <x v="3"/>
    <n v="4.3650000000000002"/>
    <n v="8.73"/>
    <x v="3"/>
    <x v="0"/>
    <n v="1.1349"/>
    <n v="0.14942528735632182"/>
    <x v="0"/>
  </r>
  <r>
    <s v="DJG-14442-608"/>
    <x v="336"/>
    <s v="75716-12782-SS"/>
    <s v="R-D-1"/>
    <n v="3"/>
    <x v="375"/>
    <s v="gcroysdaleb6@nih.gov"/>
    <x v="0"/>
    <s v="Rob"/>
    <s v="D"/>
    <x v="0"/>
    <n v="8.9499999999999993"/>
    <n v="26.849999999999998"/>
    <x v="0"/>
    <x v="2"/>
    <n v="1.6109999999999998"/>
    <n v="6.3829787234042548E-2"/>
    <x v="0"/>
  </r>
  <r>
    <s v="DWB-61381-370"/>
    <x v="337"/>
    <s v="11812-00461-KH"/>
    <s v="L-L-0.2"/>
    <n v="2"/>
    <x v="376"/>
    <s v="bgozzettb7@github.com"/>
    <x v="0"/>
    <s v="Lib"/>
    <s v="L"/>
    <x v="3"/>
    <n v="4.7549999999999999"/>
    <n v="9.51"/>
    <x v="3"/>
    <x v="1"/>
    <n v="1.2363"/>
    <n v="0.14942528735632182"/>
    <x v="1"/>
  </r>
  <r>
    <s v="FRD-17347-990"/>
    <x v="80"/>
    <s v="46681-78850-ZW"/>
    <s v="A-D-1"/>
    <n v="4"/>
    <x v="377"/>
    <s v="tcraggsb8@house.gov"/>
    <x v="1"/>
    <s v="Ara"/>
    <s v="D"/>
    <x v="0"/>
    <n v="9.9499999999999993"/>
    <n v="39.799999999999997"/>
    <x v="2"/>
    <x v="2"/>
    <n v="3.5819999999999994"/>
    <n v="9.8901098901098897E-2"/>
    <x v="1"/>
  </r>
  <r>
    <s v="YPP-27450-525"/>
    <x v="338"/>
    <s v="01932-87052-KO"/>
    <s v="E-M-0.5"/>
    <n v="3"/>
    <x v="378"/>
    <s v="lcullrfordb9@xing.com"/>
    <x v="0"/>
    <s v="Exc"/>
    <s v="M"/>
    <x v="1"/>
    <n v="8.25"/>
    <n v="24.75"/>
    <x v="1"/>
    <x v="0"/>
    <n v="2.7225000000000001"/>
    <n v="0.12359550561797754"/>
    <x v="0"/>
  </r>
  <r>
    <s v="EFC-39577-424"/>
    <x v="339"/>
    <s v="16046-34805-ZF"/>
    <s v="E-M-1"/>
    <n v="5"/>
    <x v="379"/>
    <s v="arizonba@xing.com"/>
    <x v="0"/>
    <s v="Exc"/>
    <s v="M"/>
    <x v="0"/>
    <n v="13.75"/>
    <n v="68.75"/>
    <x v="1"/>
    <x v="0"/>
    <n v="7.5625"/>
    <n v="0.12359550561797752"/>
    <x v="0"/>
  </r>
  <r>
    <s v="LAW-80062-016"/>
    <x v="340"/>
    <s v="34546-70516-LR"/>
    <s v="E-M-0.5"/>
    <n v="6"/>
    <x v="380"/>
    <s v=""/>
    <x v="1"/>
    <s v="Exc"/>
    <s v="M"/>
    <x v="1"/>
    <n v="8.25"/>
    <n v="49.5"/>
    <x v="1"/>
    <x v="0"/>
    <n v="5.4450000000000003"/>
    <n v="0.12359550561797754"/>
    <x v="1"/>
  </r>
  <r>
    <s v="WKL-27981-758"/>
    <x v="177"/>
    <s v="73699-93557-FZ"/>
    <s v="A-M-2.5"/>
    <n v="2"/>
    <x v="381"/>
    <s v="fmiellbc@spiegel.de"/>
    <x v="0"/>
    <s v="Ara"/>
    <s v="M"/>
    <x v="2"/>
    <n v="25.874999999999996"/>
    <n v="51.749999999999993"/>
    <x v="2"/>
    <x v="0"/>
    <n v="4.6574999999999989"/>
    <n v="9.8901098901098883E-2"/>
    <x v="0"/>
  </r>
  <r>
    <s v="VRT-39834-265"/>
    <x v="341"/>
    <s v="86686-37462-CK"/>
    <s v="L-L-1"/>
    <n v="3"/>
    <x v="382"/>
    <s v=""/>
    <x v="1"/>
    <s v="Lib"/>
    <s v="L"/>
    <x v="0"/>
    <n v="15.85"/>
    <n v="47.55"/>
    <x v="3"/>
    <x v="1"/>
    <n v="6.1815000000000007"/>
    <n v="0.14942528735632185"/>
    <x v="0"/>
  </r>
  <r>
    <s v="QTC-71005-730"/>
    <x v="342"/>
    <s v="14298-02150-KH"/>
    <s v="A-L-0.2"/>
    <n v="4"/>
    <x v="383"/>
    <s v=""/>
    <x v="0"/>
    <s v="Ara"/>
    <s v="L"/>
    <x v="3"/>
    <n v="3.8849999999999998"/>
    <n v="15.54"/>
    <x v="2"/>
    <x v="1"/>
    <n v="1.3985999999999998"/>
    <n v="9.8901098901098897E-2"/>
    <x v="1"/>
  </r>
  <r>
    <s v="TNX-09857-717"/>
    <x v="343"/>
    <s v="48675-07824-HJ"/>
    <s v="L-M-1"/>
    <n v="6"/>
    <x v="384"/>
    <s v=""/>
    <x v="0"/>
    <s v="Lib"/>
    <s v="M"/>
    <x v="0"/>
    <n v="14.55"/>
    <n v="87.300000000000011"/>
    <x v="3"/>
    <x v="0"/>
    <n v="11.349"/>
    <n v="0.14942528735632182"/>
    <x v="0"/>
  </r>
  <r>
    <s v="JZV-43874-185"/>
    <x v="344"/>
    <s v="18551-80943-YQ"/>
    <s v="A-M-1"/>
    <n v="5"/>
    <x v="385"/>
    <s v=""/>
    <x v="0"/>
    <s v="Ara"/>
    <s v="M"/>
    <x v="0"/>
    <n v="11.25"/>
    <n v="56.25"/>
    <x v="2"/>
    <x v="0"/>
    <n v="5.0625"/>
    <n v="9.8901098901098897E-2"/>
    <x v="0"/>
  </r>
  <r>
    <s v="ICF-17486-106"/>
    <x v="47"/>
    <s v="19196-09748-DB"/>
    <s v="L-L-2.5"/>
    <n v="1"/>
    <x v="386"/>
    <s v="wspringallbh@jugem.jp"/>
    <x v="0"/>
    <s v="Lib"/>
    <s v="L"/>
    <x v="2"/>
    <n v="36.454999999999998"/>
    <n v="36.454999999999998"/>
    <x v="3"/>
    <x v="1"/>
    <n v="4.7391499999999995"/>
    <n v="0.14942528735632182"/>
    <x v="0"/>
  </r>
  <r>
    <s v="BMK-49520-383"/>
    <x v="345"/>
    <s v="72233-08665-IP"/>
    <s v="R-L-0.2"/>
    <n v="3"/>
    <x v="387"/>
    <s v=""/>
    <x v="0"/>
    <s v="Rob"/>
    <s v="L"/>
    <x v="3"/>
    <n v="3.5849999999999995"/>
    <n v="10.754999999999999"/>
    <x v="0"/>
    <x v="1"/>
    <n v="0.64529999999999987"/>
    <n v="6.3829787234042548E-2"/>
    <x v="0"/>
  </r>
  <r>
    <s v="HTS-15020-632"/>
    <x v="169"/>
    <s v="53817-13148-RK"/>
    <s v="R-M-0.2"/>
    <n v="3"/>
    <x v="388"/>
    <s v="ghawkyensbj@census.gov"/>
    <x v="0"/>
    <s v="Rob"/>
    <s v="M"/>
    <x v="3"/>
    <n v="2.9849999999999999"/>
    <n v="8.9550000000000001"/>
    <x v="0"/>
    <x v="0"/>
    <n v="0.53729999999999989"/>
    <n v="6.3829787234042534E-2"/>
    <x v="1"/>
  </r>
  <r>
    <s v="YLE-18247-749"/>
    <x v="346"/>
    <s v="92227-49331-QR"/>
    <s v="A-L-0.5"/>
    <n v="3"/>
    <x v="389"/>
    <s v=""/>
    <x v="0"/>
    <s v="Ara"/>
    <s v="L"/>
    <x v="1"/>
    <n v="7.77"/>
    <n v="23.31"/>
    <x v="2"/>
    <x v="1"/>
    <n v="2.0978999999999997"/>
    <n v="9.8901098901098883E-2"/>
    <x v="0"/>
  </r>
  <r>
    <s v="KJJ-12573-591"/>
    <x v="347"/>
    <s v="12997-41076-FQ"/>
    <s v="A-L-2.5"/>
    <n v="1"/>
    <x v="390"/>
    <s v=""/>
    <x v="0"/>
    <s v="Ara"/>
    <s v="L"/>
    <x v="2"/>
    <n v="29.784999999999997"/>
    <n v="29.784999999999997"/>
    <x v="2"/>
    <x v="1"/>
    <n v="2.6806499999999995"/>
    <n v="9.8901098901098897E-2"/>
    <x v="0"/>
  </r>
  <r>
    <s v="RGU-43561-950"/>
    <x v="348"/>
    <s v="44220-00348-MB"/>
    <s v="A-L-2.5"/>
    <n v="5"/>
    <x v="391"/>
    <s v="bmcgilvrabm@so-net.ne.jp"/>
    <x v="0"/>
    <s v="Ara"/>
    <s v="L"/>
    <x v="2"/>
    <n v="29.784999999999997"/>
    <n v="148.92499999999998"/>
    <x v="2"/>
    <x v="1"/>
    <n v="13.403249999999998"/>
    <n v="9.8901098901098883E-2"/>
    <x v="0"/>
  </r>
  <r>
    <s v="JSN-73975-443"/>
    <x v="349"/>
    <s v="93047-98331-DD"/>
    <s v="L-M-0.5"/>
    <n v="1"/>
    <x v="392"/>
    <s v="adanzeybn@github.com"/>
    <x v="0"/>
    <s v="Lib"/>
    <s v="M"/>
    <x v="1"/>
    <n v="8.73"/>
    <n v="8.73"/>
    <x v="3"/>
    <x v="0"/>
    <n v="1.1349"/>
    <n v="0.14942528735632182"/>
    <x v="0"/>
  </r>
  <r>
    <s v="WNR-71736-993"/>
    <x v="350"/>
    <s v="16880-78077-FB"/>
    <s v="L-D-0.5"/>
    <n v="4"/>
    <x v="347"/>
    <s v="tfarraac@behance.net"/>
    <x v="0"/>
    <s v="Lib"/>
    <s v="D"/>
    <x v="1"/>
    <n v="7.77"/>
    <n v="31.08"/>
    <x v="3"/>
    <x v="2"/>
    <n v="4.0404"/>
    <n v="0.14942528735632185"/>
    <x v="1"/>
  </r>
  <r>
    <s v="WNR-71736-993"/>
    <x v="350"/>
    <s v="16880-78077-FB"/>
    <s v="A-D-2.5"/>
    <n v="6"/>
    <x v="347"/>
    <s v="tfarraac@behance.net"/>
    <x v="0"/>
    <s v="Ara"/>
    <s v="D"/>
    <x v="2"/>
    <n v="22.884999999999998"/>
    <n v="137.31"/>
    <x v="2"/>
    <x v="2"/>
    <n v="12.357899999999997"/>
    <n v="9.8901098901098883E-2"/>
    <x v="1"/>
  </r>
  <r>
    <s v="HNI-91338-546"/>
    <x v="54"/>
    <s v="67285-75317-XI"/>
    <s v="A-D-0.5"/>
    <n v="5"/>
    <x v="393"/>
    <s v=""/>
    <x v="0"/>
    <s v="Ara"/>
    <s v="D"/>
    <x v="1"/>
    <n v="5.97"/>
    <n v="29.849999999999998"/>
    <x v="2"/>
    <x v="2"/>
    <n v="2.6865000000000001"/>
    <n v="9.8901098901098911E-2"/>
    <x v="1"/>
  </r>
  <r>
    <s v="CYH-53243-218"/>
    <x v="237"/>
    <s v="88167-57964-PH"/>
    <s v="R-M-0.5"/>
    <n v="3"/>
    <x v="394"/>
    <s v=""/>
    <x v="0"/>
    <s v="Rob"/>
    <s v="M"/>
    <x v="1"/>
    <n v="5.97"/>
    <n v="17.91"/>
    <x v="0"/>
    <x v="0"/>
    <n v="1.0745999999999998"/>
    <n v="6.3829787234042534E-2"/>
    <x v="1"/>
  </r>
  <r>
    <s v="SVD-75407-177"/>
    <x v="351"/>
    <s v="16106-36039-QS"/>
    <s v="E-L-0.5"/>
    <n v="3"/>
    <x v="395"/>
    <s v="ydombrellbs@dedecms.com"/>
    <x v="0"/>
    <s v="Exc"/>
    <s v="L"/>
    <x v="1"/>
    <n v="8.91"/>
    <n v="26.73"/>
    <x v="1"/>
    <x v="1"/>
    <n v="2.9402999999999997"/>
    <n v="0.12359550561797751"/>
    <x v="0"/>
  </r>
  <r>
    <s v="NVN-66443-451"/>
    <x v="352"/>
    <s v="98921-82417-GN"/>
    <s v="R-D-1"/>
    <n v="2"/>
    <x v="396"/>
    <s v="adarthbt@t.co"/>
    <x v="0"/>
    <s v="Rob"/>
    <s v="D"/>
    <x v="0"/>
    <n v="8.9499999999999993"/>
    <n v="17.899999999999999"/>
    <x v="0"/>
    <x v="2"/>
    <n v="1.0739999999999998"/>
    <n v="6.3829787234042548E-2"/>
    <x v="1"/>
  </r>
  <r>
    <s v="JUA-13580-095"/>
    <x v="102"/>
    <s v="55265-75151-AK"/>
    <s v="R-L-0.2"/>
    <n v="4"/>
    <x v="397"/>
    <s v="mdarrigoebu@hud.gov"/>
    <x v="1"/>
    <s v="Rob"/>
    <s v="L"/>
    <x v="3"/>
    <n v="3.5849999999999995"/>
    <n v="14.339999999999998"/>
    <x v="0"/>
    <x v="1"/>
    <n v="0.86039999999999983"/>
    <n v="6.3829787234042548E-2"/>
    <x v="0"/>
  </r>
  <r>
    <s v="ACY-56225-839"/>
    <x v="353"/>
    <s v="47386-50743-FG"/>
    <s v="A-M-2.5"/>
    <n v="3"/>
    <x v="398"/>
    <s v=""/>
    <x v="0"/>
    <s v="Ara"/>
    <s v="M"/>
    <x v="2"/>
    <n v="25.874999999999996"/>
    <n v="77.624999999999986"/>
    <x v="2"/>
    <x v="0"/>
    <n v="6.9862499999999983"/>
    <n v="9.8901098901098897E-2"/>
    <x v="0"/>
  </r>
  <r>
    <s v="QBB-07903-622"/>
    <x v="354"/>
    <s v="32622-54551-UC"/>
    <s v="R-L-1"/>
    <n v="5"/>
    <x v="399"/>
    <s v="mackrillbw@bandcamp.com"/>
    <x v="0"/>
    <s v="Rob"/>
    <s v="L"/>
    <x v="0"/>
    <n v="11.95"/>
    <n v="59.75"/>
    <x v="0"/>
    <x v="1"/>
    <n v="3.585"/>
    <n v="6.3829787234042548E-2"/>
    <x v="1"/>
  </r>
  <r>
    <s v="JLJ-81802-619"/>
    <x v="135"/>
    <s v="16880-78077-FB"/>
    <s v="A-L-1"/>
    <n v="6"/>
    <x v="347"/>
    <s v="tfarraac@behance.net"/>
    <x v="0"/>
    <s v="Ara"/>
    <s v="L"/>
    <x v="0"/>
    <n v="12.95"/>
    <n v="77.699999999999989"/>
    <x v="2"/>
    <x v="1"/>
    <n v="6.9930000000000003"/>
    <n v="9.8901098901098911E-2"/>
    <x v="1"/>
  </r>
  <r>
    <s v="HFT-77191-168"/>
    <x v="343"/>
    <s v="48419-02347-XP"/>
    <s v="R-D-0.2"/>
    <n v="2"/>
    <x v="400"/>
    <s v="mkippenby@dion.ne.jp"/>
    <x v="0"/>
    <s v="Rob"/>
    <s v="D"/>
    <x v="3"/>
    <n v="2.6849999999999996"/>
    <n v="5.3699999999999992"/>
    <x v="0"/>
    <x v="2"/>
    <n v="0.32219999999999993"/>
    <n v="6.3829787234042548E-2"/>
    <x v="0"/>
  </r>
  <r>
    <s v="SZR-35951-530"/>
    <x v="89"/>
    <s v="14121-20527-OJ"/>
    <s v="E-D-2.5"/>
    <n v="3"/>
    <x v="401"/>
    <s v="wransonbz@ted.com"/>
    <x v="1"/>
    <s v="Exc"/>
    <s v="D"/>
    <x v="2"/>
    <n v="27.945"/>
    <n v="83.835000000000008"/>
    <x v="1"/>
    <x v="2"/>
    <n v="9.2218499999999999"/>
    <n v="0.12359550561797752"/>
    <x v="0"/>
  </r>
  <r>
    <s v="IKL-95976-565"/>
    <x v="355"/>
    <s v="53486-73919-BQ"/>
    <s v="A-M-1"/>
    <n v="2"/>
    <x v="402"/>
    <s v=""/>
    <x v="0"/>
    <s v="Ara"/>
    <s v="M"/>
    <x v="0"/>
    <n v="11.25"/>
    <n v="22.5"/>
    <x v="2"/>
    <x v="0"/>
    <n v="2.0249999999999999"/>
    <n v="9.8901098901098897E-2"/>
    <x v="1"/>
  </r>
  <r>
    <s v="XEY-48929-474"/>
    <x v="204"/>
    <s v="21889-94615-WT"/>
    <s v="L-M-2.5"/>
    <n v="6"/>
    <x v="403"/>
    <s v="lrignoldc1@miibeian.gov.cn"/>
    <x v="0"/>
    <s v="Lib"/>
    <s v="M"/>
    <x v="2"/>
    <n v="33.464999999999996"/>
    <n v="200.78999999999996"/>
    <x v="3"/>
    <x v="0"/>
    <n v="26.102699999999999"/>
    <n v="0.14942528735632185"/>
    <x v="0"/>
  </r>
  <r>
    <s v="SQT-07286-736"/>
    <x v="356"/>
    <s v="87726-16941-QW"/>
    <s v="A-M-1"/>
    <n v="6"/>
    <x v="404"/>
    <s v=""/>
    <x v="0"/>
    <s v="Ara"/>
    <s v="M"/>
    <x v="0"/>
    <n v="11.25"/>
    <n v="67.5"/>
    <x v="2"/>
    <x v="0"/>
    <n v="6.0749999999999993"/>
    <n v="9.8901098901098897E-2"/>
    <x v="1"/>
  </r>
  <r>
    <s v="QDU-45390-361"/>
    <x v="357"/>
    <s v="03677-09134-BC"/>
    <s v="E-M-0.5"/>
    <n v="1"/>
    <x v="405"/>
    <s v="crowthornc3@msn.com"/>
    <x v="0"/>
    <s v="Exc"/>
    <s v="M"/>
    <x v="1"/>
    <n v="8.25"/>
    <n v="8.25"/>
    <x v="1"/>
    <x v="0"/>
    <n v="0.90749999999999997"/>
    <n v="0.12359550561797752"/>
    <x v="1"/>
  </r>
  <r>
    <s v="RUJ-30649-712"/>
    <x v="300"/>
    <s v="93224-71517-WV"/>
    <s v="L-L-0.2"/>
    <n v="2"/>
    <x v="406"/>
    <s v="orylandc4@deviantart.com"/>
    <x v="0"/>
    <s v="Lib"/>
    <s v="L"/>
    <x v="3"/>
    <n v="4.7549999999999999"/>
    <n v="9.51"/>
    <x v="3"/>
    <x v="1"/>
    <n v="1.2363"/>
    <n v="0.14942528735632182"/>
    <x v="0"/>
  </r>
  <r>
    <s v="WSV-49732-075"/>
    <x v="358"/>
    <s v="76263-95145-GJ"/>
    <s v="L-D-2.5"/>
    <n v="1"/>
    <x v="407"/>
    <s v=""/>
    <x v="0"/>
    <s v="Lib"/>
    <s v="D"/>
    <x v="2"/>
    <n v="29.784999999999997"/>
    <n v="29.784999999999997"/>
    <x v="3"/>
    <x v="2"/>
    <n v="3.8720499999999998"/>
    <n v="0.14942528735632185"/>
    <x v="1"/>
  </r>
  <r>
    <s v="VJF-46305-323"/>
    <x v="161"/>
    <s v="68555-89840-GZ"/>
    <s v="L-D-0.5"/>
    <n v="2"/>
    <x v="408"/>
    <s v="msesonck@census.gov"/>
    <x v="0"/>
    <s v="Lib"/>
    <s v="D"/>
    <x v="1"/>
    <n v="7.77"/>
    <n v="15.54"/>
    <x v="3"/>
    <x v="2"/>
    <n v="2.0202"/>
    <n v="0.14942528735632185"/>
    <x v="1"/>
  </r>
  <r>
    <s v="CXD-74176-600"/>
    <x v="129"/>
    <s v="70624-19112-AO"/>
    <s v="E-L-0.5"/>
    <n v="4"/>
    <x v="409"/>
    <s v="craglessc7@webmd.com"/>
    <x v="1"/>
    <s v="Exc"/>
    <s v="L"/>
    <x v="1"/>
    <n v="8.91"/>
    <n v="35.64"/>
    <x v="1"/>
    <x v="1"/>
    <n v="3.9203999999999999"/>
    <n v="0.12359550561797752"/>
    <x v="1"/>
  </r>
  <r>
    <s v="ADX-50674-975"/>
    <x v="359"/>
    <s v="58916-61837-QH"/>
    <s v="A-M-2.5"/>
    <n v="4"/>
    <x v="410"/>
    <s v="fhollowsc8@blogtalkradio.com"/>
    <x v="0"/>
    <s v="Ara"/>
    <s v="M"/>
    <x v="2"/>
    <n v="25.874999999999996"/>
    <n v="103.49999999999999"/>
    <x v="2"/>
    <x v="0"/>
    <n v="9.3149999999999977"/>
    <n v="9.8901098901098883E-2"/>
    <x v="0"/>
  </r>
  <r>
    <s v="RRP-51647-420"/>
    <x v="360"/>
    <s v="89292-52335-YZ"/>
    <s v="E-D-1"/>
    <n v="3"/>
    <x v="411"/>
    <s v="llathleiffc9@nationalgeographic.com"/>
    <x v="1"/>
    <s v="Exc"/>
    <s v="D"/>
    <x v="0"/>
    <n v="12.15"/>
    <n v="36.450000000000003"/>
    <x v="1"/>
    <x v="2"/>
    <n v="4.0095000000000001"/>
    <n v="0.12359550561797752"/>
    <x v="0"/>
  </r>
  <r>
    <s v="PKJ-99134-523"/>
    <x v="361"/>
    <s v="77284-34297-YY"/>
    <s v="R-L-0.5"/>
    <n v="5"/>
    <x v="412"/>
    <s v="kheadsca@jalbum.net"/>
    <x v="0"/>
    <s v="Rob"/>
    <s v="L"/>
    <x v="1"/>
    <n v="7.169999999999999"/>
    <n v="35.849999999999994"/>
    <x v="0"/>
    <x v="1"/>
    <n v="2.1509999999999998"/>
    <n v="6.3829787234042548E-2"/>
    <x v="1"/>
  </r>
  <r>
    <s v="FZQ-29439-457"/>
    <x v="362"/>
    <s v="50449-80974-BZ"/>
    <s v="E-L-0.2"/>
    <n v="5"/>
    <x v="413"/>
    <s v="tbownecb@unicef.org"/>
    <x v="1"/>
    <s v="Exc"/>
    <s v="L"/>
    <x v="3"/>
    <n v="4.4550000000000001"/>
    <n v="22.274999999999999"/>
    <x v="1"/>
    <x v="1"/>
    <n v="2.45025"/>
    <n v="0.12359550561797754"/>
    <x v="0"/>
  </r>
  <r>
    <s v="USN-68115-161"/>
    <x v="363"/>
    <s v="08120-16183-AW"/>
    <s v="E-M-0.2"/>
    <n v="6"/>
    <x v="414"/>
    <s v="rjacquemardcc@acquirethisname.com"/>
    <x v="1"/>
    <s v="Exc"/>
    <s v="M"/>
    <x v="3"/>
    <n v="4.125"/>
    <n v="24.75"/>
    <x v="1"/>
    <x v="0"/>
    <n v="2.7225000000000001"/>
    <n v="0.12359550561797754"/>
    <x v="1"/>
  </r>
  <r>
    <s v="IXU-20263-532"/>
    <x v="364"/>
    <s v="68044-89277-ML"/>
    <s v="L-M-2.5"/>
    <n v="2"/>
    <x v="415"/>
    <s v="kwarmancd@printfriendly.com"/>
    <x v="1"/>
    <s v="Lib"/>
    <s v="M"/>
    <x v="2"/>
    <n v="33.464999999999996"/>
    <n v="66.929999999999993"/>
    <x v="3"/>
    <x v="0"/>
    <n v="8.700899999999999"/>
    <n v="0.14942528735632182"/>
    <x v="0"/>
  </r>
  <r>
    <s v="CBT-15092-420"/>
    <x v="85"/>
    <s v="71364-35210-HS"/>
    <s v="L-M-0.5"/>
    <n v="1"/>
    <x v="416"/>
    <s v="wcholomince@about.com"/>
    <x v="2"/>
    <s v="Lib"/>
    <s v="M"/>
    <x v="1"/>
    <n v="8.73"/>
    <n v="8.73"/>
    <x v="3"/>
    <x v="0"/>
    <n v="1.1349"/>
    <n v="0.14942528735632182"/>
    <x v="0"/>
  </r>
  <r>
    <s v="PKQ-46841-696"/>
    <x v="365"/>
    <s v="37177-68797-ON"/>
    <s v="R-M-0.5"/>
    <n v="3"/>
    <x v="417"/>
    <s v="abraidmancf@census.gov"/>
    <x v="0"/>
    <s v="Rob"/>
    <s v="M"/>
    <x v="1"/>
    <n v="5.97"/>
    <n v="17.91"/>
    <x v="0"/>
    <x v="0"/>
    <n v="1.0745999999999998"/>
    <n v="6.3829787234042534E-2"/>
    <x v="1"/>
  </r>
  <r>
    <s v="XDU-05471-219"/>
    <x v="366"/>
    <s v="60308-06944-GS"/>
    <s v="R-L-0.5"/>
    <n v="1"/>
    <x v="418"/>
    <s v="pdurbancg@symantec.com"/>
    <x v="1"/>
    <s v="Rob"/>
    <s v="L"/>
    <x v="1"/>
    <n v="7.169999999999999"/>
    <n v="7.169999999999999"/>
    <x v="0"/>
    <x v="1"/>
    <n v="0.43019999999999992"/>
    <n v="6.3829787234042548E-2"/>
    <x v="1"/>
  </r>
  <r>
    <s v="NID-20149-329"/>
    <x v="367"/>
    <s v="49888-39458-PF"/>
    <s v="R-D-0.2"/>
    <n v="2"/>
    <x v="419"/>
    <s v="aharroldch@miibeian.gov.cn"/>
    <x v="0"/>
    <s v="Rob"/>
    <s v="D"/>
    <x v="3"/>
    <n v="2.6849999999999996"/>
    <n v="5.3699999999999992"/>
    <x v="0"/>
    <x v="2"/>
    <n v="0.32219999999999993"/>
    <n v="6.3829787234042548E-2"/>
    <x v="1"/>
  </r>
  <r>
    <s v="SVU-27222-213"/>
    <x v="142"/>
    <s v="60748-46813-DZ"/>
    <s v="L-L-0.2"/>
    <n v="5"/>
    <x v="420"/>
    <s v="spamphilonci@mlb.com"/>
    <x v="1"/>
    <s v="Lib"/>
    <s v="L"/>
    <x v="3"/>
    <n v="4.7549999999999999"/>
    <n v="23.774999999999999"/>
    <x v="3"/>
    <x v="1"/>
    <n v="3.0907499999999999"/>
    <n v="0.14942528735632185"/>
    <x v="1"/>
  </r>
  <r>
    <s v="RWI-84131-848"/>
    <x v="368"/>
    <s v="16385-11286-NX"/>
    <s v="R-D-2.5"/>
    <n v="2"/>
    <x v="421"/>
    <s v="mspurdencj@exblog.jp"/>
    <x v="0"/>
    <s v="Rob"/>
    <s v="D"/>
    <x v="2"/>
    <n v="20.584999999999997"/>
    <n v="41.169999999999995"/>
    <x v="0"/>
    <x v="2"/>
    <n v="2.4701999999999997"/>
    <n v="6.3829787234042548E-2"/>
    <x v="0"/>
  </r>
  <r>
    <s v="GUU-40666-525"/>
    <x v="31"/>
    <s v="68555-89840-GZ"/>
    <s v="A-L-0.2"/>
    <n v="3"/>
    <x v="408"/>
    <s v="msesonck@census.gov"/>
    <x v="0"/>
    <s v="Ara"/>
    <s v="L"/>
    <x v="3"/>
    <n v="3.8849999999999998"/>
    <n v="11.654999999999999"/>
    <x v="2"/>
    <x v="1"/>
    <n v="1.0489499999999998"/>
    <n v="9.8901098901098883E-2"/>
    <x v="1"/>
  </r>
  <r>
    <s v="SCN-51395-066"/>
    <x v="369"/>
    <s v="72164-90254-EJ"/>
    <s v="L-L-0.5"/>
    <n v="4"/>
    <x v="422"/>
    <s v="npirronecl@weibo.com"/>
    <x v="0"/>
    <s v="Lib"/>
    <s v="L"/>
    <x v="1"/>
    <n v="9.51"/>
    <n v="38.04"/>
    <x v="3"/>
    <x v="1"/>
    <n v="4.9451999999999998"/>
    <n v="0.14942528735632182"/>
    <x v="1"/>
  </r>
  <r>
    <s v="ULA-24644-321"/>
    <x v="370"/>
    <s v="67010-92988-CT"/>
    <s v="R-D-2.5"/>
    <n v="4"/>
    <x v="423"/>
    <s v="rcawleycm@yellowbook.com"/>
    <x v="1"/>
    <s v="Rob"/>
    <s v="D"/>
    <x v="2"/>
    <n v="20.584999999999997"/>
    <n v="82.339999999999989"/>
    <x v="0"/>
    <x v="2"/>
    <n v="4.9403999999999995"/>
    <n v="6.3829787234042548E-2"/>
    <x v="0"/>
  </r>
  <r>
    <s v="EOL-92666-762"/>
    <x v="371"/>
    <s v="15776-91507-GT"/>
    <s v="L-L-0.2"/>
    <n v="2"/>
    <x v="424"/>
    <s v="sbarribalcn@microsoft.com"/>
    <x v="1"/>
    <s v="Lib"/>
    <s v="L"/>
    <x v="3"/>
    <n v="4.7549999999999999"/>
    <n v="9.51"/>
    <x v="3"/>
    <x v="1"/>
    <n v="1.2363"/>
    <n v="0.14942528735632182"/>
    <x v="0"/>
  </r>
  <r>
    <s v="AJV-18231-334"/>
    <x v="372"/>
    <s v="23473-41001-CD"/>
    <s v="R-D-2.5"/>
    <n v="2"/>
    <x v="425"/>
    <s v="aadamidesco@bizjournals.com"/>
    <x v="2"/>
    <s v="Rob"/>
    <s v="D"/>
    <x v="2"/>
    <n v="20.584999999999997"/>
    <n v="41.169999999999995"/>
    <x v="0"/>
    <x v="2"/>
    <n v="2.4701999999999997"/>
    <n v="6.3829787234042548E-2"/>
    <x v="1"/>
  </r>
  <r>
    <s v="ZQI-47236-301"/>
    <x v="373"/>
    <s v="23446-47798-ID"/>
    <s v="L-L-0.5"/>
    <n v="5"/>
    <x v="426"/>
    <s v="cthowescp@craigslist.org"/>
    <x v="0"/>
    <s v="Lib"/>
    <s v="L"/>
    <x v="1"/>
    <n v="9.51"/>
    <n v="47.55"/>
    <x v="3"/>
    <x v="1"/>
    <n v="6.1814999999999998"/>
    <n v="0.14942528735632185"/>
    <x v="1"/>
  </r>
  <r>
    <s v="ZCR-15721-658"/>
    <x v="374"/>
    <s v="28327-84469-ND"/>
    <s v="A-M-1"/>
    <n v="4"/>
    <x v="427"/>
    <s v="rwillowaycq@admin.ch"/>
    <x v="0"/>
    <s v="Ara"/>
    <s v="M"/>
    <x v="0"/>
    <n v="11.25"/>
    <n v="45"/>
    <x v="2"/>
    <x v="0"/>
    <n v="4.05"/>
    <n v="9.8901098901098897E-2"/>
    <x v="1"/>
  </r>
  <r>
    <s v="QEW-47945-682"/>
    <x v="319"/>
    <s v="42466-87067-DT"/>
    <s v="L-L-0.2"/>
    <n v="5"/>
    <x v="428"/>
    <s v="aelwincr@privacy.gov.au"/>
    <x v="0"/>
    <s v="Lib"/>
    <s v="L"/>
    <x v="3"/>
    <n v="4.7549999999999999"/>
    <n v="23.774999999999999"/>
    <x v="3"/>
    <x v="1"/>
    <n v="3.0907499999999999"/>
    <n v="0.14942528735632185"/>
    <x v="1"/>
  </r>
  <r>
    <s v="PSY-45485-542"/>
    <x v="375"/>
    <s v="62246-99443-HF"/>
    <s v="R-D-0.5"/>
    <n v="3"/>
    <x v="429"/>
    <s v="abilbrookcs@booking.com"/>
    <x v="1"/>
    <s v="Rob"/>
    <s v="D"/>
    <x v="1"/>
    <n v="5.3699999999999992"/>
    <n v="16.11"/>
    <x v="0"/>
    <x v="2"/>
    <n v="0.96659999999999979"/>
    <n v="6.3829787234042534E-2"/>
    <x v="0"/>
  </r>
  <r>
    <s v="BAQ-74241-156"/>
    <x v="376"/>
    <s v="99869-55718-UU"/>
    <s v="R-D-0.2"/>
    <n v="4"/>
    <x v="430"/>
    <s v="rmckallct@sakura.ne.jp"/>
    <x v="2"/>
    <s v="Rob"/>
    <s v="D"/>
    <x v="3"/>
    <n v="2.6849999999999996"/>
    <n v="10.739999999999998"/>
    <x v="0"/>
    <x v="2"/>
    <n v="0.64439999999999986"/>
    <n v="6.3829787234042548E-2"/>
    <x v="0"/>
  </r>
  <r>
    <s v="BVU-77367-451"/>
    <x v="377"/>
    <s v="77421-46059-RY"/>
    <s v="A-D-1"/>
    <n v="5"/>
    <x v="431"/>
    <s v="bdailecu@vistaprint.com"/>
    <x v="0"/>
    <s v="Ara"/>
    <s v="D"/>
    <x v="0"/>
    <n v="9.9499999999999993"/>
    <n v="49.75"/>
    <x v="2"/>
    <x v="2"/>
    <n v="4.4774999999999991"/>
    <n v="9.8901098901098883E-2"/>
    <x v="0"/>
  </r>
  <r>
    <s v="TJE-91516-344"/>
    <x v="378"/>
    <s v="49894-06550-OQ"/>
    <s v="E-M-1"/>
    <n v="2"/>
    <x v="432"/>
    <s v="atrehernecv@state.tx.us"/>
    <x v="1"/>
    <s v="Exc"/>
    <s v="M"/>
    <x v="0"/>
    <n v="13.75"/>
    <n v="27.5"/>
    <x v="1"/>
    <x v="0"/>
    <n v="3.0249999999999999"/>
    <n v="0.12359550561797751"/>
    <x v="1"/>
  </r>
  <r>
    <s v="LIS-96202-702"/>
    <x v="277"/>
    <s v="72028-63343-SU"/>
    <s v="L-D-2.5"/>
    <n v="4"/>
    <x v="433"/>
    <s v="abrentnallcw@biglobe.ne.jp"/>
    <x v="2"/>
    <s v="Lib"/>
    <s v="D"/>
    <x v="2"/>
    <n v="29.784999999999997"/>
    <n v="119.13999999999999"/>
    <x v="3"/>
    <x v="2"/>
    <n v="15.488199999999999"/>
    <n v="0.14942528735632185"/>
    <x v="1"/>
  </r>
  <r>
    <s v="VIO-27668-766"/>
    <x v="379"/>
    <s v="10074-20104-NN"/>
    <s v="R-D-2.5"/>
    <n v="1"/>
    <x v="434"/>
    <s v="ddrinkallcx@psu.edu"/>
    <x v="0"/>
    <s v="Rob"/>
    <s v="D"/>
    <x v="2"/>
    <n v="20.584999999999997"/>
    <n v="20.584999999999997"/>
    <x v="0"/>
    <x v="2"/>
    <n v="1.2350999999999999"/>
    <n v="6.3829787234042548E-2"/>
    <x v="0"/>
  </r>
  <r>
    <s v="ZVG-20473-043"/>
    <x v="86"/>
    <s v="71769-10219-IM"/>
    <s v="A-D-0.2"/>
    <n v="3"/>
    <x v="435"/>
    <s v="dkornelcy@cyberchimps.com"/>
    <x v="0"/>
    <s v="Ara"/>
    <s v="D"/>
    <x v="3"/>
    <n v="2.9849999999999999"/>
    <n v="8.9550000000000001"/>
    <x v="2"/>
    <x v="2"/>
    <n v="0.80594999999999994"/>
    <n v="9.8901098901098883E-2"/>
    <x v="0"/>
  </r>
  <r>
    <s v="KGZ-56395-231"/>
    <x v="380"/>
    <s v="22221-71106-JD"/>
    <s v="A-D-0.5"/>
    <n v="1"/>
    <x v="436"/>
    <s v="rlequeuxcz@newyorker.com"/>
    <x v="0"/>
    <s v="Ara"/>
    <s v="D"/>
    <x v="1"/>
    <n v="5.97"/>
    <n v="5.97"/>
    <x v="2"/>
    <x v="2"/>
    <n v="0.5373"/>
    <n v="9.8901098901098911E-2"/>
    <x v="1"/>
  </r>
  <r>
    <s v="CUU-92244-729"/>
    <x v="381"/>
    <s v="99735-44927-OL"/>
    <s v="E-M-1"/>
    <n v="3"/>
    <x v="437"/>
    <s v="jmccaulld0@parallels.com"/>
    <x v="0"/>
    <s v="Exc"/>
    <s v="M"/>
    <x v="0"/>
    <n v="13.75"/>
    <n v="41.25"/>
    <x v="1"/>
    <x v="0"/>
    <n v="4.5374999999999996"/>
    <n v="0.12359550561797752"/>
    <x v="0"/>
  </r>
  <r>
    <s v="EHE-94714-312"/>
    <x v="382"/>
    <s v="27132-68907-RC"/>
    <s v="E-L-0.2"/>
    <n v="5"/>
    <x v="438"/>
    <s v="abrashda@plala.or.jp"/>
    <x v="0"/>
    <s v="Exc"/>
    <s v="L"/>
    <x v="3"/>
    <n v="4.4550000000000001"/>
    <n v="22.274999999999999"/>
    <x v="1"/>
    <x v="1"/>
    <n v="2.45025"/>
    <n v="0.12359550561797754"/>
    <x v="0"/>
  </r>
  <r>
    <s v="RTL-16205-161"/>
    <x v="11"/>
    <s v="90440-62727-HI"/>
    <s v="A-M-0.5"/>
    <n v="1"/>
    <x v="439"/>
    <s v="ahutchinsond2@imgur.com"/>
    <x v="0"/>
    <s v="Ara"/>
    <s v="M"/>
    <x v="1"/>
    <n v="6.75"/>
    <n v="6.75"/>
    <x v="2"/>
    <x v="0"/>
    <n v="0.60749999999999993"/>
    <n v="9.8901098901098883E-2"/>
    <x v="0"/>
  </r>
  <r>
    <s v="GTS-22482-014"/>
    <x v="167"/>
    <s v="36769-16558-SX"/>
    <s v="L-M-2.5"/>
    <n v="4"/>
    <x v="440"/>
    <s v=""/>
    <x v="0"/>
    <s v="Lib"/>
    <s v="M"/>
    <x v="2"/>
    <n v="33.464999999999996"/>
    <n v="133.85999999999999"/>
    <x v="3"/>
    <x v="0"/>
    <n v="17.401799999999998"/>
    <n v="0.14942528735632182"/>
    <x v="0"/>
  </r>
  <r>
    <s v="DYG-25473-881"/>
    <x v="383"/>
    <s v="10138-31681-SD"/>
    <s v="A-D-0.2"/>
    <n v="2"/>
    <x v="441"/>
    <s v="rdriversd4@hexun.com"/>
    <x v="0"/>
    <s v="Ara"/>
    <s v="D"/>
    <x v="3"/>
    <n v="2.9849999999999999"/>
    <n v="5.97"/>
    <x v="2"/>
    <x v="2"/>
    <n v="0.5373"/>
    <n v="9.8901098901098911E-2"/>
    <x v="1"/>
  </r>
  <r>
    <s v="HTR-21838-286"/>
    <x v="18"/>
    <s v="24669-76297-SF"/>
    <s v="A-L-1"/>
    <n v="2"/>
    <x v="442"/>
    <s v="hzeald5@google.de"/>
    <x v="0"/>
    <s v="Ara"/>
    <s v="L"/>
    <x v="0"/>
    <n v="12.95"/>
    <n v="25.9"/>
    <x v="2"/>
    <x v="1"/>
    <n v="2.331"/>
    <n v="9.8901098901098897E-2"/>
    <x v="1"/>
  </r>
  <r>
    <s v="KYG-28296-920"/>
    <x v="84"/>
    <s v="78050-20355-DI"/>
    <s v="E-M-2.5"/>
    <n v="1"/>
    <x v="443"/>
    <s v="gsmallcombed6@ucla.edu"/>
    <x v="1"/>
    <s v="Exc"/>
    <s v="M"/>
    <x v="2"/>
    <n v="31.624999999999996"/>
    <n v="31.624999999999996"/>
    <x v="1"/>
    <x v="0"/>
    <n v="3.4787499999999998"/>
    <n v="0.12359550561797754"/>
    <x v="0"/>
  </r>
  <r>
    <s v="NNB-20459-430"/>
    <x v="384"/>
    <s v="79825-17822-UH"/>
    <s v="L-M-0.2"/>
    <n v="2"/>
    <x v="444"/>
    <s v="ddibleyd7@feedburner.com"/>
    <x v="0"/>
    <s v="Lib"/>
    <s v="M"/>
    <x v="3"/>
    <n v="4.3650000000000002"/>
    <n v="8.73"/>
    <x v="3"/>
    <x v="0"/>
    <n v="1.1349"/>
    <n v="0.14942528735632182"/>
    <x v="1"/>
  </r>
  <r>
    <s v="FEK-14025-351"/>
    <x v="385"/>
    <s v="03990-21586-MQ"/>
    <s v="E-L-0.2"/>
    <n v="6"/>
    <x v="445"/>
    <s v="gdimitrioud8@chronoengine.com"/>
    <x v="0"/>
    <s v="Exc"/>
    <s v="L"/>
    <x v="3"/>
    <n v="4.4550000000000001"/>
    <n v="26.73"/>
    <x v="1"/>
    <x v="1"/>
    <n v="2.9402999999999997"/>
    <n v="0.12359550561797751"/>
    <x v="0"/>
  </r>
  <r>
    <s v="AWH-16980-469"/>
    <x v="386"/>
    <s v="27493-46921-TZ"/>
    <s v="L-M-0.2"/>
    <n v="6"/>
    <x v="446"/>
    <s v="fflanagand9@woothemes.com"/>
    <x v="0"/>
    <s v="Lib"/>
    <s v="M"/>
    <x v="3"/>
    <n v="4.3650000000000002"/>
    <n v="26.19"/>
    <x v="3"/>
    <x v="0"/>
    <n v="3.4047000000000001"/>
    <n v="0.14942528735632185"/>
    <x v="1"/>
  </r>
  <r>
    <s v="ZPW-31329-741"/>
    <x v="387"/>
    <s v="27132-68907-RC"/>
    <s v="R-D-1"/>
    <n v="6"/>
    <x v="438"/>
    <s v="abrashda@plala.or.jp"/>
    <x v="0"/>
    <s v="Rob"/>
    <s v="D"/>
    <x v="0"/>
    <n v="8.9499999999999993"/>
    <n v="53.699999999999996"/>
    <x v="0"/>
    <x v="2"/>
    <n v="3.2219999999999995"/>
    <n v="6.3829787234042548E-2"/>
    <x v="0"/>
  </r>
  <r>
    <s v="ZPW-31329-741"/>
    <x v="387"/>
    <s v="27132-68907-RC"/>
    <s v="E-M-2.5"/>
    <n v="4"/>
    <x v="438"/>
    <s v="abrashda@plala.or.jp"/>
    <x v="0"/>
    <s v="Exc"/>
    <s v="M"/>
    <x v="2"/>
    <n v="31.624999999999996"/>
    <n v="126.49999999999999"/>
    <x v="1"/>
    <x v="0"/>
    <n v="13.914999999999999"/>
    <n v="0.12359550561797754"/>
    <x v="0"/>
  </r>
  <r>
    <s v="ZPW-31329-741"/>
    <x v="387"/>
    <s v="27132-68907-RC"/>
    <s v="E-M-0.2"/>
    <n v="1"/>
    <x v="438"/>
    <s v="abrashda@plala.or.jp"/>
    <x v="0"/>
    <s v="Exc"/>
    <s v="M"/>
    <x v="3"/>
    <n v="4.125"/>
    <n v="4.125"/>
    <x v="1"/>
    <x v="0"/>
    <n v="0.45374999999999999"/>
    <n v="0.12359550561797752"/>
    <x v="0"/>
  </r>
  <r>
    <s v="UBI-83843-396"/>
    <x v="388"/>
    <s v="58816-74064-TF"/>
    <s v="R-L-1"/>
    <n v="2"/>
    <x v="447"/>
    <s v="nizhakovdd@aol.com"/>
    <x v="2"/>
    <s v="Rob"/>
    <s v="L"/>
    <x v="0"/>
    <n v="11.95"/>
    <n v="23.9"/>
    <x v="0"/>
    <x v="1"/>
    <n v="1.4339999999999999"/>
    <n v="6.3829787234042562E-2"/>
    <x v="1"/>
  </r>
  <r>
    <s v="VID-40587-569"/>
    <x v="389"/>
    <s v="09818-59895-EH"/>
    <s v="E-D-2.5"/>
    <n v="5"/>
    <x v="448"/>
    <s v="skeetsde@answers.com"/>
    <x v="0"/>
    <s v="Exc"/>
    <s v="D"/>
    <x v="2"/>
    <n v="27.945"/>
    <n v="139.72499999999999"/>
    <x v="1"/>
    <x v="2"/>
    <n v="15.36975"/>
    <n v="0.12359550561797752"/>
    <x v="0"/>
  </r>
  <r>
    <s v="KBB-52530-416"/>
    <x v="229"/>
    <s v="06488-46303-IZ"/>
    <s v="L-D-2.5"/>
    <n v="2"/>
    <x v="449"/>
    <s v=""/>
    <x v="0"/>
    <s v="Lib"/>
    <s v="D"/>
    <x v="2"/>
    <n v="29.784999999999997"/>
    <n v="59.569999999999993"/>
    <x v="3"/>
    <x v="2"/>
    <n v="7.7440999999999995"/>
    <n v="0.14942528735632185"/>
    <x v="0"/>
  </r>
  <r>
    <s v="ISJ-48676-420"/>
    <x v="390"/>
    <s v="93046-67561-AY"/>
    <s v="L-L-0.5"/>
    <n v="6"/>
    <x v="450"/>
    <s v="kcakedg@huffingtonpost.com"/>
    <x v="0"/>
    <s v="Lib"/>
    <s v="L"/>
    <x v="1"/>
    <n v="9.51"/>
    <n v="57.06"/>
    <x v="3"/>
    <x v="1"/>
    <n v="7.4177999999999997"/>
    <n v="0.14942528735632182"/>
    <x v="1"/>
  </r>
  <r>
    <s v="MIF-17920-768"/>
    <x v="391"/>
    <s v="68946-40750-LK"/>
    <s v="R-L-0.2"/>
    <n v="6"/>
    <x v="451"/>
    <s v="mhanseddh@instagram.com"/>
    <x v="1"/>
    <s v="Rob"/>
    <s v="L"/>
    <x v="3"/>
    <n v="3.5849999999999995"/>
    <n v="21.509999999999998"/>
    <x v="0"/>
    <x v="1"/>
    <n v="1.2905999999999997"/>
    <n v="6.3829787234042548E-2"/>
    <x v="0"/>
  </r>
  <r>
    <s v="CPX-19312-088"/>
    <x v="117"/>
    <s v="38387-64959-WW"/>
    <s v="L-M-0.5"/>
    <n v="6"/>
    <x v="452"/>
    <s v="fkienleindi@trellian.com"/>
    <x v="1"/>
    <s v="Lib"/>
    <s v="M"/>
    <x v="1"/>
    <n v="8.73"/>
    <n v="52.38"/>
    <x v="3"/>
    <x v="0"/>
    <n v="6.8094000000000001"/>
    <n v="0.14942528735632185"/>
    <x v="0"/>
  </r>
  <r>
    <s v="RXI-67978-260"/>
    <x v="392"/>
    <s v="48418-60841-CC"/>
    <s v="E-D-1"/>
    <n v="6"/>
    <x v="453"/>
    <s v="kegglestonedj@sphinn.com"/>
    <x v="1"/>
    <s v="Exc"/>
    <s v="D"/>
    <x v="0"/>
    <n v="12.15"/>
    <n v="72.900000000000006"/>
    <x v="1"/>
    <x v="2"/>
    <n v="8.0190000000000001"/>
    <n v="0.12359550561797752"/>
    <x v="1"/>
  </r>
  <r>
    <s v="LKE-14821-285"/>
    <x v="393"/>
    <s v="13736-92418-JS"/>
    <s v="R-M-0.2"/>
    <n v="5"/>
    <x v="454"/>
    <s v="bsemkinsdk@unc.edu"/>
    <x v="1"/>
    <s v="Rob"/>
    <s v="M"/>
    <x v="3"/>
    <n v="2.9849999999999999"/>
    <n v="14.924999999999999"/>
    <x v="0"/>
    <x v="0"/>
    <n v="0.89549999999999996"/>
    <n v="6.3829787234042562E-2"/>
    <x v="0"/>
  </r>
  <r>
    <s v="LRK-97117-150"/>
    <x v="394"/>
    <s v="33000-22405-LO"/>
    <s v="L-L-1"/>
    <n v="6"/>
    <x v="455"/>
    <s v="slorenzettidl@is.gd"/>
    <x v="0"/>
    <s v="Lib"/>
    <s v="L"/>
    <x v="0"/>
    <n v="15.85"/>
    <n v="95.1"/>
    <x v="3"/>
    <x v="1"/>
    <n v="12.363000000000001"/>
    <n v="0.14942528735632185"/>
    <x v="1"/>
  </r>
  <r>
    <s v="IGK-51227-573"/>
    <x v="137"/>
    <s v="46959-60474-LT"/>
    <s v="L-D-0.5"/>
    <n v="2"/>
    <x v="456"/>
    <s v="bgiannazzidm@apple.com"/>
    <x v="0"/>
    <s v="Lib"/>
    <s v="D"/>
    <x v="1"/>
    <n v="7.77"/>
    <n v="15.54"/>
    <x v="3"/>
    <x v="2"/>
    <n v="2.0202"/>
    <n v="0.14942528735632185"/>
    <x v="1"/>
  </r>
  <r>
    <s v="ZAY-43009-775"/>
    <x v="395"/>
    <s v="73431-39823-UP"/>
    <s v="L-D-0.2"/>
    <n v="6"/>
    <x v="457"/>
    <s v=""/>
    <x v="0"/>
    <s v="Lib"/>
    <s v="D"/>
    <x v="3"/>
    <n v="3.8849999999999998"/>
    <n v="23.31"/>
    <x v="3"/>
    <x v="2"/>
    <n v="3.0303"/>
    <n v="0.14942528735632185"/>
    <x v="1"/>
  </r>
  <r>
    <s v="EMA-63190-618"/>
    <x v="396"/>
    <s v="90993-98984-JK"/>
    <s v="E-M-0.2"/>
    <n v="1"/>
    <x v="458"/>
    <s v="ulethbrigdo@hc360.com"/>
    <x v="0"/>
    <s v="Exc"/>
    <s v="M"/>
    <x v="3"/>
    <n v="4.125"/>
    <n v="4.125"/>
    <x v="1"/>
    <x v="0"/>
    <n v="0.45374999999999999"/>
    <n v="0.12359550561797752"/>
    <x v="0"/>
  </r>
  <r>
    <s v="FBI-35855-418"/>
    <x v="189"/>
    <s v="06552-04430-AG"/>
    <s v="R-M-0.5"/>
    <n v="6"/>
    <x v="459"/>
    <s v="sfarnishdp@dmoz.org"/>
    <x v="2"/>
    <s v="Rob"/>
    <s v="M"/>
    <x v="1"/>
    <n v="5.97"/>
    <n v="35.82"/>
    <x v="0"/>
    <x v="0"/>
    <n v="2.1491999999999996"/>
    <n v="6.3829787234042534E-2"/>
    <x v="1"/>
  </r>
  <r>
    <s v="TXB-80533-417"/>
    <x v="8"/>
    <s v="54597-57004-QM"/>
    <s v="L-L-1"/>
    <n v="2"/>
    <x v="460"/>
    <s v="fjecockdq@unicef.org"/>
    <x v="0"/>
    <s v="Lib"/>
    <s v="L"/>
    <x v="0"/>
    <n v="15.85"/>
    <n v="31.7"/>
    <x v="3"/>
    <x v="1"/>
    <n v="4.1210000000000004"/>
    <n v="0.14942528735632185"/>
    <x v="1"/>
  </r>
  <r>
    <s v="MBM-00112-248"/>
    <x v="397"/>
    <s v="50238-24377-ZS"/>
    <s v="L-L-1"/>
    <n v="5"/>
    <x v="461"/>
    <s v=""/>
    <x v="0"/>
    <s v="Lib"/>
    <s v="L"/>
    <x v="0"/>
    <n v="15.85"/>
    <n v="79.25"/>
    <x v="3"/>
    <x v="1"/>
    <n v="10.302500000000002"/>
    <n v="0.14942528735632188"/>
    <x v="0"/>
  </r>
  <r>
    <s v="EUO-69145-988"/>
    <x v="398"/>
    <s v="60370-41934-IF"/>
    <s v="E-D-0.2"/>
    <n v="3"/>
    <x v="462"/>
    <s v="hpallisterds@ning.com"/>
    <x v="0"/>
    <s v="Exc"/>
    <s v="D"/>
    <x v="3"/>
    <n v="3.645"/>
    <n v="10.935"/>
    <x v="1"/>
    <x v="2"/>
    <n v="1.2028500000000002"/>
    <n v="0.12359550561797754"/>
    <x v="1"/>
  </r>
  <r>
    <s v="GYA-80327-368"/>
    <x v="399"/>
    <s v="06899-54551-EH"/>
    <s v="A-D-1"/>
    <n v="4"/>
    <x v="463"/>
    <s v="cmershdt@drupal.org"/>
    <x v="1"/>
    <s v="Ara"/>
    <s v="D"/>
    <x v="0"/>
    <n v="9.9499999999999993"/>
    <n v="39.799999999999997"/>
    <x v="2"/>
    <x v="2"/>
    <n v="3.5819999999999994"/>
    <n v="9.8901098901098897E-2"/>
    <x v="1"/>
  </r>
  <r>
    <s v="TNW-41601-420"/>
    <x v="400"/>
    <s v="66458-91190-YC"/>
    <s v="R-M-1"/>
    <n v="5"/>
    <x v="464"/>
    <s v="murione5@alexa.com"/>
    <x v="1"/>
    <s v="Rob"/>
    <s v="M"/>
    <x v="0"/>
    <n v="9.9499999999999993"/>
    <n v="49.75"/>
    <x v="0"/>
    <x v="0"/>
    <n v="2.9849999999999999"/>
    <n v="6.3829787234042548E-2"/>
    <x v="0"/>
  </r>
  <r>
    <s v="ALR-62963-723"/>
    <x v="401"/>
    <s v="80463-43913-WZ"/>
    <s v="R-D-0.2"/>
    <n v="3"/>
    <x v="465"/>
    <s v=""/>
    <x v="1"/>
    <s v="Rob"/>
    <s v="D"/>
    <x v="3"/>
    <n v="2.6849999999999996"/>
    <n v="8.0549999999999997"/>
    <x v="0"/>
    <x v="2"/>
    <n v="0.4832999999999999"/>
    <n v="6.3829787234042534E-2"/>
    <x v="0"/>
  </r>
  <r>
    <s v="JIG-27636-870"/>
    <x v="402"/>
    <s v="67204-04870-LG"/>
    <s v="R-L-1"/>
    <n v="4"/>
    <x v="466"/>
    <s v=""/>
    <x v="0"/>
    <s v="Rob"/>
    <s v="L"/>
    <x v="0"/>
    <n v="11.95"/>
    <n v="47.8"/>
    <x v="0"/>
    <x v="1"/>
    <n v="2.8679999999999999"/>
    <n v="6.3829787234042562E-2"/>
    <x v="1"/>
  </r>
  <r>
    <s v="CTE-31437-326"/>
    <x v="6"/>
    <s v="22721-63196-UJ"/>
    <s v="R-M-0.2"/>
    <n v="4"/>
    <x v="467"/>
    <s v="gduckerdx@patch.com"/>
    <x v="2"/>
    <s v="Rob"/>
    <s v="M"/>
    <x v="3"/>
    <n v="2.9849999999999999"/>
    <n v="11.94"/>
    <x v="0"/>
    <x v="0"/>
    <n v="0.71639999999999993"/>
    <n v="6.3829787234042548E-2"/>
    <x v="1"/>
  </r>
  <r>
    <s v="CTE-31437-326"/>
    <x v="6"/>
    <s v="22721-63196-UJ"/>
    <s v="E-M-0.2"/>
    <n v="4"/>
    <x v="467"/>
    <s v="gduckerdx@patch.com"/>
    <x v="2"/>
    <s v="Exc"/>
    <s v="M"/>
    <x v="3"/>
    <n v="4.125"/>
    <n v="16.5"/>
    <x v="1"/>
    <x v="0"/>
    <n v="1.8149999999999999"/>
    <n v="0.12359550561797752"/>
    <x v="1"/>
  </r>
  <r>
    <s v="CTE-31437-326"/>
    <x v="6"/>
    <s v="22721-63196-UJ"/>
    <s v="L-D-1"/>
    <n v="4"/>
    <x v="467"/>
    <s v="gduckerdx@patch.com"/>
    <x v="2"/>
    <s v="Lib"/>
    <s v="D"/>
    <x v="0"/>
    <n v="12.95"/>
    <n v="51.8"/>
    <x v="3"/>
    <x v="2"/>
    <n v="6.734"/>
    <n v="0.14942528735632185"/>
    <x v="1"/>
  </r>
  <r>
    <s v="CTE-31437-326"/>
    <x v="6"/>
    <s v="22721-63196-UJ"/>
    <s v="L-L-0.2"/>
    <n v="3"/>
    <x v="467"/>
    <s v="gduckerdx@patch.com"/>
    <x v="2"/>
    <s v="Lib"/>
    <s v="L"/>
    <x v="3"/>
    <n v="4.7549999999999999"/>
    <n v="14.265000000000001"/>
    <x v="3"/>
    <x v="1"/>
    <n v="1.8544499999999999"/>
    <n v="0.14942528735632182"/>
    <x v="1"/>
  </r>
  <r>
    <s v="SLD-63003-334"/>
    <x v="403"/>
    <s v="55515-37571-RS"/>
    <s v="L-M-0.2"/>
    <n v="6"/>
    <x v="468"/>
    <s v="wstearleye1@census.gov"/>
    <x v="0"/>
    <s v="Lib"/>
    <s v="M"/>
    <x v="3"/>
    <n v="4.3650000000000002"/>
    <n v="26.19"/>
    <x v="3"/>
    <x v="0"/>
    <n v="3.4047000000000001"/>
    <n v="0.14942528735632185"/>
    <x v="1"/>
  </r>
  <r>
    <s v="BXN-64230-789"/>
    <x v="404"/>
    <s v="25598-77476-CB"/>
    <s v="A-L-1"/>
    <n v="2"/>
    <x v="469"/>
    <s v="dwincere2@marriott.com"/>
    <x v="0"/>
    <s v="Ara"/>
    <s v="L"/>
    <x v="0"/>
    <n v="12.95"/>
    <n v="25.9"/>
    <x v="2"/>
    <x v="1"/>
    <n v="2.331"/>
    <n v="9.8901098901098897E-2"/>
    <x v="0"/>
  </r>
  <r>
    <s v="XEE-37895-169"/>
    <x v="21"/>
    <s v="14888-85625-TM"/>
    <s v="A-L-2.5"/>
    <n v="3"/>
    <x v="470"/>
    <s v="plyfielde3@baidu.com"/>
    <x v="0"/>
    <s v="Ara"/>
    <s v="L"/>
    <x v="2"/>
    <n v="29.784999999999997"/>
    <n v="89.35499999999999"/>
    <x v="2"/>
    <x v="1"/>
    <n v="8.0419499999999982"/>
    <n v="9.8901098901098897E-2"/>
    <x v="0"/>
  </r>
  <r>
    <s v="ZTX-80764-911"/>
    <x v="239"/>
    <s v="92793-68332-NR"/>
    <s v="L-D-0.5"/>
    <n v="6"/>
    <x v="471"/>
    <s v="hperrise4@studiopress.com"/>
    <x v="1"/>
    <s v="Lib"/>
    <s v="D"/>
    <x v="1"/>
    <n v="7.77"/>
    <n v="46.62"/>
    <x v="3"/>
    <x v="2"/>
    <n v="6.0606"/>
    <n v="0.14942528735632185"/>
    <x v="1"/>
  </r>
  <r>
    <s v="WVT-88135-549"/>
    <x v="405"/>
    <s v="66458-91190-YC"/>
    <s v="A-D-1"/>
    <n v="3"/>
    <x v="464"/>
    <s v="murione5@alexa.com"/>
    <x v="1"/>
    <s v="Ara"/>
    <s v="D"/>
    <x v="0"/>
    <n v="9.9499999999999993"/>
    <n v="29.849999999999998"/>
    <x v="2"/>
    <x v="2"/>
    <n v="2.6864999999999997"/>
    <n v="9.8901098901098897E-2"/>
    <x v="0"/>
  </r>
  <r>
    <s v="IPA-94170-889"/>
    <x v="292"/>
    <s v="64439-27325-LG"/>
    <s v="R-L-0.2"/>
    <n v="3"/>
    <x v="472"/>
    <s v="ckide6@narod.ru"/>
    <x v="1"/>
    <s v="Rob"/>
    <s v="L"/>
    <x v="3"/>
    <n v="3.5849999999999995"/>
    <n v="10.754999999999999"/>
    <x v="0"/>
    <x v="1"/>
    <n v="0.64529999999999987"/>
    <n v="6.3829787234042548E-2"/>
    <x v="0"/>
  </r>
  <r>
    <s v="YQL-63755-365"/>
    <x v="117"/>
    <s v="78570-76770-LB"/>
    <s v="A-M-0.2"/>
    <n v="4"/>
    <x v="473"/>
    <s v="cbeinee7@xinhuanet.com"/>
    <x v="0"/>
    <s v="Ara"/>
    <s v="M"/>
    <x v="3"/>
    <n v="3.375"/>
    <n v="13.5"/>
    <x v="2"/>
    <x v="0"/>
    <n v="1.2149999999999999"/>
    <n v="9.8901098901098883E-2"/>
    <x v="0"/>
  </r>
  <r>
    <s v="RKW-81145-984"/>
    <x v="406"/>
    <s v="98661-69719-VI"/>
    <s v="L-L-1"/>
    <n v="3"/>
    <x v="474"/>
    <s v="cbakeupe8@globo.com"/>
    <x v="0"/>
    <s v="Lib"/>
    <s v="L"/>
    <x v="0"/>
    <n v="15.85"/>
    <n v="47.55"/>
    <x v="3"/>
    <x v="1"/>
    <n v="6.1815000000000007"/>
    <n v="0.14942528735632185"/>
    <x v="1"/>
  </r>
  <r>
    <s v="MBT-23379-866"/>
    <x v="407"/>
    <s v="82990-92703-IX"/>
    <s v="L-L-1"/>
    <n v="5"/>
    <x v="475"/>
    <s v="nhelkine9@example.com"/>
    <x v="0"/>
    <s v="Lib"/>
    <s v="L"/>
    <x v="0"/>
    <n v="15.85"/>
    <n v="79.25"/>
    <x v="3"/>
    <x v="1"/>
    <n v="10.302500000000002"/>
    <n v="0.14942528735632188"/>
    <x v="1"/>
  </r>
  <r>
    <s v="GEJ-39834-935"/>
    <x v="408"/>
    <s v="49412-86877-VY"/>
    <s v="L-M-0.2"/>
    <n v="6"/>
    <x v="476"/>
    <s v="pwitheringtonea@networkadvertising.org"/>
    <x v="0"/>
    <s v="Lib"/>
    <s v="M"/>
    <x v="3"/>
    <n v="4.3650000000000002"/>
    <n v="26.19"/>
    <x v="3"/>
    <x v="0"/>
    <n v="3.4047000000000001"/>
    <n v="0.14942528735632185"/>
    <x v="0"/>
  </r>
  <r>
    <s v="KRW-91640-596"/>
    <x v="409"/>
    <s v="70879-00984-FJ"/>
    <s v="R-L-0.5"/>
    <n v="3"/>
    <x v="477"/>
    <s v="ttilzeyeb@hostgator.com"/>
    <x v="0"/>
    <s v="Rob"/>
    <s v="L"/>
    <x v="1"/>
    <n v="7.169999999999999"/>
    <n v="21.509999999999998"/>
    <x v="0"/>
    <x v="1"/>
    <n v="1.2905999999999997"/>
    <n v="6.3829787234042548E-2"/>
    <x v="1"/>
  </r>
  <r>
    <s v="AOT-70449-651"/>
    <x v="410"/>
    <s v="53414-73391-CR"/>
    <s v="R-D-2.5"/>
    <n v="5"/>
    <x v="478"/>
    <s v=""/>
    <x v="0"/>
    <s v="Rob"/>
    <s v="D"/>
    <x v="2"/>
    <n v="20.584999999999997"/>
    <n v="102.92499999999998"/>
    <x v="0"/>
    <x v="2"/>
    <n v="6.1754999999999995"/>
    <n v="6.3829787234042562E-2"/>
    <x v="0"/>
  </r>
  <r>
    <s v="DGC-21813-731"/>
    <x v="127"/>
    <s v="43606-83072-OA"/>
    <s v="L-D-0.2"/>
    <n v="2"/>
    <x v="479"/>
    <s v=""/>
    <x v="0"/>
    <s v="Lib"/>
    <s v="D"/>
    <x v="3"/>
    <n v="3.8849999999999998"/>
    <n v="7.77"/>
    <x v="3"/>
    <x v="2"/>
    <n v="1.0101"/>
    <n v="0.14942528735632185"/>
    <x v="1"/>
  </r>
  <r>
    <s v="JBE-92943-643"/>
    <x v="411"/>
    <s v="84466-22864-CE"/>
    <s v="E-D-2.5"/>
    <n v="5"/>
    <x v="480"/>
    <s v="kimortsee@alexa.com"/>
    <x v="0"/>
    <s v="Exc"/>
    <s v="D"/>
    <x v="2"/>
    <n v="27.945"/>
    <n v="139.72499999999999"/>
    <x v="1"/>
    <x v="2"/>
    <n v="15.36975"/>
    <n v="0.12359550561797752"/>
    <x v="1"/>
  </r>
  <r>
    <s v="ZIL-34948-499"/>
    <x v="112"/>
    <s v="66458-91190-YC"/>
    <s v="A-D-0.5"/>
    <n v="2"/>
    <x v="464"/>
    <s v="murione5@alexa.com"/>
    <x v="1"/>
    <s v="Ara"/>
    <s v="D"/>
    <x v="1"/>
    <n v="5.97"/>
    <n v="11.94"/>
    <x v="2"/>
    <x v="2"/>
    <n v="1.0746"/>
    <n v="9.8901098901098911E-2"/>
    <x v="0"/>
  </r>
  <r>
    <s v="JSU-23781-256"/>
    <x v="412"/>
    <s v="76499-89100-JQ"/>
    <s v="L-D-0.2"/>
    <n v="1"/>
    <x v="481"/>
    <s v="marmisteadeg@blogtalkradio.com"/>
    <x v="0"/>
    <s v="Lib"/>
    <s v="D"/>
    <x v="3"/>
    <n v="3.8849999999999998"/>
    <n v="3.8849999999999998"/>
    <x v="3"/>
    <x v="2"/>
    <n v="0.50505"/>
    <n v="0.14942528735632185"/>
    <x v="1"/>
  </r>
  <r>
    <s v="JSU-23781-256"/>
    <x v="412"/>
    <s v="76499-89100-JQ"/>
    <s v="R-M-1"/>
    <n v="4"/>
    <x v="481"/>
    <s v="marmisteadeg@blogtalkradio.com"/>
    <x v="0"/>
    <s v="Rob"/>
    <s v="M"/>
    <x v="0"/>
    <n v="9.9499999999999993"/>
    <n v="39.799999999999997"/>
    <x v="0"/>
    <x v="0"/>
    <n v="2.3879999999999999"/>
    <n v="6.3829787234042548E-2"/>
    <x v="1"/>
  </r>
  <r>
    <s v="VPX-44956-367"/>
    <x v="413"/>
    <s v="39582-35773-ZJ"/>
    <s v="R-M-0.5"/>
    <n v="5"/>
    <x v="482"/>
    <s v="vupstoneei@google.pl"/>
    <x v="0"/>
    <s v="Rob"/>
    <s v="M"/>
    <x v="1"/>
    <n v="5.97"/>
    <n v="29.849999999999998"/>
    <x v="0"/>
    <x v="0"/>
    <n v="1.7909999999999999"/>
    <n v="6.3829787234042562E-2"/>
    <x v="1"/>
  </r>
  <r>
    <s v="VTB-46451-959"/>
    <x v="414"/>
    <s v="66240-46962-IO"/>
    <s v="L-D-2.5"/>
    <n v="1"/>
    <x v="483"/>
    <s v="bbeelbyej@rediff.com"/>
    <x v="1"/>
    <s v="Lib"/>
    <s v="D"/>
    <x v="2"/>
    <n v="29.784999999999997"/>
    <n v="29.784999999999997"/>
    <x v="3"/>
    <x v="2"/>
    <n v="3.8720499999999998"/>
    <n v="0.14942528735632185"/>
    <x v="1"/>
  </r>
  <r>
    <s v="DNZ-11665-950"/>
    <x v="415"/>
    <s v="10637-45522-ID"/>
    <s v="L-L-2.5"/>
    <n v="2"/>
    <x v="484"/>
    <s v=""/>
    <x v="0"/>
    <s v="Lib"/>
    <s v="L"/>
    <x v="2"/>
    <n v="36.454999999999998"/>
    <n v="72.91"/>
    <x v="3"/>
    <x v="1"/>
    <n v="9.4782999999999991"/>
    <n v="0.14942528735632182"/>
    <x v="1"/>
  </r>
  <r>
    <s v="ITR-54735-364"/>
    <x v="416"/>
    <s v="92599-58687-CS"/>
    <s v="R-D-0.2"/>
    <n v="5"/>
    <x v="485"/>
    <s v=""/>
    <x v="0"/>
    <s v="Rob"/>
    <s v="D"/>
    <x v="3"/>
    <n v="2.6849999999999996"/>
    <n v="13.424999999999997"/>
    <x v="0"/>
    <x v="2"/>
    <n v="0.80549999999999988"/>
    <n v="6.3829787234042562E-2"/>
    <x v="0"/>
  </r>
  <r>
    <s v="YDS-02797-307"/>
    <x v="417"/>
    <s v="06058-48844-PI"/>
    <s v="E-M-2.5"/>
    <n v="4"/>
    <x v="486"/>
    <s v="wspeechlyem@amazon.com"/>
    <x v="0"/>
    <s v="Exc"/>
    <s v="M"/>
    <x v="2"/>
    <n v="31.624999999999996"/>
    <n v="126.49999999999999"/>
    <x v="1"/>
    <x v="0"/>
    <n v="13.914999999999999"/>
    <n v="0.12359550561797754"/>
    <x v="0"/>
  </r>
  <r>
    <s v="BPG-68988-842"/>
    <x v="418"/>
    <s v="53631-24432-SY"/>
    <s v="E-M-0.5"/>
    <n v="5"/>
    <x v="487"/>
    <s v="iphillpoten@buzzfeed.com"/>
    <x v="2"/>
    <s v="Exc"/>
    <s v="M"/>
    <x v="1"/>
    <n v="8.25"/>
    <n v="41.25"/>
    <x v="1"/>
    <x v="0"/>
    <n v="4.5374999999999996"/>
    <n v="0.12359550561797752"/>
    <x v="1"/>
  </r>
  <r>
    <s v="XZG-51938-658"/>
    <x v="419"/>
    <s v="18275-73980-KL"/>
    <s v="E-L-0.5"/>
    <n v="6"/>
    <x v="488"/>
    <s v="lpennaccieo@statcounter.com"/>
    <x v="0"/>
    <s v="Exc"/>
    <s v="L"/>
    <x v="1"/>
    <n v="8.91"/>
    <n v="53.46"/>
    <x v="1"/>
    <x v="1"/>
    <n v="5.8805999999999994"/>
    <n v="0.12359550561797751"/>
    <x v="1"/>
  </r>
  <r>
    <s v="KAR-24978-271"/>
    <x v="420"/>
    <s v="23187-65750-HZ"/>
    <s v="R-M-1"/>
    <n v="6"/>
    <x v="489"/>
    <s v="sarpinep@moonfruit.com"/>
    <x v="0"/>
    <s v="Rob"/>
    <s v="M"/>
    <x v="0"/>
    <n v="9.9499999999999993"/>
    <n v="59.699999999999996"/>
    <x v="0"/>
    <x v="0"/>
    <n v="3.5819999999999999"/>
    <n v="6.3829787234042562E-2"/>
    <x v="1"/>
  </r>
  <r>
    <s v="FQK-28730-361"/>
    <x v="421"/>
    <s v="22725-79522-GP"/>
    <s v="R-M-1"/>
    <n v="6"/>
    <x v="490"/>
    <s v="dfrieseq@cargocollective.com"/>
    <x v="0"/>
    <s v="Rob"/>
    <s v="M"/>
    <x v="0"/>
    <n v="9.9499999999999993"/>
    <n v="59.699999999999996"/>
    <x v="0"/>
    <x v="0"/>
    <n v="3.5819999999999999"/>
    <n v="6.3829787234042562E-2"/>
    <x v="1"/>
  </r>
  <r>
    <s v="BGB-67996-089"/>
    <x v="422"/>
    <s v="06279-72603-JE"/>
    <s v="R-D-1"/>
    <n v="5"/>
    <x v="491"/>
    <s v="rsharerer@flavors.me"/>
    <x v="0"/>
    <s v="Rob"/>
    <s v="D"/>
    <x v="0"/>
    <n v="8.9499999999999993"/>
    <n v="44.75"/>
    <x v="0"/>
    <x v="2"/>
    <n v="2.6849999999999996"/>
    <n v="6.3829787234042548E-2"/>
    <x v="1"/>
  </r>
  <r>
    <s v="XMC-20620-809"/>
    <x v="423"/>
    <s v="83543-79246-ON"/>
    <s v="E-M-0.5"/>
    <n v="2"/>
    <x v="492"/>
    <s v="nnasebyes@umich.edu"/>
    <x v="0"/>
    <s v="Exc"/>
    <s v="M"/>
    <x v="1"/>
    <n v="8.25"/>
    <n v="16.5"/>
    <x v="1"/>
    <x v="0"/>
    <n v="1.8149999999999999"/>
    <n v="0.12359550561797752"/>
    <x v="0"/>
  </r>
  <r>
    <s v="ZSO-58292-191"/>
    <x v="109"/>
    <s v="66794-66795-VW"/>
    <s v="R-D-0.5"/>
    <n v="4"/>
    <x v="493"/>
    <s v=""/>
    <x v="0"/>
    <s v="Rob"/>
    <s v="D"/>
    <x v="1"/>
    <n v="5.3699999999999992"/>
    <n v="21.479999999999997"/>
    <x v="0"/>
    <x v="2"/>
    <n v="1.2887999999999997"/>
    <n v="6.3829787234042548E-2"/>
    <x v="1"/>
  </r>
  <r>
    <s v="LWJ-06793-303"/>
    <x v="204"/>
    <s v="95424-67020-AP"/>
    <s v="R-M-2.5"/>
    <n v="2"/>
    <x v="494"/>
    <s v="koculleneu@ca.gov"/>
    <x v="1"/>
    <s v="Rob"/>
    <s v="M"/>
    <x v="2"/>
    <n v="22.884999999999998"/>
    <n v="45.769999999999996"/>
    <x v="0"/>
    <x v="0"/>
    <n v="2.7461999999999995"/>
    <n v="6.3829787234042548E-2"/>
    <x v="0"/>
  </r>
  <r>
    <s v="FLM-82229-989"/>
    <x v="424"/>
    <s v="73017-69644-MS"/>
    <s v="L-L-0.2"/>
    <n v="2"/>
    <x v="495"/>
    <s v=""/>
    <x v="1"/>
    <s v="Lib"/>
    <s v="L"/>
    <x v="3"/>
    <n v="4.7549999999999999"/>
    <n v="9.51"/>
    <x v="3"/>
    <x v="1"/>
    <n v="1.2363"/>
    <n v="0.14942528735632182"/>
    <x v="1"/>
  </r>
  <r>
    <s v="CPV-90280-133"/>
    <x v="13"/>
    <s v="66458-91190-YC"/>
    <s v="R-D-0.2"/>
    <n v="3"/>
    <x v="464"/>
    <s v="murione5@alexa.com"/>
    <x v="1"/>
    <s v="Rob"/>
    <s v="D"/>
    <x v="3"/>
    <n v="2.6849999999999996"/>
    <n v="8.0549999999999997"/>
    <x v="0"/>
    <x v="2"/>
    <n v="0.4832999999999999"/>
    <n v="6.3829787234042534E-2"/>
    <x v="0"/>
  </r>
  <r>
    <s v="OGW-60685-912"/>
    <x v="224"/>
    <s v="67423-10113-LM"/>
    <s v="E-D-2.5"/>
    <n v="4"/>
    <x v="496"/>
    <s v="hbranganex@woothemes.com"/>
    <x v="0"/>
    <s v="Exc"/>
    <s v="D"/>
    <x v="2"/>
    <n v="27.945"/>
    <n v="111.78"/>
    <x v="1"/>
    <x v="2"/>
    <n v="12.2958"/>
    <n v="0.12359550561797752"/>
    <x v="0"/>
  </r>
  <r>
    <s v="DEC-11160-362"/>
    <x v="220"/>
    <s v="48582-05061-RY"/>
    <s v="R-D-0.2"/>
    <n v="4"/>
    <x v="497"/>
    <s v="agallyoney@engadget.com"/>
    <x v="0"/>
    <s v="Rob"/>
    <s v="D"/>
    <x v="3"/>
    <n v="2.6849999999999996"/>
    <n v="10.739999999999998"/>
    <x v="0"/>
    <x v="2"/>
    <n v="0.64439999999999986"/>
    <n v="6.3829787234042548E-2"/>
    <x v="0"/>
  </r>
  <r>
    <s v="WCT-07869-499"/>
    <x v="91"/>
    <s v="32031-49093-KE"/>
    <s v="R-D-0.5"/>
    <n v="5"/>
    <x v="498"/>
    <s v="bdomangeez@yahoo.co.jp"/>
    <x v="0"/>
    <s v="Rob"/>
    <s v="D"/>
    <x v="1"/>
    <n v="5.3699999999999992"/>
    <n v="26.849999999999994"/>
    <x v="0"/>
    <x v="2"/>
    <n v="1.6109999999999998"/>
    <n v="6.3829787234042562E-2"/>
    <x v="1"/>
  </r>
  <r>
    <s v="FHD-89872-325"/>
    <x v="425"/>
    <s v="31715-98714-OO"/>
    <s v="L-L-1"/>
    <n v="4"/>
    <x v="499"/>
    <s v="koslerf0@gmpg.org"/>
    <x v="0"/>
    <s v="Lib"/>
    <s v="L"/>
    <x v="0"/>
    <n v="15.85"/>
    <n v="63.4"/>
    <x v="3"/>
    <x v="1"/>
    <n v="8.2420000000000009"/>
    <n v="0.14942528735632185"/>
    <x v="0"/>
  </r>
  <r>
    <s v="AZF-45991-584"/>
    <x v="426"/>
    <s v="73759-17258-KA"/>
    <s v="A-D-2.5"/>
    <n v="1"/>
    <x v="500"/>
    <s v=""/>
    <x v="1"/>
    <s v="Ara"/>
    <s v="D"/>
    <x v="2"/>
    <n v="22.884999999999998"/>
    <n v="22.884999999999998"/>
    <x v="2"/>
    <x v="2"/>
    <n v="2.0596499999999995"/>
    <n v="9.8901098901098883E-2"/>
    <x v="0"/>
  </r>
  <r>
    <s v="MDG-14481-513"/>
    <x v="427"/>
    <s v="64897-79178-MH"/>
    <s v="A-M-2.5"/>
    <n v="4"/>
    <x v="501"/>
    <s v="zpellettf2@dailymotion.com"/>
    <x v="0"/>
    <s v="Ara"/>
    <s v="M"/>
    <x v="2"/>
    <n v="25.874999999999996"/>
    <n v="103.49999999999999"/>
    <x v="2"/>
    <x v="0"/>
    <n v="9.3149999999999977"/>
    <n v="9.8901098901098883E-2"/>
    <x v="1"/>
  </r>
  <r>
    <s v="OFN-49424-848"/>
    <x v="428"/>
    <s v="73346-85564-JB"/>
    <s v="R-L-2.5"/>
    <n v="2"/>
    <x v="502"/>
    <s v="isprakesf3@spiegel.de"/>
    <x v="0"/>
    <s v="Rob"/>
    <s v="L"/>
    <x v="2"/>
    <n v="27.484999999999996"/>
    <n v="54.969999999999992"/>
    <x v="0"/>
    <x v="1"/>
    <n v="3.2981999999999996"/>
    <n v="6.3829787234042562E-2"/>
    <x v="1"/>
  </r>
  <r>
    <s v="NFA-03411-746"/>
    <x v="383"/>
    <s v="07476-13102-NJ"/>
    <s v="A-L-0.5"/>
    <n v="2"/>
    <x v="503"/>
    <s v="hfromantf4@ucsd.edu"/>
    <x v="0"/>
    <s v="Ara"/>
    <s v="L"/>
    <x v="1"/>
    <n v="7.77"/>
    <n v="15.54"/>
    <x v="2"/>
    <x v="1"/>
    <n v="1.3985999999999998"/>
    <n v="9.8901098901098897E-2"/>
    <x v="1"/>
  </r>
  <r>
    <s v="CYM-74988-450"/>
    <x v="156"/>
    <s v="87223-37422-SK"/>
    <s v="L-D-0.2"/>
    <n v="4"/>
    <x v="504"/>
    <s v="rflearf5@artisteer.com"/>
    <x v="2"/>
    <s v="Lib"/>
    <s v="D"/>
    <x v="3"/>
    <n v="3.8849999999999998"/>
    <n v="15.54"/>
    <x v="3"/>
    <x v="2"/>
    <n v="2.0202"/>
    <n v="0.14942528735632185"/>
    <x v="1"/>
  </r>
  <r>
    <s v="WTV-24996-658"/>
    <x v="429"/>
    <s v="57837-15577-YK"/>
    <s v="E-D-2.5"/>
    <n v="3"/>
    <x v="505"/>
    <s v=""/>
    <x v="1"/>
    <s v="Exc"/>
    <s v="D"/>
    <x v="2"/>
    <n v="27.945"/>
    <n v="83.835000000000008"/>
    <x v="1"/>
    <x v="2"/>
    <n v="9.2218499999999999"/>
    <n v="0.12359550561797752"/>
    <x v="1"/>
  </r>
  <r>
    <s v="DSL-69915-544"/>
    <x v="103"/>
    <s v="10142-55267-YO"/>
    <s v="R-L-0.2"/>
    <n v="3"/>
    <x v="506"/>
    <s v="wlightollersf9@baidu.com"/>
    <x v="0"/>
    <s v="Rob"/>
    <s v="L"/>
    <x v="3"/>
    <n v="3.5849999999999995"/>
    <n v="10.754999999999999"/>
    <x v="0"/>
    <x v="1"/>
    <n v="0.64529999999999987"/>
    <n v="6.3829787234042548E-2"/>
    <x v="0"/>
  </r>
  <r>
    <s v="NBT-35757-542"/>
    <x v="361"/>
    <s v="73647-66148-VM"/>
    <s v="E-L-0.2"/>
    <n v="3"/>
    <x v="507"/>
    <s v="bmundenf8@elpais.com"/>
    <x v="0"/>
    <s v="Exc"/>
    <s v="L"/>
    <x v="3"/>
    <n v="4.4550000000000001"/>
    <n v="13.365"/>
    <x v="1"/>
    <x v="1"/>
    <n v="1.4701499999999998"/>
    <n v="0.12359550561797751"/>
    <x v="0"/>
  </r>
  <r>
    <s v="OYU-25085-528"/>
    <x v="120"/>
    <s v="10142-55267-YO"/>
    <s v="E-L-0.2"/>
    <n v="4"/>
    <x v="506"/>
    <s v="wlightollersf9@baidu.com"/>
    <x v="0"/>
    <s v="Exc"/>
    <s v="L"/>
    <x v="3"/>
    <n v="4.4550000000000001"/>
    <n v="17.82"/>
    <x v="1"/>
    <x v="1"/>
    <n v="1.9601999999999999"/>
    <n v="0.12359550561797752"/>
    <x v="0"/>
  </r>
  <r>
    <s v="XCG-07109-195"/>
    <x v="430"/>
    <s v="92976-19453-DT"/>
    <s v="L-D-0.2"/>
    <n v="6"/>
    <x v="508"/>
    <s v="nbrakespearfa@rediff.com"/>
    <x v="0"/>
    <s v="Lib"/>
    <s v="D"/>
    <x v="3"/>
    <n v="3.8849999999999998"/>
    <n v="23.31"/>
    <x v="3"/>
    <x v="2"/>
    <n v="3.0303"/>
    <n v="0.14942528735632185"/>
    <x v="0"/>
  </r>
  <r>
    <s v="YZA-25234-630"/>
    <x v="125"/>
    <s v="89757-51438-HX"/>
    <s v="E-D-0.2"/>
    <n v="2"/>
    <x v="509"/>
    <s v="mglawsopfb@reverbnation.com"/>
    <x v="0"/>
    <s v="Exc"/>
    <s v="D"/>
    <x v="3"/>
    <n v="3.645"/>
    <n v="7.29"/>
    <x v="1"/>
    <x v="2"/>
    <n v="0.80190000000000006"/>
    <n v="0.12359550561797754"/>
    <x v="1"/>
  </r>
  <r>
    <s v="OKU-29966-417"/>
    <x v="431"/>
    <s v="76192-13390-HZ"/>
    <s v="E-L-0.2"/>
    <n v="4"/>
    <x v="510"/>
    <s v="galbertsfc@etsy.com"/>
    <x v="2"/>
    <s v="Exc"/>
    <s v="L"/>
    <x v="3"/>
    <n v="4.4550000000000001"/>
    <n v="17.82"/>
    <x v="1"/>
    <x v="1"/>
    <n v="1.9601999999999999"/>
    <n v="0.12359550561797752"/>
    <x v="0"/>
  </r>
  <r>
    <s v="MEX-29350-659"/>
    <x v="40"/>
    <s v="02009-87294-SY"/>
    <s v="E-M-1"/>
    <n v="5"/>
    <x v="511"/>
    <s v="vpolglasefd@about.me"/>
    <x v="0"/>
    <s v="Exc"/>
    <s v="M"/>
    <x v="0"/>
    <n v="13.75"/>
    <n v="68.75"/>
    <x v="1"/>
    <x v="0"/>
    <n v="7.5625"/>
    <n v="0.12359550561797752"/>
    <x v="1"/>
  </r>
  <r>
    <s v="NOY-99738-977"/>
    <x v="432"/>
    <s v="82872-34456-LJ"/>
    <s v="R-L-2.5"/>
    <n v="2"/>
    <x v="512"/>
    <s v=""/>
    <x v="2"/>
    <s v="Rob"/>
    <s v="L"/>
    <x v="2"/>
    <n v="27.484999999999996"/>
    <n v="54.969999999999992"/>
    <x v="0"/>
    <x v="1"/>
    <n v="3.2981999999999996"/>
    <n v="6.3829787234042562E-2"/>
    <x v="0"/>
  </r>
  <r>
    <s v="TCR-01064-030"/>
    <x v="254"/>
    <s v="13181-04387-LI"/>
    <s v="E-M-1"/>
    <n v="6"/>
    <x v="513"/>
    <s v="sbuschff@so-net.ne.jp"/>
    <x v="1"/>
    <s v="Exc"/>
    <s v="M"/>
    <x v="0"/>
    <n v="13.75"/>
    <n v="82.5"/>
    <x v="1"/>
    <x v="0"/>
    <n v="9.0749999999999993"/>
    <n v="0.12359550561797752"/>
    <x v="1"/>
  </r>
  <r>
    <s v="YUL-42750-776"/>
    <x v="219"/>
    <s v="24845-36117-TI"/>
    <s v="L-M-0.2"/>
    <n v="2"/>
    <x v="514"/>
    <s v="craisbeckfg@webnode.com"/>
    <x v="0"/>
    <s v="Lib"/>
    <s v="M"/>
    <x v="3"/>
    <n v="4.3650000000000002"/>
    <n v="8.73"/>
    <x v="3"/>
    <x v="0"/>
    <n v="1.1349"/>
    <n v="0.14942528735632182"/>
    <x v="0"/>
  </r>
  <r>
    <s v="XQJ-86887-506"/>
    <x v="433"/>
    <s v="66458-91190-YC"/>
    <s v="E-L-1"/>
    <n v="4"/>
    <x v="464"/>
    <s v="murione5@alexa.com"/>
    <x v="1"/>
    <s v="Exc"/>
    <s v="L"/>
    <x v="0"/>
    <n v="14.85"/>
    <n v="59.4"/>
    <x v="1"/>
    <x v="1"/>
    <n v="6.5339999999999998"/>
    <n v="0.12359550561797752"/>
    <x v="0"/>
  </r>
  <r>
    <s v="CUN-90044-279"/>
    <x v="434"/>
    <s v="86646-65810-TD"/>
    <s v="L-D-0.2"/>
    <n v="4"/>
    <x v="515"/>
    <s v=""/>
    <x v="0"/>
    <s v="Lib"/>
    <s v="D"/>
    <x v="3"/>
    <n v="3.8849999999999998"/>
    <n v="15.54"/>
    <x v="3"/>
    <x v="2"/>
    <n v="2.0202"/>
    <n v="0.14942528735632185"/>
    <x v="0"/>
  </r>
  <r>
    <s v="ICC-73030-502"/>
    <x v="435"/>
    <s v="59480-02795-IU"/>
    <s v="A-L-1"/>
    <n v="3"/>
    <x v="516"/>
    <s v="raynoldfj@ustream.tv"/>
    <x v="0"/>
    <s v="Ara"/>
    <s v="L"/>
    <x v="0"/>
    <n v="12.95"/>
    <n v="38.849999999999994"/>
    <x v="2"/>
    <x v="1"/>
    <n v="3.4965000000000002"/>
    <n v="9.8901098901098911E-2"/>
    <x v="0"/>
  </r>
  <r>
    <s v="ADP-04506-084"/>
    <x v="436"/>
    <s v="61809-87758-LJ"/>
    <s v="E-M-2.5"/>
    <n v="6"/>
    <x v="517"/>
    <s v=""/>
    <x v="0"/>
    <s v="Exc"/>
    <s v="M"/>
    <x v="2"/>
    <n v="31.624999999999996"/>
    <n v="189.74999999999997"/>
    <x v="1"/>
    <x v="0"/>
    <n v="20.872499999999999"/>
    <n v="0.12359550561797754"/>
    <x v="0"/>
  </r>
  <r>
    <s v="PNU-22150-408"/>
    <x v="437"/>
    <s v="77408-43873-RS"/>
    <s v="A-D-0.2"/>
    <n v="6"/>
    <x v="518"/>
    <s v=""/>
    <x v="1"/>
    <s v="Ara"/>
    <s v="D"/>
    <x v="3"/>
    <n v="2.9849999999999999"/>
    <n v="17.91"/>
    <x v="2"/>
    <x v="2"/>
    <n v="1.6118999999999999"/>
    <n v="9.8901098901098883E-2"/>
    <x v="0"/>
  </r>
  <r>
    <s v="VSQ-07182-513"/>
    <x v="438"/>
    <s v="18366-65239-WF"/>
    <s v="L-L-0.2"/>
    <n v="6"/>
    <x v="519"/>
    <s v="bgrecefm@naver.com"/>
    <x v="2"/>
    <s v="Lib"/>
    <s v="L"/>
    <x v="3"/>
    <n v="4.7549999999999999"/>
    <n v="28.53"/>
    <x v="3"/>
    <x v="1"/>
    <n v="3.7088999999999999"/>
    <n v="0.14942528735632182"/>
    <x v="1"/>
  </r>
  <r>
    <s v="SPF-31673-217"/>
    <x v="439"/>
    <s v="19485-98072-PS"/>
    <s v="E-M-1"/>
    <n v="6"/>
    <x v="520"/>
    <s v="dflintiffg1@e-recht24.de"/>
    <x v="2"/>
    <s v="Exc"/>
    <s v="M"/>
    <x v="0"/>
    <n v="13.75"/>
    <n v="82.5"/>
    <x v="1"/>
    <x v="0"/>
    <n v="9.0749999999999993"/>
    <n v="0.12359550561797752"/>
    <x v="1"/>
  </r>
  <r>
    <s v="NEX-63825-598"/>
    <x v="175"/>
    <s v="72072-33025-SD"/>
    <s v="R-L-0.5"/>
    <n v="2"/>
    <x v="521"/>
    <s v="athysfo@cdc.gov"/>
    <x v="0"/>
    <s v="Rob"/>
    <s v="L"/>
    <x v="1"/>
    <n v="7.169999999999999"/>
    <n v="14.339999999999998"/>
    <x v="0"/>
    <x v="1"/>
    <n v="0.86039999999999983"/>
    <n v="6.3829787234042548E-2"/>
    <x v="1"/>
  </r>
  <r>
    <s v="XPG-66112-335"/>
    <x v="440"/>
    <s v="58118-22461-GC"/>
    <s v="R-D-2.5"/>
    <n v="4"/>
    <x v="522"/>
    <s v="jchuggfp@about.me"/>
    <x v="0"/>
    <s v="Rob"/>
    <s v="D"/>
    <x v="2"/>
    <n v="20.584999999999997"/>
    <n v="82.339999999999989"/>
    <x v="0"/>
    <x v="2"/>
    <n v="4.9403999999999995"/>
    <n v="6.3829787234042548E-2"/>
    <x v="1"/>
  </r>
  <r>
    <s v="NSQ-72210-345"/>
    <x v="441"/>
    <s v="90940-63327-DJ"/>
    <s v="A-M-0.2"/>
    <n v="6"/>
    <x v="523"/>
    <s v="akelstonfq@sakura.ne.jp"/>
    <x v="0"/>
    <s v="Ara"/>
    <s v="M"/>
    <x v="3"/>
    <n v="3.375"/>
    <n v="20.25"/>
    <x v="2"/>
    <x v="0"/>
    <n v="1.8224999999999998"/>
    <n v="9.8901098901098883E-2"/>
    <x v="0"/>
  </r>
  <r>
    <s v="XRR-28376-277"/>
    <x v="442"/>
    <s v="64481-42546-II"/>
    <s v="R-L-2.5"/>
    <n v="6"/>
    <x v="524"/>
    <s v=""/>
    <x v="1"/>
    <s v="Rob"/>
    <s v="L"/>
    <x v="2"/>
    <n v="27.484999999999996"/>
    <n v="164.90999999999997"/>
    <x v="0"/>
    <x v="1"/>
    <n v="9.8945999999999987"/>
    <n v="6.3829787234042562E-2"/>
    <x v="1"/>
  </r>
  <r>
    <s v="WHQ-25197-475"/>
    <x v="443"/>
    <s v="27536-28463-NJ"/>
    <s v="L-L-0.2"/>
    <n v="4"/>
    <x v="525"/>
    <s v="cmottramfs@harvard.edu"/>
    <x v="0"/>
    <s v="Lib"/>
    <s v="L"/>
    <x v="3"/>
    <n v="4.7549999999999999"/>
    <n v="19.02"/>
    <x v="3"/>
    <x v="1"/>
    <n v="2.4725999999999999"/>
    <n v="0.14942528735632182"/>
    <x v="0"/>
  </r>
  <r>
    <s v="HMB-30634-745"/>
    <x v="216"/>
    <s v="19485-98072-PS"/>
    <s v="A-D-2.5"/>
    <n v="6"/>
    <x v="520"/>
    <s v="dflintiffg1@e-recht24.de"/>
    <x v="2"/>
    <s v="Ara"/>
    <s v="D"/>
    <x v="2"/>
    <n v="22.884999999999998"/>
    <n v="137.31"/>
    <x v="2"/>
    <x v="2"/>
    <n v="12.357899999999997"/>
    <n v="9.8901098901098883E-2"/>
    <x v="1"/>
  </r>
  <r>
    <s v="XTL-68000-371"/>
    <x v="444"/>
    <s v="70140-82812-KD"/>
    <s v="A-M-0.5"/>
    <n v="4"/>
    <x v="526"/>
    <s v="dsangwinfu@weebly.com"/>
    <x v="0"/>
    <s v="Ara"/>
    <s v="M"/>
    <x v="1"/>
    <n v="6.75"/>
    <n v="27"/>
    <x v="2"/>
    <x v="0"/>
    <n v="2.4299999999999997"/>
    <n v="9.8901098901098883E-2"/>
    <x v="1"/>
  </r>
  <r>
    <s v="YES-51109-625"/>
    <x v="37"/>
    <s v="91895-55605-LS"/>
    <s v="E-L-0.5"/>
    <n v="4"/>
    <x v="527"/>
    <s v="eaizikowitzfv@virginia.edu"/>
    <x v="2"/>
    <s v="Exc"/>
    <s v="L"/>
    <x v="1"/>
    <n v="8.91"/>
    <n v="35.64"/>
    <x v="1"/>
    <x v="1"/>
    <n v="3.9203999999999999"/>
    <n v="0.12359550561797752"/>
    <x v="1"/>
  </r>
  <r>
    <s v="EAY-89850-211"/>
    <x v="445"/>
    <s v="43155-71724-XP"/>
    <s v="A-D-0.2"/>
    <n v="2"/>
    <x v="528"/>
    <s v=""/>
    <x v="0"/>
    <s v="Ara"/>
    <s v="D"/>
    <x v="3"/>
    <n v="2.9849999999999999"/>
    <n v="5.97"/>
    <x v="2"/>
    <x v="2"/>
    <n v="0.5373"/>
    <n v="9.8901098901098911E-2"/>
    <x v="0"/>
  </r>
  <r>
    <s v="IOQ-84840-827"/>
    <x v="446"/>
    <s v="32038-81174-JF"/>
    <s v="A-M-1"/>
    <n v="6"/>
    <x v="529"/>
    <s v="cvenourfx@ask.com"/>
    <x v="0"/>
    <s v="Ara"/>
    <s v="M"/>
    <x v="0"/>
    <n v="11.25"/>
    <n v="67.5"/>
    <x v="2"/>
    <x v="0"/>
    <n v="6.0749999999999993"/>
    <n v="9.8901098901098897E-2"/>
    <x v="1"/>
  </r>
  <r>
    <s v="FBD-56220-430"/>
    <x v="245"/>
    <s v="59205-20324-NB"/>
    <s v="R-L-0.2"/>
    <n v="6"/>
    <x v="530"/>
    <s v="mharbyfy@163.com"/>
    <x v="0"/>
    <s v="Rob"/>
    <s v="L"/>
    <x v="3"/>
    <n v="3.5849999999999995"/>
    <n v="21.509999999999998"/>
    <x v="0"/>
    <x v="1"/>
    <n v="1.2905999999999997"/>
    <n v="6.3829787234042548E-2"/>
    <x v="0"/>
  </r>
  <r>
    <s v="COV-52659-202"/>
    <x v="447"/>
    <s v="99899-54612-NX"/>
    <s v="L-M-2.5"/>
    <n v="2"/>
    <x v="531"/>
    <s v="rthickpennyfz@cafepress.com"/>
    <x v="0"/>
    <s v="Lib"/>
    <s v="M"/>
    <x v="2"/>
    <n v="33.464999999999996"/>
    <n v="66.929999999999993"/>
    <x v="3"/>
    <x v="0"/>
    <n v="8.700899999999999"/>
    <n v="0.14942528735632182"/>
    <x v="1"/>
  </r>
  <r>
    <s v="YUO-76652-814"/>
    <x v="448"/>
    <s v="26248-84194-FI"/>
    <s v="A-D-0.2"/>
    <n v="6"/>
    <x v="532"/>
    <s v="pormerodg0@redcross.org"/>
    <x v="0"/>
    <s v="Ara"/>
    <s v="D"/>
    <x v="3"/>
    <n v="2.9849999999999999"/>
    <n v="17.91"/>
    <x v="2"/>
    <x v="2"/>
    <n v="1.6118999999999999"/>
    <n v="9.8901098901098883E-2"/>
    <x v="1"/>
  </r>
  <r>
    <s v="PBT-36926-102"/>
    <x v="344"/>
    <s v="19485-98072-PS"/>
    <s v="L-M-1"/>
    <n v="4"/>
    <x v="520"/>
    <s v="dflintiffg1@e-recht24.de"/>
    <x v="2"/>
    <s v="Lib"/>
    <s v="M"/>
    <x v="0"/>
    <n v="14.55"/>
    <n v="58.2"/>
    <x v="3"/>
    <x v="0"/>
    <n v="7.5660000000000007"/>
    <n v="0.14942528735632185"/>
    <x v="1"/>
  </r>
  <r>
    <s v="BLV-60087-454"/>
    <x v="152"/>
    <s v="84493-71314-WX"/>
    <s v="E-L-0.2"/>
    <n v="3"/>
    <x v="533"/>
    <s v="tzanettig2@gravatar.com"/>
    <x v="1"/>
    <s v="Exc"/>
    <s v="L"/>
    <x v="3"/>
    <n v="4.4550000000000001"/>
    <n v="13.365"/>
    <x v="1"/>
    <x v="1"/>
    <n v="1.4701499999999998"/>
    <n v="0.12359550561797751"/>
    <x v="1"/>
  </r>
  <r>
    <s v="BLV-60087-454"/>
    <x v="152"/>
    <s v="84493-71314-WX"/>
    <s v="A-M-0.5"/>
    <n v="5"/>
    <x v="533"/>
    <s v="tzanettig2@gravatar.com"/>
    <x v="1"/>
    <s v="Ara"/>
    <s v="M"/>
    <x v="1"/>
    <n v="6.75"/>
    <n v="33.75"/>
    <x v="2"/>
    <x v="0"/>
    <n v="3.0374999999999996"/>
    <n v="9.8901098901098897E-2"/>
    <x v="1"/>
  </r>
  <r>
    <s v="QYC-63914-195"/>
    <x v="449"/>
    <s v="39789-43945-IV"/>
    <s v="E-L-1"/>
    <n v="3"/>
    <x v="534"/>
    <s v="rkirtleyg4@hatena.ne.jp"/>
    <x v="0"/>
    <s v="Exc"/>
    <s v="L"/>
    <x v="0"/>
    <n v="14.85"/>
    <n v="44.55"/>
    <x v="1"/>
    <x v="1"/>
    <n v="4.9005000000000001"/>
    <n v="0.12359550561797754"/>
    <x v="0"/>
  </r>
  <r>
    <s v="OIB-77163-890"/>
    <x v="450"/>
    <s v="38972-89678-ZM"/>
    <s v="E-L-0.5"/>
    <n v="5"/>
    <x v="535"/>
    <s v="cclemencetg5@weather.com"/>
    <x v="2"/>
    <s v="Exc"/>
    <s v="L"/>
    <x v="1"/>
    <n v="8.91"/>
    <n v="44.55"/>
    <x v="1"/>
    <x v="1"/>
    <n v="4.9005000000000001"/>
    <n v="0.12359550561797754"/>
    <x v="0"/>
  </r>
  <r>
    <s v="SGS-87525-238"/>
    <x v="451"/>
    <s v="91465-84526-IJ"/>
    <s v="E-D-1"/>
    <n v="5"/>
    <x v="536"/>
    <s v="rdonetg6@oakley.com"/>
    <x v="0"/>
    <s v="Exc"/>
    <s v="D"/>
    <x v="0"/>
    <n v="12.15"/>
    <n v="60.75"/>
    <x v="1"/>
    <x v="2"/>
    <n v="6.6825000000000001"/>
    <n v="0.12359550561797752"/>
    <x v="1"/>
  </r>
  <r>
    <s v="GQR-12490-152"/>
    <x v="83"/>
    <s v="22832-98538-RB"/>
    <s v="R-L-0.2"/>
    <n v="1"/>
    <x v="537"/>
    <s v="sgaweng7@creativecommons.org"/>
    <x v="0"/>
    <s v="Rob"/>
    <s v="L"/>
    <x v="3"/>
    <n v="3.5849999999999995"/>
    <n v="3.5849999999999995"/>
    <x v="0"/>
    <x v="1"/>
    <n v="0.21509999999999996"/>
    <n v="6.3829787234042548E-2"/>
    <x v="0"/>
  </r>
  <r>
    <s v="UOJ-28238-299"/>
    <x v="452"/>
    <s v="30844-91890-ZA"/>
    <s v="R-L-0.2"/>
    <n v="6"/>
    <x v="538"/>
    <s v="rreadieg8@guardian.co.uk"/>
    <x v="0"/>
    <s v="Rob"/>
    <s v="L"/>
    <x v="3"/>
    <n v="3.5849999999999995"/>
    <n v="21.509999999999998"/>
    <x v="0"/>
    <x v="1"/>
    <n v="1.2905999999999997"/>
    <n v="6.3829787234042548E-2"/>
    <x v="1"/>
  </r>
  <r>
    <s v="ETD-58130-674"/>
    <x v="453"/>
    <s v="05325-97750-WP"/>
    <s v="E-M-0.5"/>
    <n v="2"/>
    <x v="539"/>
    <s v="cverissimogh@theglobeandmail.com"/>
    <x v="2"/>
    <s v="Exc"/>
    <s v="M"/>
    <x v="1"/>
    <n v="8.25"/>
    <n v="16.5"/>
    <x v="1"/>
    <x v="0"/>
    <n v="1.8149999999999999"/>
    <n v="0.12359550561797752"/>
    <x v="0"/>
  </r>
  <r>
    <s v="UPF-60123-025"/>
    <x v="454"/>
    <s v="88992-49081-AT"/>
    <s v="R-L-2.5"/>
    <n v="3"/>
    <x v="540"/>
    <s v=""/>
    <x v="0"/>
    <s v="Rob"/>
    <s v="L"/>
    <x v="2"/>
    <n v="27.484999999999996"/>
    <n v="82.454999999999984"/>
    <x v="0"/>
    <x v="1"/>
    <n v="4.9472999999999994"/>
    <n v="6.3829787234042562E-2"/>
    <x v="1"/>
  </r>
  <r>
    <s v="NQS-01613-687"/>
    <x v="455"/>
    <s v="10204-31464-SA"/>
    <s v="L-D-0.5"/>
    <n v="1"/>
    <x v="541"/>
    <s v="bogb@elpais.com"/>
    <x v="0"/>
    <s v="Lib"/>
    <s v="D"/>
    <x v="1"/>
    <n v="7.77"/>
    <n v="7.77"/>
    <x v="3"/>
    <x v="2"/>
    <n v="1.0101"/>
    <n v="0.14942528735632185"/>
    <x v="0"/>
  </r>
  <r>
    <s v="MGH-36050-573"/>
    <x v="456"/>
    <s v="75156-80911-YT"/>
    <s v="R-M-0.5"/>
    <n v="2"/>
    <x v="542"/>
    <s v="vstansburygc@unblog.fr"/>
    <x v="0"/>
    <s v="Rob"/>
    <s v="M"/>
    <x v="1"/>
    <n v="5.97"/>
    <n v="11.94"/>
    <x v="0"/>
    <x v="0"/>
    <n v="0.71639999999999993"/>
    <n v="6.3829787234042548E-2"/>
    <x v="0"/>
  </r>
  <r>
    <s v="UVF-59322-459"/>
    <x v="373"/>
    <s v="53971-49906-PZ"/>
    <s v="E-L-2.5"/>
    <n v="6"/>
    <x v="543"/>
    <s v="dheinonengd@printfriendly.com"/>
    <x v="0"/>
    <s v="Exc"/>
    <s v="L"/>
    <x v="2"/>
    <n v="34.154999999999994"/>
    <n v="204.92999999999995"/>
    <x v="1"/>
    <x v="1"/>
    <n v="22.542299999999997"/>
    <n v="0.12359550561797755"/>
    <x v="1"/>
  </r>
  <r>
    <s v="VET-41158-896"/>
    <x v="457"/>
    <s v="10728-17633-ST"/>
    <s v="E-M-2.5"/>
    <n v="2"/>
    <x v="544"/>
    <s v="jshentonge@google.com.hk"/>
    <x v="0"/>
    <s v="Exc"/>
    <s v="M"/>
    <x v="2"/>
    <n v="31.624999999999996"/>
    <n v="63.249999999999993"/>
    <x v="1"/>
    <x v="0"/>
    <n v="6.9574999999999996"/>
    <n v="0.12359550561797754"/>
    <x v="0"/>
  </r>
  <r>
    <s v="XYL-52196-459"/>
    <x v="458"/>
    <s v="13549-65017-VE"/>
    <s v="R-D-0.2"/>
    <n v="3"/>
    <x v="545"/>
    <s v="jwilkissongf@nba.com"/>
    <x v="0"/>
    <s v="Rob"/>
    <s v="D"/>
    <x v="3"/>
    <n v="2.6849999999999996"/>
    <n v="8.0549999999999997"/>
    <x v="0"/>
    <x v="2"/>
    <n v="0.4832999999999999"/>
    <n v="6.3829787234042534E-2"/>
    <x v="0"/>
  </r>
  <r>
    <s v="BPZ-51283-916"/>
    <x v="264"/>
    <s v="87688-42420-TO"/>
    <s v="A-M-2.5"/>
    <n v="2"/>
    <x v="546"/>
    <s v=""/>
    <x v="0"/>
    <s v="Ara"/>
    <s v="M"/>
    <x v="2"/>
    <n v="25.874999999999996"/>
    <n v="51.749999999999993"/>
    <x v="2"/>
    <x v="0"/>
    <n v="4.6574999999999989"/>
    <n v="9.8901098901098883E-2"/>
    <x v="1"/>
  </r>
  <r>
    <s v="VQW-91903-926"/>
    <x v="459"/>
    <s v="05325-97750-WP"/>
    <s v="E-D-2.5"/>
    <n v="1"/>
    <x v="539"/>
    <s v="cverissimogh@theglobeandmail.com"/>
    <x v="2"/>
    <s v="Exc"/>
    <s v="D"/>
    <x v="2"/>
    <n v="27.945"/>
    <n v="27.945"/>
    <x v="1"/>
    <x v="2"/>
    <n v="3.07395"/>
    <n v="0.12359550561797752"/>
    <x v="0"/>
  </r>
  <r>
    <s v="OLF-77983-457"/>
    <x v="460"/>
    <s v="51901-35210-UI"/>
    <s v="A-L-2.5"/>
    <n v="2"/>
    <x v="547"/>
    <s v="gstarcksgi@abc.net.au"/>
    <x v="0"/>
    <s v="Ara"/>
    <s v="L"/>
    <x v="2"/>
    <n v="29.784999999999997"/>
    <n v="59.569999999999993"/>
    <x v="2"/>
    <x v="1"/>
    <n v="5.3612999999999991"/>
    <n v="9.8901098901098897E-2"/>
    <x v="1"/>
  </r>
  <r>
    <s v="MVI-04946-827"/>
    <x v="461"/>
    <s v="62483-50867-OM"/>
    <s v="E-L-1"/>
    <n v="1"/>
    <x v="548"/>
    <s v=""/>
    <x v="2"/>
    <s v="Exc"/>
    <s v="L"/>
    <x v="0"/>
    <n v="14.85"/>
    <n v="14.85"/>
    <x v="1"/>
    <x v="1"/>
    <n v="1.6335"/>
    <n v="0.12359550561797752"/>
    <x v="1"/>
  </r>
  <r>
    <s v="UOG-94188-104"/>
    <x v="219"/>
    <s v="92753-50029-SD"/>
    <s v="A-M-0.5"/>
    <n v="5"/>
    <x v="549"/>
    <s v="kscholardgk@sbwire.com"/>
    <x v="0"/>
    <s v="Ara"/>
    <s v="M"/>
    <x v="1"/>
    <n v="6.75"/>
    <n v="33.75"/>
    <x v="2"/>
    <x v="0"/>
    <n v="3.0374999999999996"/>
    <n v="9.8901098901098897E-2"/>
    <x v="1"/>
  </r>
  <r>
    <s v="DSN-15872-519"/>
    <x v="462"/>
    <s v="53809-98498-SN"/>
    <s v="L-L-2.5"/>
    <n v="4"/>
    <x v="550"/>
    <s v="bkindleygl@wikimedia.org"/>
    <x v="0"/>
    <s v="Lib"/>
    <s v="L"/>
    <x v="2"/>
    <n v="36.454999999999998"/>
    <n v="145.82"/>
    <x v="3"/>
    <x v="1"/>
    <n v="18.956599999999998"/>
    <n v="0.14942528735632182"/>
    <x v="0"/>
  </r>
  <r>
    <s v="OUQ-73954-002"/>
    <x v="463"/>
    <s v="66308-13503-KD"/>
    <s v="R-M-0.2"/>
    <n v="4"/>
    <x v="551"/>
    <s v="khammettgm@dmoz.org"/>
    <x v="0"/>
    <s v="Rob"/>
    <s v="M"/>
    <x v="3"/>
    <n v="2.9849999999999999"/>
    <n v="11.94"/>
    <x v="0"/>
    <x v="0"/>
    <n v="0.71639999999999993"/>
    <n v="6.3829787234042548E-2"/>
    <x v="0"/>
  </r>
  <r>
    <s v="LGL-16843-667"/>
    <x v="464"/>
    <s v="82458-87830-JE"/>
    <s v="A-D-0.2"/>
    <n v="4"/>
    <x v="552"/>
    <s v="ahulburtgn@fda.gov"/>
    <x v="0"/>
    <s v="Ara"/>
    <s v="D"/>
    <x v="3"/>
    <n v="2.9849999999999999"/>
    <n v="11.94"/>
    <x v="2"/>
    <x v="2"/>
    <n v="1.0746"/>
    <n v="9.8901098901098911E-2"/>
    <x v="0"/>
  </r>
  <r>
    <s v="TCC-89722-031"/>
    <x v="465"/>
    <s v="41611-34336-WT"/>
    <s v="L-D-0.5"/>
    <n v="1"/>
    <x v="553"/>
    <s v="plauritzengo@photobucket.com"/>
    <x v="0"/>
    <s v="Lib"/>
    <s v="D"/>
    <x v="1"/>
    <n v="7.77"/>
    <n v="7.77"/>
    <x v="3"/>
    <x v="2"/>
    <n v="1.0101"/>
    <n v="0.14942528735632185"/>
    <x v="1"/>
  </r>
  <r>
    <s v="TRA-79507-007"/>
    <x v="466"/>
    <s v="70089-27418-UJ"/>
    <s v="R-L-2.5"/>
    <n v="4"/>
    <x v="554"/>
    <s v="aburgwingp@redcross.org"/>
    <x v="0"/>
    <s v="Rob"/>
    <s v="L"/>
    <x v="2"/>
    <n v="27.484999999999996"/>
    <n v="109.93999999999998"/>
    <x v="0"/>
    <x v="1"/>
    <n v="6.5963999999999992"/>
    <n v="6.3829787234042562E-2"/>
    <x v="0"/>
  </r>
  <r>
    <s v="MZJ-77284-941"/>
    <x v="467"/>
    <s v="99978-56910-BN"/>
    <s v="E-L-0.2"/>
    <n v="5"/>
    <x v="555"/>
    <s v="erolingq@google.fr"/>
    <x v="0"/>
    <s v="Exc"/>
    <s v="L"/>
    <x v="3"/>
    <n v="4.4550000000000001"/>
    <n v="22.274999999999999"/>
    <x v="1"/>
    <x v="1"/>
    <n v="2.45025"/>
    <n v="0.12359550561797754"/>
    <x v="0"/>
  </r>
  <r>
    <s v="AXN-57779-891"/>
    <x v="468"/>
    <s v="09668-23340-IC"/>
    <s v="R-M-0.2"/>
    <n v="3"/>
    <x v="556"/>
    <s v="dfowlegr@epa.gov"/>
    <x v="0"/>
    <s v="Rob"/>
    <s v="M"/>
    <x v="3"/>
    <n v="2.9849999999999999"/>
    <n v="8.9550000000000001"/>
    <x v="0"/>
    <x v="0"/>
    <n v="0.53729999999999989"/>
    <n v="6.3829787234042534E-2"/>
    <x v="1"/>
  </r>
  <r>
    <s v="PJB-15659-994"/>
    <x v="469"/>
    <s v="39457-62611-YK"/>
    <s v="L-D-2.5"/>
    <n v="4"/>
    <x v="557"/>
    <s v=""/>
    <x v="1"/>
    <s v="Lib"/>
    <s v="D"/>
    <x v="2"/>
    <n v="29.784999999999997"/>
    <n v="119.13999999999999"/>
    <x v="3"/>
    <x v="2"/>
    <n v="15.488199999999999"/>
    <n v="0.14942528735632185"/>
    <x v="1"/>
  </r>
  <r>
    <s v="LTS-03470-353"/>
    <x v="470"/>
    <s v="90985-89807-RW"/>
    <s v="A-L-2.5"/>
    <n v="5"/>
    <x v="558"/>
    <s v="wpowleslandgt@soundcloud.com"/>
    <x v="0"/>
    <s v="Ara"/>
    <s v="L"/>
    <x v="2"/>
    <n v="29.784999999999997"/>
    <n v="148.92499999999998"/>
    <x v="2"/>
    <x v="1"/>
    <n v="13.403249999999998"/>
    <n v="9.8901098901098883E-2"/>
    <x v="0"/>
  </r>
  <r>
    <s v="UMM-28497-689"/>
    <x v="471"/>
    <s v="05325-97750-WP"/>
    <s v="L-L-2.5"/>
    <n v="3"/>
    <x v="539"/>
    <s v="cverissimogh@theglobeandmail.com"/>
    <x v="2"/>
    <s v="Lib"/>
    <s v="L"/>
    <x v="2"/>
    <n v="36.454999999999998"/>
    <n v="109.36499999999999"/>
    <x v="3"/>
    <x v="1"/>
    <n v="14.217449999999999"/>
    <n v="0.14942528735632185"/>
    <x v="0"/>
  </r>
  <r>
    <s v="MJZ-93232-402"/>
    <x v="472"/>
    <s v="17816-67941-ZS"/>
    <s v="E-D-0.2"/>
    <n v="1"/>
    <x v="559"/>
    <s v="lellinghamgv@sciencedaily.com"/>
    <x v="0"/>
    <s v="Exc"/>
    <s v="D"/>
    <x v="3"/>
    <n v="3.645"/>
    <n v="3.645"/>
    <x v="1"/>
    <x v="2"/>
    <n v="0.40095000000000003"/>
    <n v="0.12359550561797754"/>
    <x v="0"/>
  </r>
  <r>
    <s v="UHW-74617-126"/>
    <x v="173"/>
    <s v="90816-65619-LM"/>
    <s v="E-D-2.5"/>
    <n v="2"/>
    <x v="560"/>
    <s v=""/>
    <x v="0"/>
    <s v="Exc"/>
    <s v="D"/>
    <x v="2"/>
    <n v="27.945"/>
    <n v="55.89"/>
    <x v="1"/>
    <x v="2"/>
    <n v="6.1478999999999999"/>
    <n v="0.12359550561797752"/>
    <x v="1"/>
  </r>
  <r>
    <s v="RIK-61730-794"/>
    <x v="473"/>
    <s v="69761-61146-KD"/>
    <s v="L-M-0.2"/>
    <n v="6"/>
    <x v="561"/>
    <s v="afendtgx@forbes.com"/>
    <x v="0"/>
    <s v="Lib"/>
    <s v="M"/>
    <x v="3"/>
    <n v="4.3650000000000002"/>
    <n v="26.19"/>
    <x v="3"/>
    <x v="0"/>
    <n v="3.4047000000000001"/>
    <n v="0.14942528735632185"/>
    <x v="0"/>
  </r>
  <r>
    <s v="IDJ-55379-750"/>
    <x v="474"/>
    <s v="24040-20817-QB"/>
    <s v="R-M-1"/>
    <n v="4"/>
    <x v="562"/>
    <s v="acleyburngy@lycos.com"/>
    <x v="0"/>
    <s v="Rob"/>
    <s v="M"/>
    <x v="0"/>
    <n v="9.9499999999999993"/>
    <n v="39.799999999999997"/>
    <x v="0"/>
    <x v="0"/>
    <n v="2.3879999999999999"/>
    <n v="6.3829787234042548E-2"/>
    <x v="1"/>
  </r>
  <r>
    <s v="OHX-11953-965"/>
    <x v="475"/>
    <s v="19524-21432-XP"/>
    <s v="E-L-2.5"/>
    <n v="2"/>
    <x v="563"/>
    <s v="tcastiglionegz@xing.com"/>
    <x v="0"/>
    <s v="Exc"/>
    <s v="L"/>
    <x v="2"/>
    <n v="34.154999999999994"/>
    <n v="68.309999999999988"/>
    <x v="1"/>
    <x v="1"/>
    <n v="7.5140999999999991"/>
    <n v="0.12359550561797754"/>
    <x v="1"/>
  </r>
  <r>
    <s v="TVV-42245-088"/>
    <x v="476"/>
    <s v="14398-43114-RV"/>
    <s v="A-M-0.2"/>
    <n v="4"/>
    <x v="564"/>
    <s v=""/>
    <x v="1"/>
    <s v="Ara"/>
    <s v="M"/>
    <x v="3"/>
    <n v="3.375"/>
    <n v="13.5"/>
    <x v="2"/>
    <x v="0"/>
    <n v="1.2149999999999999"/>
    <n v="9.8901098901098883E-2"/>
    <x v="1"/>
  </r>
  <r>
    <s v="DYP-74337-787"/>
    <x v="431"/>
    <s v="41486-52502-QQ"/>
    <s v="R-M-0.5"/>
    <n v="1"/>
    <x v="565"/>
    <s v=""/>
    <x v="0"/>
    <s v="Rob"/>
    <s v="M"/>
    <x v="1"/>
    <n v="5.97"/>
    <n v="5.97"/>
    <x v="0"/>
    <x v="0"/>
    <n v="0.35819999999999996"/>
    <n v="6.3829787234042548E-2"/>
    <x v="1"/>
  </r>
  <r>
    <s v="OKA-93124-100"/>
    <x v="477"/>
    <s v="05325-97750-WP"/>
    <s v="R-M-0.5"/>
    <n v="5"/>
    <x v="539"/>
    <s v="cverissimogh@theglobeandmail.com"/>
    <x v="2"/>
    <s v="Rob"/>
    <s v="M"/>
    <x v="1"/>
    <n v="5.97"/>
    <n v="29.849999999999998"/>
    <x v="0"/>
    <x v="0"/>
    <n v="1.7909999999999999"/>
    <n v="6.3829787234042562E-2"/>
    <x v="0"/>
  </r>
  <r>
    <s v="IXW-20780-268"/>
    <x v="478"/>
    <s v="20236-64364-QL"/>
    <s v="L-L-2.5"/>
    <n v="2"/>
    <x v="566"/>
    <s v="scouronneh3@mozilla.org"/>
    <x v="0"/>
    <s v="Lib"/>
    <s v="L"/>
    <x v="2"/>
    <n v="36.454999999999998"/>
    <n v="72.91"/>
    <x v="3"/>
    <x v="1"/>
    <n v="9.4782999999999991"/>
    <n v="0.14942528735632182"/>
    <x v="0"/>
  </r>
  <r>
    <s v="NGG-24006-937"/>
    <x v="45"/>
    <s v="29102-40100-TZ"/>
    <s v="E-M-2.5"/>
    <n v="4"/>
    <x v="567"/>
    <s v="lflippellih4@github.io"/>
    <x v="2"/>
    <s v="Exc"/>
    <s v="M"/>
    <x v="2"/>
    <n v="31.624999999999996"/>
    <n v="126.49999999999999"/>
    <x v="1"/>
    <x v="0"/>
    <n v="13.914999999999999"/>
    <n v="0.12359550561797754"/>
    <x v="1"/>
  </r>
  <r>
    <s v="JZC-31180-557"/>
    <x v="444"/>
    <s v="09171-42203-EB"/>
    <s v="L-M-2.5"/>
    <n v="1"/>
    <x v="568"/>
    <s v="relizabethh5@live.com"/>
    <x v="0"/>
    <s v="Lib"/>
    <s v="M"/>
    <x v="2"/>
    <n v="33.464999999999996"/>
    <n v="33.464999999999996"/>
    <x v="3"/>
    <x v="0"/>
    <n v="4.3504499999999995"/>
    <n v="0.14942528735632182"/>
    <x v="1"/>
  </r>
  <r>
    <s v="ZMU-63715-204"/>
    <x v="479"/>
    <s v="29060-75856-UI"/>
    <s v="E-D-1"/>
    <n v="6"/>
    <x v="569"/>
    <s v="irenhardh6@i2i.jp"/>
    <x v="0"/>
    <s v="Exc"/>
    <s v="D"/>
    <x v="0"/>
    <n v="12.15"/>
    <n v="72.900000000000006"/>
    <x v="1"/>
    <x v="2"/>
    <n v="8.0190000000000001"/>
    <n v="0.12359550561797752"/>
    <x v="0"/>
  </r>
  <r>
    <s v="GND-08192-056"/>
    <x v="480"/>
    <s v="17088-16989-PL"/>
    <s v="L-D-0.5"/>
    <n v="2"/>
    <x v="570"/>
    <s v="wrocheh7@xinhuanet.com"/>
    <x v="0"/>
    <s v="Lib"/>
    <s v="D"/>
    <x v="1"/>
    <n v="7.77"/>
    <n v="15.54"/>
    <x v="3"/>
    <x v="2"/>
    <n v="2.0202"/>
    <n v="0.14942528735632185"/>
    <x v="0"/>
  </r>
  <r>
    <s v="RYY-38961-093"/>
    <x v="481"/>
    <s v="14756-18321-CL"/>
    <s v="A-M-0.2"/>
    <n v="6"/>
    <x v="571"/>
    <s v="lalawayhh@weather.com"/>
    <x v="0"/>
    <s v="Ara"/>
    <s v="M"/>
    <x v="3"/>
    <n v="3.375"/>
    <n v="20.25"/>
    <x v="2"/>
    <x v="0"/>
    <n v="1.8224999999999998"/>
    <n v="9.8901098901098883E-2"/>
    <x v="1"/>
  </r>
  <r>
    <s v="CVA-64996-969"/>
    <x v="478"/>
    <s v="13324-78688-MI"/>
    <s v="A-L-1"/>
    <n v="6"/>
    <x v="572"/>
    <s v="codgaardh9@nsw.gov.au"/>
    <x v="0"/>
    <s v="Ara"/>
    <s v="L"/>
    <x v="0"/>
    <n v="12.95"/>
    <n v="77.699999999999989"/>
    <x v="2"/>
    <x v="1"/>
    <n v="6.9930000000000003"/>
    <n v="9.8901098901098911E-2"/>
    <x v="1"/>
  </r>
  <r>
    <s v="XTH-67276-442"/>
    <x v="482"/>
    <s v="73799-04749-BM"/>
    <s v="L-M-2.5"/>
    <n v="4"/>
    <x v="573"/>
    <s v="bbyrdha@4shared.com"/>
    <x v="0"/>
    <s v="Lib"/>
    <s v="M"/>
    <x v="2"/>
    <n v="33.464999999999996"/>
    <n v="133.85999999999999"/>
    <x v="3"/>
    <x v="0"/>
    <n v="17.401799999999998"/>
    <n v="0.14942528735632182"/>
    <x v="1"/>
  </r>
  <r>
    <s v="PVU-02950-470"/>
    <x v="353"/>
    <s v="01927-46702-YT"/>
    <s v="E-D-1"/>
    <n v="1"/>
    <x v="574"/>
    <s v=""/>
    <x v="2"/>
    <s v="Exc"/>
    <s v="D"/>
    <x v="0"/>
    <n v="12.15"/>
    <n v="12.15"/>
    <x v="1"/>
    <x v="2"/>
    <n v="1.3365"/>
    <n v="0.12359550561797751"/>
    <x v="1"/>
  </r>
  <r>
    <s v="XSN-26809-910"/>
    <x v="199"/>
    <s v="80467-17137-TO"/>
    <s v="E-M-2.5"/>
    <n v="2"/>
    <x v="575"/>
    <s v="dchardinhc@nhs.uk"/>
    <x v="1"/>
    <s v="Exc"/>
    <s v="M"/>
    <x v="2"/>
    <n v="31.624999999999996"/>
    <n v="63.249999999999993"/>
    <x v="1"/>
    <x v="0"/>
    <n v="6.9574999999999996"/>
    <n v="0.12359550561797754"/>
    <x v="0"/>
  </r>
  <r>
    <s v="UDN-88321-005"/>
    <x v="372"/>
    <s v="14640-87215-BK"/>
    <s v="R-L-0.5"/>
    <n v="5"/>
    <x v="576"/>
    <s v="hradbonehd@newsvine.com"/>
    <x v="0"/>
    <s v="Rob"/>
    <s v="L"/>
    <x v="1"/>
    <n v="7.169999999999999"/>
    <n v="35.849999999999994"/>
    <x v="0"/>
    <x v="1"/>
    <n v="2.1509999999999998"/>
    <n v="6.3829787234042548E-2"/>
    <x v="1"/>
  </r>
  <r>
    <s v="EXP-21628-670"/>
    <x v="267"/>
    <s v="94447-35885-HK"/>
    <s v="A-M-2.5"/>
    <n v="3"/>
    <x v="577"/>
    <s v="wbernthhe@miitbeian.gov.cn"/>
    <x v="0"/>
    <s v="Ara"/>
    <s v="M"/>
    <x v="2"/>
    <n v="25.874999999999996"/>
    <n v="77.624999999999986"/>
    <x v="2"/>
    <x v="0"/>
    <n v="6.9862499999999983"/>
    <n v="9.8901098901098897E-2"/>
    <x v="1"/>
  </r>
  <r>
    <s v="VGM-24161-361"/>
    <x v="480"/>
    <s v="71034-49694-CS"/>
    <s v="E-M-2.5"/>
    <n v="2"/>
    <x v="578"/>
    <s v="bacarsonhf@cnn.com"/>
    <x v="0"/>
    <s v="Exc"/>
    <s v="M"/>
    <x v="2"/>
    <n v="31.624999999999996"/>
    <n v="63.249999999999993"/>
    <x v="1"/>
    <x v="0"/>
    <n v="6.9574999999999996"/>
    <n v="0.12359550561797754"/>
    <x v="0"/>
  </r>
  <r>
    <s v="PKN-19556-918"/>
    <x v="483"/>
    <s v="00445-42781-KX"/>
    <s v="E-L-0.2"/>
    <n v="6"/>
    <x v="579"/>
    <s v="fbrighamhg@blog.com"/>
    <x v="1"/>
    <s v="Exc"/>
    <s v="L"/>
    <x v="3"/>
    <n v="4.4550000000000001"/>
    <n v="26.73"/>
    <x v="1"/>
    <x v="1"/>
    <n v="2.9402999999999997"/>
    <n v="0.12359550561797751"/>
    <x v="0"/>
  </r>
  <r>
    <s v="PKN-19556-918"/>
    <x v="483"/>
    <s v="00445-42781-KX"/>
    <s v="L-D-0.5"/>
    <n v="4"/>
    <x v="579"/>
    <s v="fbrighamhg@blog.com"/>
    <x v="1"/>
    <s v="Lib"/>
    <s v="D"/>
    <x v="1"/>
    <n v="7.77"/>
    <n v="31.08"/>
    <x v="3"/>
    <x v="2"/>
    <n v="4.0404"/>
    <n v="0.14942528735632185"/>
    <x v="0"/>
  </r>
  <r>
    <s v="PKN-19556-918"/>
    <x v="483"/>
    <s v="00445-42781-KX"/>
    <s v="A-D-0.2"/>
    <n v="1"/>
    <x v="579"/>
    <s v="fbrighamhg@blog.com"/>
    <x v="1"/>
    <s v="Ara"/>
    <s v="D"/>
    <x v="3"/>
    <n v="2.9849999999999999"/>
    <n v="2.9849999999999999"/>
    <x v="2"/>
    <x v="2"/>
    <n v="0.26865"/>
    <n v="9.8901098901098911E-2"/>
    <x v="0"/>
  </r>
  <r>
    <s v="PKN-19556-918"/>
    <x v="483"/>
    <s v="00445-42781-KX"/>
    <s v="R-D-2.5"/>
    <n v="5"/>
    <x v="579"/>
    <s v="fbrighamhg@blog.com"/>
    <x v="1"/>
    <s v="Rob"/>
    <s v="D"/>
    <x v="2"/>
    <n v="20.584999999999997"/>
    <n v="102.92499999999998"/>
    <x v="0"/>
    <x v="2"/>
    <n v="6.1754999999999995"/>
    <n v="6.3829787234042562E-2"/>
    <x v="0"/>
  </r>
  <r>
    <s v="DXQ-44537-297"/>
    <x v="484"/>
    <s v="96116-24737-LV"/>
    <s v="E-L-0.5"/>
    <n v="4"/>
    <x v="580"/>
    <s v="myoxenhk@google.com"/>
    <x v="0"/>
    <s v="Exc"/>
    <s v="L"/>
    <x v="1"/>
    <n v="8.91"/>
    <n v="35.64"/>
    <x v="1"/>
    <x v="1"/>
    <n v="3.9203999999999999"/>
    <n v="0.12359550561797752"/>
    <x v="1"/>
  </r>
  <r>
    <s v="BPC-54727-307"/>
    <x v="485"/>
    <s v="18684-73088-YL"/>
    <s v="R-L-1"/>
    <n v="4"/>
    <x v="581"/>
    <s v="gmcgavinhl@histats.com"/>
    <x v="0"/>
    <s v="Rob"/>
    <s v="L"/>
    <x v="0"/>
    <n v="11.95"/>
    <n v="47.8"/>
    <x v="0"/>
    <x v="1"/>
    <n v="2.8679999999999999"/>
    <n v="6.3829787234042562E-2"/>
    <x v="1"/>
  </r>
  <r>
    <s v="KSH-47717-456"/>
    <x v="486"/>
    <s v="74671-55639-TU"/>
    <s v="L-M-1"/>
    <n v="3"/>
    <x v="582"/>
    <s v="luttermarehm@engadget.com"/>
    <x v="0"/>
    <s v="Lib"/>
    <s v="M"/>
    <x v="0"/>
    <n v="14.55"/>
    <n v="43.650000000000006"/>
    <x v="3"/>
    <x v="0"/>
    <n v="5.6745000000000001"/>
    <n v="0.14942528735632182"/>
    <x v="1"/>
  </r>
  <r>
    <s v="ANK-59436-446"/>
    <x v="487"/>
    <s v="17488-65879-XL"/>
    <s v="E-L-0.5"/>
    <n v="4"/>
    <x v="583"/>
    <s v="edambrogiohn@techcrunch.com"/>
    <x v="0"/>
    <s v="Exc"/>
    <s v="L"/>
    <x v="1"/>
    <n v="8.91"/>
    <n v="35.64"/>
    <x v="1"/>
    <x v="1"/>
    <n v="3.9203999999999999"/>
    <n v="0.12359550561797752"/>
    <x v="0"/>
  </r>
  <r>
    <s v="AYY-83051-752"/>
    <x v="488"/>
    <s v="46431-09298-OU"/>
    <s v="L-L-1"/>
    <n v="6"/>
    <x v="584"/>
    <s v="cwinchcombeho@jiathis.com"/>
    <x v="0"/>
    <s v="Lib"/>
    <s v="L"/>
    <x v="0"/>
    <n v="15.85"/>
    <n v="95.1"/>
    <x v="3"/>
    <x v="1"/>
    <n v="12.363000000000001"/>
    <n v="0.14942528735632185"/>
    <x v="0"/>
  </r>
  <r>
    <s v="CSW-59644-267"/>
    <x v="489"/>
    <s v="60378-26473-FE"/>
    <s v="E-M-2.5"/>
    <n v="1"/>
    <x v="585"/>
    <s v="bpaumierhp@umn.edu"/>
    <x v="1"/>
    <s v="Exc"/>
    <s v="M"/>
    <x v="2"/>
    <n v="31.624999999999996"/>
    <n v="31.624999999999996"/>
    <x v="1"/>
    <x v="0"/>
    <n v="3.4787499999999998"/>
    <n v="0.12359550561797754"/>
    <x v="0"/>
  </r>
  <r>
    <s v="ITY-92466-909"/>
    <x v="162"/>
    <s v="34927-68586-ZV"/>
    <s v="A-M-2.5"/>
    <n v="3"/>
    <x v="586"/>
    <s v=""/>
    <x v="1"/>
    <s v="Ara"/>
    <s v="M"/>
    <x v="2"/>
    <n v="25.874999999999996"/>
    <n v="77.624999999999986"/>
    <x v="2"/>
    <x v="0"/>
    <n v="6.9862499999999983"/>
    <n v="9.8901098901098897E-2"/>
    <x v="0"/>
  </r>
  <r>
    <s v="IGW-04801-466"/>
    <x v="490"/>
    <s v="29051-27555-GD"/>
    <s v="L-D-0.2"/>
    <n v="1"/>
    <x v="587"/>
    <s v="jcapeyhr@bravesites.com"/>
    <x v="0"/>
    <s v="Lib"/>
    <s v="D"/>
    <x v="3"/>
    <n v="3.8849999999999998"/>
    <n v="3.8849999999999998"/>
    <x v="3"/>
    <x v="2"/>
    <n v="0.50505"/>
    <n v="0.14942528735632185"/>
    <x v="0"/>
  </r>
  <r>
    <s v="LJN-34281-921"/>
    <x v="491"/>
    <s v="52143-35672-JF"/>
    <s v="R-L-2.5"/>
    <n v="5"/>
    <x v="588"/>
    <s v="tmathonneti0@google.co.jp"/>
    <x v="0"/>
    <s v="Rob"/>
    <s v="L"/>
    <x v="2"/>
    <n v="27.484999999999996"/>
    <n v="137.42499999999998"/>
    <x v="0"/>
    <x v="1"/>
    <n v="8.2454999999999998"/>
    <n v="6.3829787234042562E-2"/>
    <x v="1"/>
  </r>
  <r>
    <s v="BWZ-46364-547"/>
    <x v="301"/>
    <s v="64918-67725-MN"/>
    <s v="R-L-1"/>
    <n v="3"/>
    <x v="589"/>
    <s v="ybasillht@theguardian.com"/>
    <x v="0"/>
    <s v="Rob"/>
    <s v="L"/>
    <x v="0"/>
    <n v="11.95"/>
    <n v="35.849999999999994"/>
    <x v="0"/>
    <x v="1"/>
    <n v="2.1509999999999998"/>
    <n v="6.3829787234042548E-2"/>
    <x v="0"/>
  </r>
  <r>
    <s v="SBC-95710-706"/>
    <x v="194"/>
    <s v="85634-61759-ND"/>
    <s v="E-M-0.2"/>
    <n v="2"/>
    <x v="590"/>
    <s v="mbaistowhu@i2i.jp"/>
    <x v="2"/>
    <s v="Exc"/>
    <s v="M"/>
    <x v="3"/>
    <n v="4.125"/>
    <n v="8.25"/>
    <x v="1"/>
    <x v="0"/>
    <n v="0.90749999999999997"/>
    <n v="0.12359550561797752"/>
    <x v="0"/>
  </r>
  <r>
    <s v="WRN-55114-031"/>
    <x v="26"/>
    <s v="40180-22940-QB"/>
    <s v="E-L-2.5"/>
    <n v="3"/>
    <x v="591"/>
    <s v="cpallanthv@typepad.com"/>
    <x v="0"/>
    <s v="Exc"/>
    <s v="L"/>
    <x v="2"/>
    <n v="34.154999999999994"/>
    <n v="102.46499999999997"/>
    <x v="1"/>
    <x v="1"/>
    <n v="11.271149999999999"/>
    <n v="0.12359550561797755"/>
    <x v="0"/>
  </r>
  <r>
    <s v="TZU-64255-831"/>
    <x v="125"/>
    <s v="34666-76738-SQ"/>
    <s v="R-D-2.5"/>
    <n v="2"/>
    <x v="592"/>
    <s v=""/>
    <x v="0"/>
    <s v="Rob"/>
    <s v="D"/>
    <x v="2"/>
    <n v="20.584999999999997"/>
    <n v="41.169999999999995"/>
    <x v="0"/>
    <x v="2"/>
    <n v="2.4701999999999997"/>
    <n v="6.3829787234042548E-2"/>
    <x v="1"/>
  </r>
  <r>
    <s v="JVF-91003-729"/>
    <x v="492"/>
    <s v="98536-88616-FF"/>
    <s v="A-D-2.5"/>
    <n v="3"/>
    <x v="593"/>
    <s v="dohx@redcross.org"/>
    <x v="0"/>
    <s v="Ara"/>
    <s v="D"/>
    <x v="2"/>
    <n v="22.884999999999998"/>
    <n v="68.655000000000001"/>
    <x v="2"/>
    <x v="2"/>
    <n v="6.1789499999999986"/>
    <n v="9.8901098901098883E-2"/>
    <x v="0"/>
  </r>
  <r>
    <s v="MVB-22135-665"/>
    <x v="462"/>
    <s v="55621-06130-SA"/>
    <s v="A-D-1"/>
    <n v="1"/>
    <x v="594"/>
    <s v="drallinhy@howstuffworks.com"/>
    <x v="0"/>
    <s v="Ara"/>
    <s v="D"/>
    <x v="0"/>
    <n v="9.9499999999999993"/>
    <n v="9.9499999999999993"/>
    <x v="2"/>
    <x v="2"/>
    <n v="0.89549999999999985"/>
    <n v="9.8901098901098897E-2"/>
    <x v="0"/>
  </r>
  <r>
    <s v="CKS-47815-571"/>
    <x v="493"/>
    <s v="45666-86771-EH"/>
    <s v="L-L-0.5"/>
    <n v="3"/>
    <x v="595"/>
    <s v="achillhz@epa.gov"/>
    <x v="2"/>
    <s v="Lib"/>
    <s v="L"/>
    <x v="1"/>
    <n v="9.51"/>
    <n v="28.53"/>
    <x v="3"/>
    <x v="1"/>
    <n v="3.7088999999999999"/>
    <n v="0.14942528735632182"/>
    <x v="0"/>
  </r>
  <r>
    <s v="OAW-17338-101"/>
    <x v="494"/>
    <s v="52143-35672-JF"/>
    <s v="R-D-0.2"/>
    <n v="6"/>
    <x v="588"/>
    <s v="tmathonneti0@google.co.jp"/>
    <x v="0"/>
    <s v="Rob"/>
    <s v="D"/>
    <x v="3"/>
    <n v="2.6849999999999996"/>
    <n v="16.11"/>
    <x v="0"/>
    <x v="2"/>
    <n v="0.96659999999999979"/>
    <n v="6.3829787234042534E-2"/>
    <x v="1"/>
  </r>
  <r>
    <s v="ALP-37623-536"/>
    <x v="495"/>
    <s v="24689-69376-XX"/>
    <s v="L-L-1"/>
    <n v="6"/>
    <x v="596"/>
    <s v="cdenysi1@is.gd"/>
    <x v="2"/>
    <s v="Lib"/>
    <s v="L"/>
    <x v="0"/>
    <n v="15.85"/>
    <n v="95.1"/>
    <x v="3"/>
    <x v="1"/>
    <n v="12.363000000000001"/>
    <n v="0.14942528735632185"/>
    <x v="1"/>
  </r>
  <r>
    <s v="WMU-87639-108"/>
    <x v="496"/>
    <s v="71891-51101-VQ"/>
    <s v="R-D-0.5"/>
    <n v="1"/>
    <x v="597"/>
    <s v="cstebbingsi2@drupal.org"/>
    <x v="0"/>
    <s v="Rob"/>
    <s v="D"/>
    <x v="1"/>
    <n v="5.3699999999999992"/>
    <n v="5.3699999999999992"/>
    <x v="0"/>
    <x v="2"/>
    <n v="0.32219999999999993"/>
    <n v="6.3829787234042548E-2"/>
    <x v="0"/>
  </r>
  <r>
    <s v="USN-44968-231"/>
    <x v="497"/>
    <s v="71749-05400-CN"/>
    <s v="R-L-1"/>
    <n v="4"/>
    <x v="598"/>
    <s v=""/>
    <x v="0"/>
    <s v="Rob"/>
    <s v="L"/>
    <x v="0"/>
    <n v="11.95"/>
    <n v="47.8"/>
    <x v="0"/>
    <x v="1"/>
    <n v="2.8679999999999999"/>
    <n v="6.3829787234042562E-2"/>
    <x v="1"/>
  </r>
  <r>
    <s v="YZG-20575-451"/>
    <x v="498"/>
    <s v="64845-00270-NO"/>
    <s v="L-L-1"/>
    <n v="4"/>
    <x v="599"/>
    <s v="rzywickii4@ifeng.com"/>
    <x v="1"/>
    <s v="Lib"/>
    <s v="L"/>
    <x v="0"/>
    <n v="15.85"/>
    <n v="63.4"/>
    <x v="3"/>
    <x v="1"/>
    <n v="8.2420000000000009"/>
    <n v="0.14942528735632185"/>
    <x v="1"/>
  </r>
  <r>
    <s v="HTH-52867-812"/>
    <x v="382"/>
    <s v="29851-36402-UX"/>
    <s v="A-M-2.5"/>
    <n v="4"/>
    <x v="600"/>
    <s v="aburgetti5@moonfruit.com"/>
    <x v="0"/>
    <s v="Ara"/>
    <s v="M"/>
    <x v="2"/>
    <n v="25.874999999999996"/>
    <n v="103.49999999999999"/>
    <x v="2"/>
    <x v="0"/>
    <n v="9.3149999999999977"/>
    <n v="9.8901098901098883E-2"/>
    <x v="1"/>
  </r>
  <r>
    <s v="FWU-44971-444"/>
    <x v="499"/>
    <s v="12190-25421-WM"/>
    <s v="A-D-2.5"/>
    <n v="3"/>
    <x v="601"/>
    <s v="mmalloyi6@seattletimes.com"/>
    <x v="0"/>
    <s v="Ara"/>
    <s v="D"/>
    <x v="2"/>
    <n v="22.884999999999998"/>
    <n v="68.655000000000001"/>
    <x v="2"/>
    <x v="2"/>
    <n v="6.1789499999999986"/>
    <n v="9.8901098901098883E-2"/>
    <x v="1"/>
  </r>
  <r>
    <s v="EQI-82205-066"/>
    <x v="500"/>
    <s v="52316-30571-GD"/>
    <s v="R-M-2.5"/>
    <n v="2"/>
    <x v="602"/>
    <s v="mmcparlandi7@w3.org"/>
    <x v="0"/>
    <s v="Rob"/>
    <s v="M"/>
    <x v="2"/>
    <n v="22.884999999999998"/>
    <n v="45.769999999999996"/>
    <x v="0"/>
    <x v="0"/>
    <n v="2.7461999999999995"/>
    <n v="6.3829787234042548E-2"/>
    <x v="0"/>
  </r>
  <r>
    <s v="NAR-00747-074"/>
    <x v="501"/>
    <s v="23243-92649-RY"/>
    <s v="L-D-1"/>
    <n v="4"/>
    <x v="603"/>
    <s v="sjennaroyi8@purevolume.com"/>
    <x v="0"/>
    <s v="Lib"/>
    <s v="D"/>
    <x v="0"/>
    <n v="12.95"/>
    <n v="51.8"/>
    <x v="3"/>
    <x v="2"/>
    <n v="6.734"/>
    <n v="0.14942528735632185"/>
    <x v="1"/>
  </r>
  <r>
    <s v="JYR-22052-185"/>
    <x v="502"/>
    <s v="39528-19971-OR"/>
    <s v="A-M-0.5"/>
    <n v="2"/>
    <x v="604"/>
    <s v="wplacei9@wsj.com"/>
    <x v="0"/>
    <s v="Ara"/>
    <s v="M"/>
    <x v="1"/>
    <n v="6.75"/>
    <n v="13.5"/>
    <x v="2"/>
    <x v="0"/>
    <n v="1.2149999999999999"/>
    <n v="9.8901098901098883E-2"/>
    <x v="0"/>
  </r>
  <r>
    <s v="XKO-54097-932"/>
    <x v="503"/>
    <s v="32743-78448-KT"/>
    <s v="E-M-0.5"/>
    <n v="3"/>
    <x v="605"/>
    <s v="jmillettik@addtoany.com"/>
    <x v="0"/>
    <s v="Exc"/>
    <s v="M"/>
    <x v="1"/>
    <n v="8.25"/>
    <n v="24.75"/>
    <x v="1"/>
    <x v="0"/>
    <n v="2.7225000000000001"/>
    <n v="0.12359550561797754"/>
    <x v="0"/>
  </r>
  <r>
    <s v="HXA-72415-025"/>
    <x v="504"/>
    <s v="93417-12322-YB"/>
    <s v="A-D-2.5"/>
    <n v="2"/>
    <x v="606"/>
    <s v="dgadsdenib@google.com.hk"/>
    <x v="1"/>
    <s v="Ara"/>
    <s v="D"/>
    <x v="2"/>
    <n v="22.884999999999998"/>
    <n v="45.769999999999996"/>
    <x v="2"/>
    <x v="2"/>
    <n v="4.1192999999999991"/>
    <n v="9.8901098901098883E-2"/>
    <x v="0"/>
  </r>
  <r>
    <s v="MJF-20065-335"/>
    <x v="497"/>
    <s v="56891-86662-UY"/>
    <s v="E-L-0.5"/>
    <n v="6"/>
    <x v="607"/>
    <s v="vwakelinic@unesco.org"/>
    <x v="0"/>
    <s v="Exc"/>
    <s v="L"/>
    <x v="1"/>
    <n v="8.91"/>
    <n v="53.46"/>
    <x v="1"/>
    <x v="1"/>
    <n v="5.8805999999999994"/>
    <n v="0.12359550561797751"/>
    <x v="1"/>
  </r>
  <r>
    <s v="GFI-83300-059"/>
    <x v="501"/>
    <s v="40414-26467-VE"/>
    <s v="A-M-0.2"/>
    <n v="6"/>
    <x v="608"/>
    <s v="acampsallid@zimbio.com"/>
    <x v="0"/>
    <s v="Ara"/>
    <s v="M"/>
    <x v="3"/>
    <n v="3.375"/>
    <n v="20.25"/>
    <x v="2"/>
    <x v="0"/>
    <n v="1.8224999999999998"/>
    <n v="9.8901098901098883E-2"/>
    <x v="0"/>
  </r>
  <r>
    <s v="WJR-51493-682"/>
    <x v="1"/>
    <s v="87858-83734-RK"/>
    <s v="L-D-2.5"/>
    <n v="5"/>
    <x v="609"/>
    <s v="smosebyie@stanford.edu"/>
    <x v="0"/>
    <s v="Lib"/>
    <s v="D"/>
    <x v="2"/>
    <n v="29.784999999999997"/>
    <n v="148.92499999999998"/>
    <x v="3"/>
    <x v="2"/>
    <n v="19.360250000000001"/>
    <n v="0.14942528735632188"/>
    <x v="1"/>
  </r>
  <r>
    <s v="SHP-55648-472"/>
    <x v="505"/>
    <s v="46818-20198-GB"/>
    <s v="A-M-1"/>
    <n v="6"/>
    <x v="610"/>
    <s v="cwassif@prweb.com"/>
    <x v="0"/>
    <s v="Ara"/>
    <s v="M"/>
    <x v="0"/>
    <n v="11.25"/>
    <n v="67.5"/>
    <x v="2"/>
    <x v="0"/>
    <n v="6.0749999999999993"/>
    <n v="9.8901098901098897E-2"/>
    <x v="1"/>
  </r>
  <r>
    <s v="HYR-03455-684"/>
    <x v="506"/>
    <s v="29808-89098-XD"/>
    <s v="E-D-1"/>
    <n v="6"/>
    <x v="611"/>
    <s v="isjostromig@pbs.org"/>
    <x v="0"/>
    <s v="Exc"/>
    <s v="D"/>
    <x v="0"/>
    <n v="12.15"/>
    <n v="72.900000000000006"/>
    <x v="1"/>
    <x v="2"/>
    <n v="8.0190000000000001"/>
    <n v="0.12359550561797752"/>
    <x v="1"/>
  </r>
  <r>
    <s v="HYR-03455-684"/>
    <x v="506"/>
    <s v="29808-89098-XD"/>
    <s v="L-D-0.2"/>
    <n v="2"/>
    <x v="611"/>
    <s v="isjostromig@pbs.org"/>
    <x v="0"/>
    <s v="Lib"/>
    <s v="D"/>
    <x v="3"/>
    <n v="3.8849999999999998"/>
    <n v="7.77"/>
    <x v="3"/>
    <x v="2"/>
    <n v="1.0101"/>
    <n v="0.14942528735632185"/>
    <x v="1"/>
  </r>
  <r>
    <s v="HUG-52766-375"/>
    <x v="507"/>
    <s v="78786-77449-RQ"/>
    <s v="A-D-2.5"/>
    <n v="4"/>
    <x v="612"/>
    <s v="jbranchettii@bravesites.com"/>
    <x v="0"/>
    <s v="Ara"/>
    <s v="D"/>
    <x v="2"/>
    <n v="22.884999999999998"/>
    <n v="91.539999999999992"/>
    <x v="2"/>
    <x v="2"/>
    <n v="8.2385999999999981"/>
    <n v="9.8901098901098883E-2"/>
    <x v="1"/>
  </r>
  <r>
    <s v="DAH-46595-917"/>
    <x v="508"/>
    <s v="27878-42224-QF"/>
    <s v="A-D-1"/>
    <n v="6"/>
    <x v="613"/>
    <s v="nrudlandij@blogs.com"/>
    <x v="1"/>
    <s v="Ara"/>
    <s v="D"/>
    <x v="0"/>
    <n v="9.9499999999999993"/>
    <n v="59.699999999999996"/>
    <x v="2"/>
    <x v="2"/>
    <n v="5.3729999999999993"/>
    <n v="9.8901098901098897E-2"/>
    <x v="1"/>
  </r>
  <r>
    <s v="VEM-79839-466"/>
    <x v="509"/>
    <s v="32743-78448-KT"/>
    <s v="R-L-2.5"/>
    <n v="5"/>
    <x v="605"/>
    <s v="jmillettik@addtoany.com"/>
    <x v="0"/>
    <s v="Rob"/>
    <s v="L"/>
    <x v="2"/>
    <n v="27.484999999999996"/>
    <n v="137.42499999999998"/>
    <x v="0"/>
    <x v="1"/>
    <n v="8.2454999999999998"/>
    <n v="6.3829787234042562E-2"/>
    <x v="0"/>
  </r>
  <r>
    <s v="OWH-11126-533"/>
    <x v="131"/>
    <s v="25331-13794-SB"/>
    <s v="L-M-2.5"/>
    <n v="2"/>
    <x v="614"/>
    <s v="ftourryil@google.de"/>
    <x v="0"/>
    <s v="Lib"/>
    <s v="M"/>
    <x v="2"/>
    <n v="33.464999999999996"/>
    <n v="66.929999999999993"/>
    <x v="3"/>
    <x v="0"/>
    <n v="8.700899999999999"/>
    <n v="0.14942528735632182"/>
    <x v="1"/>
  </r>
  <r>
    <s v="UMT-26130-151"/>
    <x v="510"/>
    <s v="55864-37682-GQ"/>
    <s v="L-M-0.2"/>
    <n v="3"/>
    <x v="615"/>
    <s v="cweatherallim@toplist.cz"/>
    <x v="0"/>
    <s v="Lib"/>
    <s v="M"/>
    <x v="3"/>
    <n v="4.3650000000000002"/>
    <n v="13.095000000000001"/>
    <x v="3"/>
    <x v="0"/>
    <n v="1.70235"/>
    <n v="0.14942528735632185"/>
    <x v="0"/>
  </r>
  <r>
    <s v="JKA-27899-806"/>
    <x v="511"/>
    <s v="97005-25609-CQ"/>
    <s v="R-L-1"/>
    <n v="5"/>
    <x v="616"/>
    <s v="gheindrickin@usda.gov"/>
    <x v="0"/>
    <s v="Rob"/>
    <s v="L"/>
    <x v="0"/>
    <n v="11.95"/>
    <n v="59.75"/>
    <x v="0"/>
    <x v="1"/>
    <n v="3.585"/>
    <n v="6.3829787234042548E-2"/>
    <x v="1"/>
  </r>
  <r>
    <s v="ULU-07744-724"/>
    <x v="512"/>
    <s v="94058-95794-IJ"/>
    <s v="L-M-0.5"/>
    <n v="5"/>
    <x v="617"/>
    <s v="limasonio@discuz.net"/>
    <x v="0"/>
    <s v="Lib"/>
    <s v="M"/>
    <x v="1"/>
    <n v="8.73"/>
    <n v="43.650000000000006"/>
    <x v="3"/>
    <x v="0"/>
    <n v="5.6745000000000001"/>
    <n v="0.14942528735632182"/>
    <x v="0"/>
  </r>
  <r>
    <s v="NOM-56457-507"/>
    <x v="513"/>
    <s v="40214-03678-GU"/>
    <s v="E-M-1"/>
    <n v="6"/>
    <x v="618"/>
    <s v="hsaillip@odnoklassniki.ru"/>
    <x v="0"/>
    <s v="Exc"/>
    <s v="M"/>
    <x v="0"/>
    <n v="13.75"/>
    <n v="82.5"/>
    <x v="1"/>
    <x v="0"/>
    <n v="9.0749999999999993"/>
    <n v="0.12359550561797752"/>
    <x v="0"/>
  </r>
  <r>
    <s v="NZN-71683-705"/>
    <x v="514"/>
    <s v="04921-85445-SL"/>
    <s v="A-L-2.5"/>
    <n v="6"/>
    <x v="619"/>
    <s v="hlarvoriq@last.fm"/>
    <x v="0"/>
    <s v="Ara"/>
    <s v="L"/>
    <x v="2"/>
    <n v="29.784999999999997"/>
    <n v="178.70999999999998"/>
    <x v="2"/>
    <x v="1"/>
    <n v="16.083899999999996"/>
    <n v="9.8901098901098897E-2"/>
    <x v="0"/>
  </r>
  <r>
    <s v="WMA-34232-850"/>
    <x v="7"/>
    <s v="53386-94266-LJ"/>
    <s v="L-D-2.5"/>
    <n v="4"/>
    <x v="620"/>
    <s v=""/>
    <x v="0"/>
    <s v="Lib"/>
    <s v="D"/>
    <x v="2"/>
    <n v="29.784999999999997"/>
    <n v="119.13999999999999"/>
    <x v="3"/>
    <x v="2"/>
    <n v="15.488199999999999"/>
    <n v="0.14942528735632185"/>
    <x v="0"/>
  </r>
  <r>
    <s v="EZL-27919-704"/>
    <x v="481"/>
    <s v="49480-85909-DG"/>
    <s v="L-L-0.5"/>
    <n v="5"/>
    <x v="621"/>
    <s v=""/>
    <x v="0"/>
    <s v="Lib"/>
    <s v="L"/>
    <x v="1"/>
    <n v="9.51"/>
    <n v="47.55"/>
    <x v="3"/>
    <x v="1"/>
    <n v="6.1814999999999998"/>
    <n v="0.14942528735632185"/>
    <x v="1"/>
  </r>
  <r>
    <s v="ZYU-11345-774"/>
    <x v="515"/>
    <s v="18293-78136-MN"/>
    <s v="L-M-0.5"/>
    <n v="5"/>
    <x v="622"/>
    <s v="cpenwardenit@mlb.com"/>
    <x v="1"/>
    <s v="Lib"/>
    <s v="M"/>
    <x v="1"/>
    <n v="8.73"/>
    <n v="43.650000000000006"/>
    <x v="3"/>
    <x v="0"/>
    <n v="5.6745000000000001"/>
    <n v="0.14942528735632182"/>
    <x v="1"/>
  </r>
  <r>
    <s v="CPW-34587-459"/>
    <x v="516"/>
    <s v="84641-67384-TD"/>
    <s v="A-L-2.5"/>
    <n v="6"/>
    <x v="623"/>
    <s v="mmiddisiu@dmoz.org"/>
    <x v="0"/>
    <s v="Ara"/>
    <s v="L"/>
    <x v="2"/>
    <n v="29.784999999999997"/>
    <n v="178.70999999999998"/>
    <x v="2"/>
    <x v="1"/>
    <n v="16.083899999999996"/>
    <n v="9.8901098901098897E-2"/>
    <x v="0"/>
  </r>
  <r>
    <s v="NQZ-82067-394"/>
    <x v="517"/>
    <s v="72320-29738-EB"/>
    <s v="R-L-2.5"/>
    <n v="1"/>
    <x v="624"/>
    <s v="avairowiv@studiopress.com"/>
    <x v="2"/>
    <s v="Rob"/>
    <s v="L"/>
    <x v="2"/>
    <n v="27.484999999999996"/>
    <n v="27.484999999999996"/>
    <x v="0"/>
    <x v="1"/>
    <n v="1.6490999999999998"/>
    <n v="6.3829787234042562E-2"/>
    <x v="1"/>
  </r>
  <r>
    <s v="JBW-95055-851"/>
    <x v="518"/>
    <s v="47355-97488-XS"/>
    <s v="A-M-1"/>
    <n v="5"/>
    <x v="625"/>
    <s v="agoldieiw@goo.gl"/>
    <x v="0"/>
    <s v="Ara"/>
    <s v="M"/>
    <x v="0"/>
    <n v="11.25"/>
    <n v="56.25"/>
    <x v="2"/>
    <x v="0"/>
    <n v="5.0625"/>
    <n v="9.8901098901098897E-2"/>
    <x v="1"/>
  </r>
  <r>
    <s v="AHY-20324-088"/>
    <x v="519"/>
    <s v="63499-24884-PP"/>
    <s v="L-L-0.2"/>
    <n v="2"/>
    <x v="626"/>
    <s v="nayrisix@t-online.de"/>
    <x v="2"/>
    <s v="Lib"/>
    <s v="L"/>
    <x v="3"/>
    <n v="4.7549999999999999"/>
    <n v="9.51"/>
    <x v="3"/>
    <x v="1"/>
    <n v="1.2363"/>
    <n v="0.14942528735632182"/>
    <x v="0"/>
  </r>
  <r>
    <s v="ZSL-66684-103"/>
    <x v="520"/>
    <s v="39193-51770-FM"/>
    <s v="E-M-0.2"/>
    <n v="2"/>
    <x v="627"/>
    <s v="lbenediktovichiy@wunderground.com"/>
    <x v="0"/>
    <s v="Exc"/>
    <s v="M"/>
    <x v="3"/>
    <n v="4.125"/>
    <n v="8.25"/>
    <x v="1"/>
    <x v="0"/>
    <n v="0.90749999999999997"/>
    <n v="0.12359550561797752"/>
    <x v="0"/>
  </r>
  <r>
    <s v="WNE-73911-475"/>
    <x v="521"/>
    <s v="61323-91967-GG"/>
    <s v="L-D-0.5"/>
    <n v="6"/>
    <x v="628"/>
    <s v="tjacobovitziz@cbc.ca"/>
    <x v="0"/>
    <s v="Lib"/>
    <s v="D"/>
    <x v="1"/>
    <n v="7.77"/>
    <n v="46.62"/>
    <x v="3"/>
    <x v="2"/>
    <n v="6.0606"/>
    <n v="0.14942528735632185"/>
    <x v="1"/>
  </r>
  <r>
    <s v="EZB-68383-559"/>
    <x v="418"/>
    <s v="90123-01967-KS"/>
    <s v="R-L-1"/>
    <n v="6"/>
    <x v="629"/>
    <s v=""/>
    <x v="0"/>
    <s v="Rob"/>
    <s v="L"/>
    <x v="0"/>
    <n v="11.95"/>
    <n v="71.699999999999989"/>
    <x v="0"/>
    <x v="1"/>
    <n v="4.3019999999999996"/>
    <n v="6.3829787234042548E-2"/>
    <x v="1"/>
  </r>
  <r>
    <s v="OVO-01283-090"/>
    <x v="122"/>
    <s v="15958-25089-OS"/>
    <s v="L-L-2.5"/>
    <n v="2"/>
    <x v="630"/>
    <s v="jdruittj1@feedburner.com"/>
    <x v="0"/>
    <s v="Lib"/>
    <s v="L"/>
    <x v="2"/>
    <n v="36.454999999999998"/>
    <n v="72.91"/>
    <x v="3"/>
    <x v="1"/>
    <n v="9.4782999999999991"/>
    <n v="0.14942528735632182"/>
    <x v="0"/>
  </r>
  <r>
    <s v="TXH-78646-919"/>
    <x v="423"/>
    <s v="98430-37820-UV"/>
    <s v="R-D-0.2"/>
    <n v="3"/>
    <x v="631"/>
    <s v="dshortallj2@wikipedia.org"/>
    <x v="0"/>
    <s v="Rob"/>
    <s v="D"/>
    <x v="3"/>
    <n v="2.6849999999999996"/>
    <n v="8.0549999999999997"/>
    <x v="0"/>
    <x v="2"/>
    <n v="0.4832999999999999"/>
    <n v="6.3829787234042534E-2"/>
    <x v="0"/>
  </r>
  <r>
    <s v="CYZ-37122-164"/>
    <x v="463"/>
    <s v="21798-04171-XC"/>
    <s v="E-M-0.5"/>
    <n v="2"/>
    <x v="632"/>
    <s v="wcottierj3@cafepress.com"/>
    <x v="0"/>
    <s v="Exc"/>
    <s v="M"/>
    <x v="1"/>
    <n v="8.25"/>
    <n v="16.5"/>
    <x v="1"/>
    <x v="0"/>
    <n v="1.8149999999999999"/>
    <n v="0.12359550561797752"/>
    <x v="1"/>
  </r>
  <r>
    <s v="AGQ-06534-750"/>
    <x v="273"/>
    <s v="52798-46508-HP"/>
    <s v="A-L-1"/>
    <n v="5"/>
    <x v="633"/>
    <s v="kgrinstedj4@google.com.br"/>
    <x v="1"/>
    <s v="Ara"/>
    <s v="L"/>
    <x v="0"/>
    <n v="12.95"/>
    <n v="64.75"/>
    <x v="2"/>
    <x v="1"/>
    <n v="5.8274999999999997"/>
    <n v="9.8901098901098897E-2"/>
    <x v="1"/>
  </r>
  <r>
    <s v="QVL-32245-818"/>
    <x v="522"/>
    <s v="46478-42970-EM"/>
    <s v="A-M-0.5"/>
    <n v="5"/>
    <x v="634"/>
    <s v="dskynerj5@hubpages.com"/>
    <x v="0"/>
    <s v="Ara"/>
    <s v="M"/>
    <x v="1"/>
    <n v="6.75"/>
    <n v="33.75"/>
    <x v="2"/>
    <x v="0"/>
    <n v="3.0374999999999996"/>
    <n v="9.8901098901098897E-2"/>
    <x v="1"/>
  </r>
  <r>
    <s v="LTD-96842-834"/>
    <x v="523"/>
    <s v="00246-15080-LE"/>
    <s v="L-D-2.5"/>
    <n v="6"/>
    <x v="635"/>
    <s v=""/>
    <x v="0"/>
    <s v="Lib"/>
    <s v="D"/>
    <x v="2"/>
    <n v="29.784999999999997"/>
    <n v="178.70999999999998"/>
    <x v="3"/>
    <x v="2"/>
    <n v="23.232299999999999"/>
    <n v="0.14942528735632185"/>
    <x v="1"/>
  </r>
  <r>
    <s v="SEC-91807-425"/>
    <x v="260"/>
    <s v="94091-86957-HX"/>
    <s v="A-M-1"/>
    <n v="2"/>
    <x v="636"/>
    <s v="jdymokeje@prnewswire.com"/>
    <x v="1"/>
    <s v="Ara"/>
    <s v="M"/>
    <x v="0"/>
    <n v="11.25"/>
    <n v="22.5"/>
    <x v="2"/>
    <x v="0"/>
    <n v="2.0249999999999999"/>
    <n v="9.8901098901098897E-2"/>
    <x v="1"/>
  </r>
  <r>
    <s v="MHM-44857-599"/>
    <x v="331"/>
    <s v="26295-44907-DK"/>
    <s v="L-D-1"/>
    <n v="1"/>
    <x v="637"/>
    <s v="aweinmannj8@shinystat.com"/>
    <x v="0"/>
    <s v="Lib"/>
    <s v="D"/>
    <x v="0"/>
    <n v="12.95"/>
    <n v="12.95"/>
    <x v="3"/>
    <x v="2"/>
    <n v="1.6835"/>
    <n v="0.14942528735632185"/>
    <x v="1"/>
  </r>
  <r>
    <s v="KGC-95046-911"/>
    <x v="524"/>
    <s v="95351-96177-QV"/>
    <s v="A-M-2.5"/>
    <n v="2"/>
    <x v="638"/>
    <s v="eandriessenj9@europa.eu"/>
    <x v="0"/>
    <s v="Ara"/>
    <s v="M"/>
    <x v="2"/>
    <n v="25.874999999999996"/>
    <n v="51.749999999999993"/>
    <x v="2"/>
    <x v="0"/>
    <n v="4.6574999999999989"/>
    <n v="9.8901098901098883E-2"/>
    <x v="0"/>
  </r>
  <r>
    <s v="RZC-75150-413"/>
    <x v="525"/>
    <s v="92204-96636-BS"/>
    <s v="E-D-0.5"/>
    <n v="5"/>
    <x v="639"/>
    <s v="rdeaconsonja@archive.org"/>
    <x v="0"/>
    <s v="Exc"/>
    <s v="D"/>
    <x v="1"/>
    <n v="7.29"/>
    <n v="36.450000000000003"/>
    <x v="1"/>
    <x v="2"/>
    <n v="4.0095000000000001"/>
    <n v="0.12359550561797752"/>
    <x v="1"/>
  </r>
  <r>
    <s v="EYH-88288-452"/>
    <x v="526"/>
    <s v="03010-30348-UA"/>
    <s v="L-L-2.5"/>
    <n v="5"/>
    <x v="640"/>
    <s v="dcarojb@twitter.com"/>
    <x v="0"/>
    <s v="Lib"/>
    <s v="L"/>
    <x v="2"/>
    <n v="36.454999999999998"/>
    <n v="182.27499999999998"/>
    <x v="3"/>
    <x v="1"/>
    <n v="23.695749999999997"/>
    <n v="0.14942528735632185"/>
    <x v="0"/>
  </r>
  <r>
    <s v="NYQ-24237-772"/>
    <x v="104"/>
    <s v="13441-34686-SW"/>
    <s v="L-D-0.5"/>
    <n v="4"/>
    <x v="641"/>
    <s v="jbluckjc@imageshack.us"/>
    <x v="0"/>
    <s v="Lib"/>
    <s v="D"/>
    <x v="1"/>
    <n v="7.77"/>
    <n v="31.08"/>
    <x v="3"/>
    <x v="2"/>
    <n v="4.0404"/>
    <n v="0.14942528735632185"/>
    <x v="1"/>
  </r>
  <r>
    <s v="WKB-21680-566"/>
    <x v="491"/>
    <s v="96612-41722-VJ"/>
    <s v="A-M-0.5"/>
    <n v="3"/>
    <x v="642"/>
    <s v=""/>
    <x v="1"/>
    <s v="Ara"/>
    <s v="M"/>
    <x v="1"/>
    <n v="6.75"/>
    <n v="20.25"/>
    <x v="2"/>
    <x v="0"/>
    <n v="1.8224999999999998"/>
    <n v="9.8901098901098883E-2"/>
    <x v="1"/>
  </r>
  <r>
    <s v="THE-61147-027"/>
    <x v="157"/>
    <s v="94091-86957-HX"/>
    <s v="L-D-1"/>
    <n v="2"/>
    <x v="636"/>
    <s v="jdymokeje@prnewswire.com"/>
    <x v="1"/>
    <s v="Lib"/>
    <s v="D"/>
    <x v="0"/>
    <n v="12.95"/>
    <n v="25.9"/>
    <x v="3"/>
    <x v="2"/>
    <n v="3.367"/>
    <n v="0.14942528735632185"/>
    <x v="1"/>
  </r>
  <r>
    <s v="PTY-86420-119"/>
    <x v="527"/>
    <s v="25504-41681-WA"/>
    <s v="A-D-0.5"/>
    <n v="4"/>
    <x v="643"/>
    <s v="otadmanjf@ft.com"/>
    <x v="0"/>
    <s v="Ara"/>
    <s v="D"/>
    <x v="1"/>
    <n v="5.97"/>
    <n v="23.88"/>
    <x v="2"/>
    <x v="2"/>
    <n v="2.1492"/>
    <n v="9.8901098901098911E-2"/>
    <x v="0"/>
  </r>
  <r>
    <s v="QHL-27188-431"/>
    <x v="528"/>
    <s v="75443-07820-DZ"/>
    <s v="L-L-0.5"/>
    <n v="2"/>
    <x v="644"/>
    <s v="bguddejg@dailymotion.com"/>
    <x v="0"/>
    <s v="Lib"/>
    <s v="L"/>
    <x v="1"/>
    <n v="9.51"/>
    <n v="19.02"/>
    <x v="3"/>
    <x v="1"/>
    <n v="2.4725999999999999"/>
    <n v="0.14942528735632182"/>
    <x v="1"/>
  </r>
  <r>
    <s v="MIS-54381-047"/>
    <x v="99"/>
    <s v="39276-95489-XV"/>
    <s v="A-D-0.5"/>
    <n v="5"/>
    <x v="645"/>
    <s v="nsictornesjh@buzzfeed.com"/>
    <x v="1"/>
    <s v="Ara"/>
    <s v="D"/>
    <x v="1"/>
    <n v="5.97"/>
    <n v="29.849999999999998"/>
    <x v="2"/>
    <x v="2"/>
    <n v="2.6865000000000001"/>
    <n v="9.8901098901098911E-2"/>
    <x v="0"/>
  </r>
  <r>
    <s v="TBB-29780-459"/>
    <x v="529"/>
    <s v="61437-83623-PZ"/>
    <s v="A-L-0.5"/>
    <n v="1"/>
    <x v="646"/>
    <s v="vdunningji@independent.co.uk"/>
    <x v="0"/>
    <s v="Ara"/>
    <s v="L"/>
    <x v="1"/>
    <n v="7.77"/>
    <n v="7.77"/>
    <x v="2"/>
    <x v="1"/>
    <n v="0.69929999999999992"/>
    <n v="9.8901098901098897E-2"/>
    <x v="0"/>
  </r>
  <r>
    <s v="QLC-52637-305"/>
    <x v="530"/>
    <s v="34317-87258-HQ"/>
    <s v="L-D-2.5"/>
    <n v="4"/>
    <x v="647"/>
    <s v=""/>
    <x v="1"/>
    <s v="Lib"/>
    <s v="D"/>
    <x v="2"/>
    <n v="29.784999999999997"/>
    <n v="119.13999999999999"/>
    <x v="3"/>
    <x v="2"/>
    <n v="15.488199999999999"/>
    <n v="0.14942528735632185"/>
    <x v="0"/>
  </r>
  <r>
    <s v="CWT-27056-328"/>
    <x v="531"/>
    <s v="18570-80998-ZS"/>
    <s v="E-D-0.2"/>
    <n v="6"/>
    <x v="648"/>
    <s v=""/>
    <x v="0"/>
    <s v="Exc"/>
    <s v="D"/>
    <x v="3"/>
    <n v="3.645"/>
    <n v="21.87"/>
    <x v="1"/>
    <x v="2"/>
    <n v="2.4057000000000004"/>
    <n v="0.12359550561797754"/>
    <x v="0"/>
  </r>
  <r>
    <s v="ASS-05878-128"/>
    <x v="210"/>
    <s v="66580-33745-OQ"/>
    <s v="E-L-0.5"/>
    <n v="2"/>
    <x v="649"/>
    <s v="sgehringjl@gnu.org"/>
    <x v="0"/>
    <s v="Exc"/>
    <s v="L"/>
    <x v="1"/>
    <n v="8.91"/>
    <n v="17.82"/>
    <x v="1"/>
    <x v="1"/>
    <n v="1.9601999999999999"/>
    <n v="0.12359550561797752"/>
    <x v="1"/>
  </r>
  <r>
    <s v="EGK-03027-418"/>
    <x v="532"/>
    <s v="19820-29285-FD"/>
    <s v="E-M-0.2"/>
    <n v="3"/>
    <x v="650"/>
    <s v="bfallowesjm@purevolume.com"/>
    <x v="0"/>
    <s v="Exc"/>
    <s v="M"/>
    <x v="3"/>
    <n v="4.125"/>
    <n v="12.375"/>
    <x v="1"/>
    <x v="0"/>
    <n v="1.3612500000000001"/>
    <n v="0.12359550561797754"/>
    <x v="1"/>
  </r>
  <r>
    <s v="KCY-61732-849"/>
    <x v="533"/>
    <s v="11349-55147-SN"/>
    <s v="L-D-1"/>
    <n v="2"/>
    <x v="651"/>
    <s v=""/>
    <x v="1"/>
    <s v="Lib"/>
    <s v="D"/>
    <x v="0"/>
    <n v="12.95"/>
    <n v="25.9"/>
    <x v="3"/>
    <x v="2"/>
    <n v="3.367"/>
    <n v="0.14942528735632185"/>
    <x v="1"/>
  </r>
  <r>
    <s v="BLI-21697-702"/>
    <x v="534"/>
    <s v="21141-12455-VB"/>
    <s v="A-M-0.5"/>
    <n v="2"/>
    <x v="652"/>
    <s v="sdejo@newsvine.com"/>
    <x v="0"/>
    <s v="Ara"/>
    <s v="M"/>
    <x v="1"/>
    <n v="6.75"/>
    <n v="13.5"/>
    <x v="2"/>
    <x v="0"/>
    <n v="1.2149999999999999"/>
    <n v="9.8901098901098883E-2"/>
    <x v="0"/>
  </r>
  <r>
    <s v="KFJ-46568-890"/>
    <x v="535"/>
    <s v="71003-85639-HB"/>
    <s v="E-L-0.5"/>
    <n v="2"/>
    <x v="653"/>
    <s v=""/>
    <x v="0"/>
    <s v="Exc"/>
    <s v="L"/>
    <x v="1"/>
    <n v="8.91"/>
    <n v="17.82"/>
    <x v="1"/>
    <x v="1"/>
    <n v="1.9601999999999999"/>
    <n v="0.12359550561797752"/>
    <x v="0"/>
  </r>
  <r>
    <s v="SOK-43535-680"/>
    <x v="536"/>
    <s v="58443-95866-YO"/>
    <s v="E-M-0.5"/>
    <n v="3"/>
    <x v="654"/>
    <s v="scountjq@nba.com"/>
    <x v="0"/>
    <s v="Exc"/>
    <s v="M"/>
    <x v="1"/>
    <n v="8.25"/>
    <n v="24.75"/>
    <x v="1"/>
    <x v="0"/>
    <n v="2.7225000000000001"/>
    <n v="0.12359550561797754"/>
    <x v="1"/>
  </r>
  <r>
    <s v="XUE-87260-201"/>
    <x v="537"/>
    <s v="89646-21249-OH"/>
    <s v="R-M-0.2"/>
    <n v="6"/>
    <x v="655"/>
    <s v="sraglesjr@blogtalkradio.com"/>
    <x v="0"/>
    <s v="Rob"/>
    <s v="M"/>
    <x v="3"/>
    <n v="2.9849999999999999"/>
    <n v="17.91"/>
    <x v="0"/>
    <x v="0"/>
    <n v="1.0745999999999998"/>
    <n v="6.3829787234042534E-2"/>
    <x v="1"/>
  </r>
  <r>
    <s v="CZF-40873-691"/>
    <x v="61"/>
    <s v="64988-20636-XQ"/>
    <s v="E-M-0.5"/>
    <n v="2"/>
    <x v="656"/>
    <s v=""/>
    <x v="2"/>
    <s v="Exc"/>
    <s v="M"/>
    <x v="1"/>
    <n v="8.25"/>
    <n v="16.5"/>
    <x v="1"/>
    <x v="0"/>
    <n v="1.8149999999999999"/>
    <n v="0.12359550561797752"/>
    <x v="1"/>
  </r>
  <r>
    <s v="AIA-98989-755"/>
    <x v="242"/>
    <s v="34704-83143-KS"/>
    <s v="R-M-0.2"/>
    <n v="1"/>
    <x v="657"/>
    <s v="sbruunjt@blogtalkradio.com"/>
    <x v="0"/>
    <s v="Rob"/>
    <s v="M"/>
    <x v="3"/>
    <n v="2.9849999999999999"/>
    <n v="2.9849999999999999"/>
    <x v="0"/>
    <x v="0"/>
    <n v="0.17909999999999998"/>
    <n v="6.3829787234042548E-2"/>
    <x v="1"/>
  </r>
  <r>
    <s v="ITZ-21793-986"/>
    <x v="299"/>
    <s v="67388-17544-XX"/>
    <s v="E-D-0.2"/>
    <n v="4"/>
    <x v="658"/>
    <s v="aplluju@dagondesign.com"/>
    <x v="1"/>
    <s v="Exc"/>
    <s v="D"/>
    <x v="3"/>
    <n v="3.645"/>
    <n v="14.58"/>
    <x v="1"/>
    <x v="2"/>
    <n v="1.6038000000000001"/>
    <n v="0.12359550561797754"/>
    <x v="0"/>
  </r>
  <r>
    <s v="YOK-93322-608"/>
    <x v="343"/>
    <s v="69411-48470-ID"/>
    <s v="E-L-1"/>
    <n v="6"/>
    <x v="659"/>
    <s v="gcornierjv@techcrunch.com"/>
    <x v="0"/>
    <s v="Exc"/>
    <s v="L"/>
    <x v="0"/>
    <n v="14.85"/>
    <n v="89.1"/>
    <x v="1"/>
    <x v="1"/>
    <n v="9.8010000000000002"/>
    <n v="0.12359550561797754"/>
    <x v="1"/>
  </r>
  <r>
    <s v="LXK-00634-611"/>
    <x v="538"/>
    <s v="94091-86957-HX"/>
    <s v="R-L-1"/>
    <n v="3"/>
    <x v="636"/>
    <s v="jdymokeje@prnewswire.com"/>
    <x v="1"/>
    <s v="Rob"/>
    <s v="L"/>
    <x v="0"/>
    <n v="11.95"/>
    <n v="35.849999999999994"/>
    <x v="0"/>
    <x v="1"/>
    <n v="2.1509999999999998"/>
    <n v="6.3829787234042548E-2"/>
    <x v="1"/>
  </r>
  <r>
    <s v="CQW-37388-302"/>
    <x v="539"/>
    <s v="97741-98924-KT"/>
    <s v="A-D-2.5"/>
    <n v="3"/>
    <x v="660"/>
    <s v="wharvisonjx@gizmodo.com"/>
    <x v="0"/>
    <s v="Ara"/>
    <s v="D"/>
    <x v="2"/>
    <n v="22.884999999999998"/>
    <n v="68.655000000000001"/>
    <x v="2"/>
    <x v="2"/>
    <n v="6.1789499999999986"/>
    <n v="9.8901098901098883E-2"/>
    <x v="1"/>
  </r>
  <r>
    <s v="SPA-79365-334"/>
    <x v="27"/>
    <s v="79857-78167-KO"/>
    <s v="L-D-1"/>
    <n v="3"/>
    <x v="661"/>
    <s v="dheafordjy@twitpic.com"/>
    <x v="0"/>
    <s v="Lib"/>
    <s v="D"/>
    <x v="0"/>
    <n v="12.95"/>
    <n v="38.849999999999994"/>
    <x v="3"/>
    <x v="2"/>
    <n v="5.0504999999999995"/>
    <n v="0.14942528735632185"/>
    <x v="1"/>
  </r>
  <r>
    <s v="VPX-08817-517"/>
    <x v="540"/>
    <s v="46963-10322-ZA"/>
    <s v="L-L-1"/>
    <n v="5"/>
    <x v="662"/>
    <s v="gfanthamjz@hexun.com"/>
    <x v="0"/>
    <s v="Lib"/>
    <s v="L"/>
    <x v="0"/>
    <n v="15.85"/>
    <n v="79.25"/>
    <x v="3"/>
    <x v="1"/>
    <n v="10.302500000000002"/>
    <n v="0.14942528735632188"/>
    <x v="0"/>
  </r>
  <r>
    <s v="PBP-87115-410"/>
    <x v="541"/>
    <s v="93812-74772-MV"/>
    <s v="E-D-0.5"/>
    <n v="5"/>
    <x v="663"/>
    <s v="rcrookshanksk0@unc.edu"/>
    <x v="0"/>
    <s v="Exc"/>
    <s v="D"/>
    <x v="1"/>
    <n v="7.29"/>
    <n v="36.450000000000003"/>
    <x v="1"/>
    <x v="2"/>
    <n v="4.0095000000000001"/>
    <n v="0.12359550561797752"/>
    <x v="0"/>
  </r>
  <r>
    <s v="SFB-93752-440"/>
    <x v="390"/>
    <s v="48203-23480-UB"/>
    <s v="R-M-0.2"/>
    <n v="3"/>
    <x v="664"/>
    <s v="nleakek1@cmu.edu"/>
    <x v="0"/>
    <s v="Rob"/>
    <s v="M"/>
    <x v="3"/>
    <n v="2.9849999999999999"/>
    <n v="8.9550000000000001"/>
    <x v="0"/>
    <x v="0"/>
    <n v="0.53729999999999989"/>
    <n v="6.3829787234042534E-2"/>
    <x v="0"/>
  </r>
  <r>
    <s v="TBU-65158-068"/>
    <x v="396"/>
    <s v="60357-65386-RD"/>
    <s v="E-D-1"/>
    <n v="2"/>
    <x v="665"/>
    <s v=""/>
    <x v="0"/>
    <s v="Exc"/>
    <s v="D"/>
    <x v="0"/>
    <n v="12.15"/>
    <n v="24.3"/>
    <x v="1"/>
    <x v="2"/>
    <n v="2.673"/>
    <n v="0.12359550561797751"/>
    <x v="1"/>
  </r>
  <r>
    <s v="TEH-08414-216"/>
    <x v="185"/>
    <s v="35099-13971-JI"/>
    <s v="E-M-2.5"/>
    <n v="2"/>
    <x v="666"/>
    <s v="geilhersenk3@networksolutions.com"/>
    <x v="0"/>
    <s v="Exc"/>
    <s v="M"/>
    <x v="2"/>
    <n v="31.624999999999996"/>
    <n v="63.249999999999993"/>
    <x v="1"/>
    <x v="0"/>
    <n v="6.9574999999999996"/>
    <n v="0.12359550561797754"/>
    <x v="1"/>
  </r>
  <r>
    <s v="MAY-77231-536"/>
    <x v="542"/>
    <s v="01304-59807-OB"/>
    <s v="A-M-0.2"/>
    <n v="2"/>
    <x v="667"/>
    <s v=""/>
    <x v="0"/>
    <s v="Ara"/>
    <s v="M"/>
    <x v="3"/>
    <n v="3.375"/>
    <n v="6.75"/>
    <x v="2"/>
    <x v="0"/>
    <n v="0.60749999999999993"/>
    <n v="9.8901098901098883E-2"/>
    <x v="0"/>
  </r>
  <r>
    <s v="ATY-28980-884"/>
    <x v="117"/>
    <s v="50705-17295-NK"/>
    <s v="A-L-0.2"/>
    <n v="6"/>
    <x v="668"/>
    <s v="caleixok5@globo.com"/>
    <x v="0"/>
    <s v="Ara"/>
    <s v="L"/>
    <x v="3"/>
    <n v="3.8849999999999998"/>
    <n v="23.31"/>
    <x v="2"/>
    <x v="1"/>
    <n v="2.0978999999999997"/>
    <n v="9.8901098901098883E-2"/>
    <x v="1"/>
  </r>
  <r>
    <s v="SWP-88281-918"/>
    <x v="543"/>
    <s v="77657-61366-FY"/>
    <s v="L-L-2.5"/>
    <n v="4"/>
    <x v="669"/>
    <s v=""/>
    <x v="0"/>
    <s v="Lib"/>
    <s v="L"/>
    <x v="2"/>
    <n v="36.454999999999998"/>
    <n v="145.82"/>
    <x v="3"/>
    <x v="1"/>
    <n v="18.956599999999998"/>
    <n v="0.14942528735632182"/>
    <x v="1"/>
  </r>
  <r>
    <s v="VCE-56531-986"/>
    <x v="544"/>
    <s v="57192-13428-PL"/>
    <s v="R-M-0.5"/>
    <n v="5"/>
    <x v="670"/>
    <s v="rtomkowiczk7@bravesites.com"/>
    <x v="1"/>
    <s v="Rob"/>
    <s v="M"/>
    <x v="1"/>
    <n v="5.97"/>
    <n v="29.849999999999998"/>
    <x v="0"/>
    <x v="0"/>
    <n v="1.7909999999999999"/>
    <n v="6.3829787234042562E-2"/>
    <x v="0"/>
  </r>
  <r>
    <s v="FVV-75700-005"/>
    <x v="545"/>
    <s v="24891-77957-LU"/>
    <s v="E-D-0.5"/>
    <n v="3"/>
    <x v="671"/>
    <s v="rhuscroftk8@jimdo.com"/>
    <x v="0"/>
    <s v="Exc"/>
    <s v="D"/>
    <x v="1"/>
    <n v="7.29"/>
    <n v="21.87"/>
    <x v="1"/>
    <x v="2"/>
    <n v="2.4057000000000004"/>
    <n v="0.12359550561797754"/>
    <x v="0"/>
  </r>
  <r>
    <s v="CFZ-53492-600"/>
    <x v="546"/>
    <s v="64896-18468-BT"/>
    <s v="L-M-0.2"/>
    <n v="1"/>
    <x v="672"/>
    <s v="sscurrerk9@flavors.me"/>
    <x v="2"/>
    <s v="Lib"/>
    <s v="M"/>
    <x v="3"/>
    <n v="4.3650000000000002"/>
    <n v="4.3650000000000002"/>
    <x v="3"/>
    <x v="0"/>
    <n v="0.56745000000000001"/>
    <n v="0.14942528735632182"/>
    <x v="1"/>
  </r>
  <r>
    <s v="LDK-71031-121"/>
    <x v="420"/>
    <s v="84761-40784-SV"/>
    <s v="L-L-2.5"/>
    <n v="1"/>
    <x v="673"/>
    <s v="arudramka@prnewswire.com"/>
    <x v="0"/>
    <s v="Lib"/>
    <s v="L"/>
    <x v="2"/>
    <n v="36.454999999999998"/>
    <n v="36.454999999999998"/>
    <x v="3"/>
    <x v="1"/>
    <n v="4.7391499999999995"/>
    <n v="0.14942528735632182"/>
    <x v="1"/>
  </r>
  <r>
    <s v="EBA-82404-343"/>
    <x v="547"/>
    <s v="20236-42322-CM"/>
    <s v="L-D-0.2"/>
    <n v="4"/>
    <x v="674"/>
    <s v=""/>
    <x v="0"/>
    <s v="Lib"/>
    <s v="D"/>
    <x v="3"/>
    <n v="3.8849999999999998"/>
    <n v="15.54"/>
    <x v="3"/>
    <x v="2"/>
    <n v="2.0202"/>
    <n v="0.14942528735632185"/>
    <x v="0"/>
  </r>
  <r>
    <s v="USA-42811-560"/>
    <x v="548"/>
    <s v="49671-11547-WG"/>
    <s v="E-L-0.2"/>
    <n v="2"/>
    <x v="675"/>
    <s v="jmahakc@cyberchimps.com"/>
    <x v="0"/>
    <s v="Exc"/>
    <s v="L"/>
    <x v="3"/>
    <n v="4.4550000000000001"/>
    <n v="8.91"/>
    <x v="1"/>
    <x v="1"/>
    <n v="0.98009999999999997"/>
    <n v="0.12359550561797752"/>
    <x v="1"/>
  </r>
  <r>
    <s v="SNL-83703-516"/>
    <x v="549"/>
    <s v="57976-33535-WK"/>
    <s v="L-M-2.5"/>
    <n v="3"/>
    <x v="676"/>
    <s v="gclemonkd@networksolutions.com"/>
    <x v="0"/>
    <s v="Lib"/>
    <s v="M"/>
    <x v="2"/>
    <n v="33.464999999999996"/>
    <n v="100.39499999999998"/>
    <x v="3"/>
    <x v="0"/>
    <n v="13.051349999999999"/>
    <n v="0.14942528735632185"/>
    <x v="0"/>
  </r>
  <r>
    <s v="SUZ-83036-175"/>
    <x v="550"/>
    <s v="55915-19477-MK"/>
    <s v="R-D-0.2"/>
    <n v="5"/>
    <x v="677"/>
    <s v=""/>
    <x v="0"/>
    <s v="Rob"/>
    <s v="D"/>
    <x v="3"/>
    <n v="2.6849999999999996"/>
    <n v="13.424999999999997"/>
    <x v="0"/>
    <x v="2"/>
    <n v="0.80549999999999988"/>
    <n v="6.3829787234042562E-2"/>
    <x v="1"/>
  </r>
  <r>
    <s v="RGM-01187-513"/>
    <x v="551"/>
    <s v="28121-11641-UA"/>
    <s v="E-D-0.2"/>
    <n v="6"/>
    <x v="678"/>
    <s v="bpollinskf@shinystat.com"/>
    <x v="0"/>
    <s v="Exc"/>
    <s v="D"/>
    <x v="3"/>
    <n v="3.645"/>
    <n v="21.87"/>
    <x v="1"/>
    <x v="2"/>
    <n v="2.4057000000000004"/>
    <n v="0.12359550561797754"/>
    <x v="1"/>
  </r>
  <r>
    <s v="CZG-01299-952"/>
    <x v="552"/>
    <s v="09540-70637-EV"/>
    <s v="L-D-1"/>
    <n v="2"/>
    <x v="679"/>
    <s v="jtoyekg@pinterest.com"/>
    <x v="1"/>
    <s v="Lib"/>
    <s v="D"/>
    <x v="0"/>
    <n v="12.95"/>
    <n v="25.9"/>
    <x v="3"/>
    <x v="2"/>
    <n v="3.367"/>
    <n v="0.14942528735632185"/>
    <x v="0"/>
  </r>
  <r>
    <s v="KLD-88731-484"/>
    <x v="553"/>
    <s v="17775-77072-PP"/>
    <s v="A-M-1"/>
    <n v="5"/>
    <x v="680"/>
    <s v="clinskillkh@sphinn.com"/>
    <x v="0"/>
    <s v="Ara"/>
    <s v="M"/>
    <x v="0"/>
    <n v="11.25"/>
    <n v="56.25"/>
    <x v="2"/>
    <x v="0"/>
    <n v="5.0625"/>
    <n v="9.8901098901098897E-2"/>
    <x v="1"/>
  </r>
  <r>
    <s v="BQK-38412-229"/>
    <x v="554"/>
    <s v="90392-73338-BC"/>
    <s v="R-L-0.2"/>
    <n v="3"/>
    <x v="681"/>
    <s v="nvigrasski@ezinearticles.com"/>
    <x v="2"/>
    <s v="Rob"/>
    <s v="L"/>
    <x v="3"/>
    <n v="3.5849999999999995"/>
    <n v="10.754999999999999"/>
    <x v="0"/>
    <x v="1"/>
    <n v="0.64529999999999987"/>
    <n v="6.3829787234042548E-2"/>
    <x v="1"/>
  </r>
  <r>
    <s v="TCX-76953-071"/>
    <x v="555"/>
    <s v="94091-86957-HX"/>
    <s v="E-D-0.2"/>
    <n v="5"/>
    <x v="636"/>
    <s v="jdymokeje@prnewswire.com"/>
    <x v="1"/>
    <s v="Exc"/>
    <s v="D"/>
    <x v="3"/>
    <n v="3.645"/>
    <n v="18.225000000000001"/>
    <x v="1"/>
    <x v="2"/>
    <n v="2.00475"/>
    <n v="0.12359550561797752"/>
    <x v="1"/>
  </r>
  <r>
    <s v="LIN-88046-551"/>
    <x v="150"/>
    <s v="10725-45724-CO"/>
    <s v="R-L-0.5"/>
    <n v="4"/>
    <x v="682"/>
    <s v="kcragellkk@google.com"/>
    <x v="1"/>
    <s v="Rob"/>
    <s v="L"/>
    <x v="1"/>
    <n v="7.169999999999999"/>
    <n v="28.679999999999996"/>
    <x v="0"/>
    <x v="1"/>
    <n v="1.7207999999999997"/>
    <n v="6.3829787234042548E-2"/>
    <x v="1"/>
  </r>
  <r>
    <s v="PMV-54491-220"/>
    <x v="556"/>
    <s v="87242-18006-IR"/>
    <s v="L-M-0.2"/>
    <n v="2"/>
    <x v="683"/>
    <s v="libertkl@huffingtonpost.com"/>
    <x v="0"/>
    <s v="Lib"/>
    <s v="M"/>
    <x v="3"/>
    <n v="4.3650000000000002"/>
    <n v="8.73"/>
    <x v="3"/>
    <x v="0"/>
    <n v="1.1349"/>
    <n v="0.14942528735632182"/>
    <x v="1"/>
  </r>
  <r>
    <s v="SKA-73676-005"/>
    <x v="327"/>
    <s v="36572-91896-PP"/>
    <s v="L-M-1"/>
    <n v="4"/>
    <x v="684"/>
    <s v="rlidgeykm@vimeo.com"/>
    <x v="0"/>
    <s v="Lib"/>
    <s v="M"/>
    <x v="0"/>
    <n v="14.55"/>
    <n v="58.2"/>
    <x v="3"/>
    <x v="0"/>
    <n v="7.5660000000000007"/>
    <n v="0.14942528735632185"/>
    <x v="1"/>
  </r>
  <r>
    <s v="TKH-62197-239"/>
    <x v="557"/>
    <s v="25181-97933-UX"/>
    <s v="A-D-0.5"/>
    <n v="3"/>
    <x v="685"/>
    <s v="tcastagnekn@wikia.com"/>
    <x v="0"/>
    <s v="Ara"/>
    <s v="D"/>
    <x v="1"/>
    <n v="5.97"/>
    <n v="17.91"/>
    <x v="2"/>
    <x v="2"/>
    <n v="1.6118999999999999"/>
    <n v="9.8901098901098883E-2"/>
    <x v="1"/>
  </r>
  <r>
    <s v="YXF-57218-272"/>
    <x v="333"/>
    <s v="55374-03175-IA"/>
    <s v="R-M-0.2"/>
    <n v="6"/>
    <x v="686"/>
    <s v=""/>
    <x v="0"/>
    <s v="Rob"/>
    <s v="M"/>
    <x v="3"/>
    <n v="2.9849999999999999"/>
    <n v="17.91"/>
    <x v="0"/>
    <x v="0"/>
    <n v="1.0745999999999998"/>
    <n v="6.3829787234042534E-2"/>
    <x v="0"/>
  </r>
  <r>
    <s v="PKJ-30083-501"/>
    <x v="558"/>
    <s v="76948-43532-JS"/>
    <s v="E-D-0.5"/>
    <n v="2"/>
    <x v="687"/>
    <s v="jhaldenkp@comcast.net"/>
    <x v="1"/>
    <s v="Exc"/>
    <s v="D"/>
    <x v="1"/>
    <n v="7.29"/>
    <n v="14.58"/>
    <x v="1"/>
    <x v="2"/>
    <n v="1.6038000000000001"/>
    <n v="0.12359550561797754"/>
    <x v="1"/>
  </r>
  <r>
    <s v="WTT-91832-645"/>
    <x v="559"/>
    <s v="24344-88599-PP"/>
    <s v="A-M-1"/>
    <n v="3"/>
    <x v="688"/>
    <s v="holliffkq@sciencedirect.com"/>
    <x v="1"/>
    <s v="Ara"/>
    <s v="M"/>
    <x v="0"/>
    <n v="11.25"/>
    <n v="33.75"/>
    <x v="2"/>
    <x v="0"/>
    <n v="3.0374999999999996"/>
    <n v="9.8901098901098897E-2"/>
    <x v="1"/>
  </r>
  <r>
    <s v="TRZ-94735-865"/>
    <x v="310"/>
    <s v="54462-58311-YF"/>
    <s v="L-M-0.5"/>
    <n v="4"/>
    <x v="689"/>
    <s v="tquadrikr@opensource.org"/>
    <x v="1"/>
    <s v="Lib"/>
    <s v="M"/>
    <x v="1"/>
    <n v="8.73"/>
    <n v="34.92"/>
    <x v="3"/>
    <x v="0"/>
    <n v="4.5396000000000001"/>
    <n v="0.14942528735632182"/>
    <x v="0"/>
  </r>
  <r>
    <s v="UDB-09651-780"/>
    <x v="560"/>
    <s v="90767-92589-LV"/>
    <s v="E-D-0.5"/>
    <n v="2"/>
    <x v="690"/>
    <s v="feshmadeks@umn.edu"/>
    <x v="0"/>
    <s v="Exc"/>
    <s v="D"/>
    <x v="1"/>
    <n v="7.29"/>
    <n v="14.58"/>
    <x v="1"/>
    <x v="2"/>
    <n v="1.6038000000000001"/>
    <n v="0.12359550561797754"/>
    <x v="1"/>
  </r>
  <r>
    <s v="EHJ-82097-549"/>
    <x v="561"/>
    <s v="27517-43747-YD"/>
    <s v="R-D-0.2"/>
    <n v="2"/>
    <x v="691"/>
    <s v="moilierkt@paginegialle.it"/>
    <x v="1"/>
    <s v="Rob"/>
    <s v="D"/>
    <x v="3"/>
    <n v="2.6849999999999996"/>
    <n v="5.3699999999999992"/>
    <x v="0"/>
    <x v="2"/>
    <n v="0.32219999999999993"/>
    <n v="6.3829787234042548E-2"/>
    <x v="0"/>
  </r>
  <r>
    <s v="ZFR-79447-696"/>
    <x v="562"/>
    <s v="77828-66867-KH"/>
    <s v="R-M-0.5"/>
    <n v="1"/>
    <x v="692"/>
    <s v=""/>
    <x v="0"/>
    <s v="Rob"/>
    <s v="M"/>
    <x v="1"/>
    <n v="5.97"/>
    <n v="5.97"/>
    <x v="0"/>
    <x v="0"/>
    <n v="0.35819999999999996"/>
    <n v="6.3829787234042548E-2"/>
    <x v="0"/>
  </r>
  <r>
    <s v="NUU-03893-975"/>
    <x v="563"/>
    <s v="41054-59693-XE"/>
    <s v="L-L-0.5"/>
    <n v="2"/>
    <x v="693"/>
    <s v="vshoebothamkv@redcross.org"/>
    <x v="0"/>
    <s v="Lib"/>
    <s v="L"/>
    <x v="1"/>
    <n v="9.51"/>
    <n v="19.02"/>
    <x v="3"/>
    <x v="1"/>
    <n v="2.4725999999999999"/>
    <n v="0.14942528735632182"/>
    <x v="1"/>
  </r>
  <r>
    <s v="GVG-59542-307"/>
    <x v="564"/>
    <s v="26314-66792-VP"/>
    <s v="E-M-1"/>
    <n v="2"/>
    <x v="694"/>
    <s v="bsterkekw@biblegateway.com"/>
    <x v="0"/>
    <s v="Exc"/>
    <s v="M"/>
    <x v="0"/>
    <n v="13.75"/>
    <n v="27.5"/>
    <x v="1"/>
    <x v="0"/>
    <n v="3.0249999999999999"/>
    <n v="0.12359550561797751"/>
    <x v="0"/>
  </r>
  <r>
    <s v="YLY-35287-172"/>
    <x v="565"/>
    <s v="69410-04668-MA"/>
    <s v="A-D-0.5"/>
    <n v="5"/>
    <x v="695"/>
    <s v="scaponkx@craigslist.org"/>
    <x v="0"/>
    <s v="Ara"/>
    <s v="D"/>
    <x v="1"/>
    <n v="5.97"/>
    <n v="29.849999999999998"/>
    <x v="2"/>
    <x v="2"/>
    <n v="2.6865000000000001"/>
    <n v="9.8901098901098911E-2"/>
    <x v="1"/>
  </r>
  <r>
    <s v="DCI-96254-548"/>
    <x v="566"/>
    <s v="94091-86957-HX"/>
    <s v="A-D-0.2"/>
    <n v="6"/>
    <x v="636"/>
    <s v="jdymokeje@prnewswire.com"/>
    <x v="1"/>
    <s v="Ara"/>
    <s v="D"/>
    <x v="3"/>
    <n v="2.9849999999999999"/>
    <n v="17.91"/>
    <x v="2"/>
    <x v="2"/>
    <n v="1.6118999999999999"/>
    <n v="9.8901098901098883E-2"/>
    <x v="1"/>
  </r>
  <r>
    <s v="KHZ-26264-253"/>
    <x v="160"/>
    <s v="24972-55878-KX"/>
    <s v="L-L-0.2"/>
    <n v="6"/>
    <x v="696"/>
    <s v="fconstancekz@ifeng.com"/>
    <x v="0"/>
    <s v="Lib"/>
    <s v="L"/>
    <x v="3"/>
    <n v="4.7549999999999999"/>
    <n v="28.53"/>
    <x v="3"/>
    <x v="1"/>
    <n v="3.7088999999999999"/>
    <n v="0.14942528735632182"/>
    <x v="1"/>
  </r>
  <r>
    <s v="AAQ-13644-699"/>
    <x v="567"/>
    <s v="46296-42617-OQ"/>
    <s v="R-D-1"/>
    <n v="4"/>
    <x v="697"/>
    <s v="fsulmanl0@washington.edu"/>
    <x v="0"/>
    <s v="Rob"/>
    <s v="D"/>
    <x v="0"/>
    <n v="8.9499999999999993"/>
    <n v="35.799999999999997"/>
    <x v="0"/>
    <x v="2"/>
    <n v="2.1479999999999997"/>
    <n v="6.3829787234042548E-2"/>
    <x v="0"/>
  </r>
  <r>
    <s v="LWL-68108-794"/>
    <x v="568"/>
    <s v="44494-89923-UW"/>
    <s v="A-D-0.5"/>
    <n v="3"/>
    <x v="698"/>
    <s v="dhollymanl1@ibm.com"/>
    <x v="0"/>
    <s v="Ara"/>
    <s v="D"/>
    <x v="1"/>
    <n v="5.97"/>
    <n v="17.91"/>
    <x v="2"/>
    <x v="2"/>
    <n v="1.6118999999999999"/>
    <n v="9.8901098901098883E-2"/>
    <x v="0"/>
  </r>
  <r>
    <s v="JQT-14347-517"/>
    <x v="569"/>
    <s v="11621-09964-ID"/>
    <s v="R-D-1"/>
    <n v="1"/>
    <x v="699"/>
    <s v="lnardonil2@hao123.com"/>
    <x v="0"/>
    <s v="Rob"/>
    <s v="D"/>
    <x v="0"/>
    <n v="8.9499999999999993"/>
    <n v="8.9499999999999993"/>
    <x v="0"/>
    <x v="2"/>
    <n v="0.53699999999999992"/>
    <n v="6.3829787234042548E-2"/>
    <x v="1"/>
  </r>
  <r>
    <s v="BMM-86471-923"/>
    <x v="570"/>
    <s v="76319-80715-II"/>
    <s v="L-D-2.5"/>
    <n v="1"/>
    <x v="700"/>
    <s v="dyarhaml3@moonfruit.com"/>
    <x v="0"/>
    <s v="Lib"/>
    <s v="D"/>
    <x v="2"/>
    <n v="29.784999999999997"/>
    <n v="29.784999999999997"/>
    <x v="3"/>
    <x v="2"/>
    <n v="3.8720499999999998"/>
    <n v="0.14942528735632185"/>
    <x v="0"/>
  </r>
  <r>
    <s v="IXU-67272-326"/>
    <x v="571"/>
    <s v="91654-79216-IC"/>
    <s v="E-L-0.5"/>
    <n v="5"/>
    <x v="701"/>
    <s v="aferreal4@wikia.com"/>
    <x v="0"/>
    <s v="Exc"/>
    <s v="L"/>
    <x v="1"/>
    <n v="8.91"/>
    <n v="44.55"/>
    <x v="1"/>
    <x v="1"/>
    <n v="4.9005000000000001"/>
    <n v="0.12359550561797754"/>
    <x v="1"/>
  </r>
  <r>
    <s v="ITE-28312-615"/>
    <x v="139"/>
    <s v="56450-21890-HK"/>
    <s v="E-L-1"/>
    <n v="6"/>
    <x v="702"/>
    <s v="ckendrickl5@webnode.com"/>
    <x v="0"/>
    <s v="Exc"/>
    <s v="L"/>
    <x v="0"/>
    <n v="14.85"/>
    <n v="89.1"/>
    <x v="1"/>
    <x v="1"/>
    <n v="9.8010000000000002"/>
    <n v="0.12359550561797754"/>
    <x v="0"/>
  </r>
  <r>
    <s v="ZHQ-30471-635"/>
    <x v="303"/>
    <s v="40600-58915-WZ"/>
    <s v="L-M-0.5"/>
    <n v="5"/>
    <x v="703"/>
    <s v="sdanilchikl6@mit.edu"/>
    <x v="2"/>
    <s v="Lib"/>
    <s v="M"/>
    <x v="1"/>
    <n v="8.73"/>
    <n v="43.650000000000006"/>
    <x v="3"/>
    <x v="0"/>
    <n v="5.6745000000000001"/>
    <n v="0.14942528735632182"/>
    <x v="1"/>
  </r>
  <r>
    <s v="LTP-31133-134"/>
    <x v="572"/>
    <s v="66527-94478-PB"/>
    <s v="A-L-0.5"/>
    <n v="3"/>
    <x v="704"/>
    <s v=""/>
    <x v="0"/>
    <s v="Ara"/>
    <s v="L"/>
    <x v="1"/>
    <n v="7.77"/>
    <n v="23.31"/>
    <x v="2"/>
    <x v="1"/>
    <n v="2.0978999999999997"/>
    <n v="9.8901098901098883E-2"/>
    <x v="1"/>
  </r>
  <r>
    <s v="ZVQ-26122-859"/>
    <x v="573"/>
    <s v="77154-45038-IH"/>
    <s v="A-L-2.5"/>
    <n v="6"/>
    <x v="705"/>
    <s v="bfolomkinl8@yolasite.com"/>
    <x v="0"/>
    <s v="Ara"/>
    <s v="L"/>
    <x v="2"/>
    <n v="29.784999999999997"/>
    <n v="178.70999999999998"/>
    <x v="2"/>
    <x v="1"/>
    <n v="16.083899999999996"/>
    <n v="9.8901098901098897E-2"/>
    <x v="0"/>
  </r>
  <r>
    <s v="MIU-01481-194"/>
    <x v="574"/>
    <s v="08439-55669-AI"/>
    <s v="R-M-1"/>
    <n v="6"/>
    <x v="706"/>
    <s v="rpursglovel9@biblegateway.com"/>
    <x v="0"/>
    <s v="Rob"/>
    <s v="M"/>
    <x v="0"/>
    <n v="9.9499999999999993"/>
    <n v="59.699999999999996"/>
    <x v="0"/>
    <x v="0"/>
    <n v="3.5819999999999999"/>
    <n v="6.3829787234042562E-2"/>
    <x v="0"/>
  </r>
  <r>
    <s v="MIU-01481-194"/>
    <x v="574"/>
    <s v="08439-55669-AI"/>
    <s v="A-L-0.5"/>
    <n v="2"/>
    <x v="706"/>
    <s v="rpursglovel9@biblegateway.com"/>
    <x v="0"/>
    <s v="Ara"/>
    <s v="L"/>
    <x v="1"/>
    <n v="7.77"/>
    <n v="15.54"/>
    <x v="2"/>
    <x v="1"/>
    <n v="1.3985999999999998"/>
    <n v="9.8901098901098897E-2"/>
    <x v="0"/>
  </r>
  <r>
    <s v="UEA-72681-629"/>
    <x v="455"/>
    <s v="24972-55878-KX"/>
    <s v="A-L-2.5"/>
    <n v="3"/>
    <x v="696"/>
    <s v="fconstancekz@ifeng.com"/>
    <x v="0"/>
    <s v="Ara"/>
    <s v="L"/>
    <x v="2"/>
    <n v="29.784999999999997"/>
    <n v="89.35499999999999"/>
    <x v="2"/>
    <x v="1"/>
    <n v="8.0419499999999982"/>
    <n v="9.8901098901098897E-2"/>
    <x v="1"/>
  </r>
  <r>
    <s v="CVE-15042-481"/>
    <x v="575"/>
    <s v="24972-55878-KX"/>
    <s v="R-L-1"/>
    <n v="2"/>
    <x v="696"/>
    <s v="fconstancekz@ifeng.com"/>
    <x v="0"/>
    <s v="Rob"/>
    <s v="L"/>
    <x v="0"/>
    <n v="11.95"/>
    <n v="23.9"/>
    <x v="0"/>
    <x v="1"/>
    <n v="1.4339999999999999"/>
    <n v="6.3829787234042562E-2"/>
    <x v="1"/>
  </r>
  <r>
    <s v="EJA-79176-833"/>
    <x v="576"/>
    <s v="91509-62250-GN"/>
    <s v="R-M-2.5"/>
    <n v="6"/>
    <x v="707"/>
    <s v="deburahld@google.co.jp"/>
    <x v="2"/>
    <s v="Rob"/>
    <s v="M"/>
    <x v="2"/>
    <n v="22.884999999999998"/>
    <n v="137.31"/>
    <x v="0"/>
    <x v="0"/>
    <n v="8.2385999999999981"/>
    <n v="6.3829787234042534E-2"/>
    <x v="1"/>
  </r>
  <r>
    <s v="AHQ-40440-522"/>
    <x v="577"/>
    <s v="83833-46106-ZC"/>
    <s v="A-D-1"/>
    <n v="1"/>
    <x v="708"/>
    <s v="mbrimilcombele@cnn.com"/>
    <x v="0"/>
    <s v="Ara"/>
    <s v="D"/>
    <x v="0"/>
    <n v="9.9499999999999993"/>
    <n v="9.9499999999999993"/>
    <x v="2"/>
    <x v="2"/>
    <n v="0.89549999999999985"/>
    <n v="9.8901098901098897E-2"/>
    <x v="1"/>
  </r>
  <r>
    <s v="TID-21626-411"/>
    <x v="578"/>
    <s v="19383-33606-PW"/>
    <s v="R-L-0.5"/>
    <n v="3"/>
    <x v="709"/>
    <s v="sbollamlf@list-manage.com"/>
    <x v="0"/>
    <s v="Rob"/>
    <s v="L"/>
    <x v="1"/>
    <n v="7.169999999999999"/>
    <n v="21.509999999999998"/>
    <x v="0"/>
    <x v="1"/>
    <n v="1.2905999999999997"/>
    <n v="6.3829787234042548E-2"/>
    <x v="1"/>
  </r>
  <r>
    <s v="RSR-96390-187"/>
    <x v="579"/>
    <s v="67052-76184-CB"/>
    <s v="E-M-1"/>
    <n v="6"/>
    <x v="710"/>
    <s v=""/>
    <x v="0"/>
    <s v="Exc"/>
    <s v="M"/>
    <x v="0"/>
    <n v="13.75"/>
    <n v="82.5"/>
    <x v="1"/>
    <x v="0"/>
    <n v="9.0749999999999993"/>
    <n v="0.12359550561797752"/>
    <x v="1"/>
  </r>
  <r>
    <s v="BZE-96093-118"/>
    <x v="91"/>
    <s v="43452-18035-DH"/>
    <s v="L-M-0.2"/>
    <n v="2"/>
    <x v="711"/>
    <s v="afilipczaklh@ning.com"/>
    <x v="1"/>
    <s v="Lib"/>
    <s v="M"/>
    <x v="3"/>
    <n v="4.3650000000000002"/>
    <n v="8.73"/>
    <x v="3"/>
    <x v="0"/>
    <n v="1.1349"/>
    <n v="0.14942528735632182"/>
    <x v="1"/>
  </r>
  <r>
    <s v="LOU-41819-242"/>
    <x v="272"/>
    <s v="88060-50676-MV"/>
    <s v="R-M-1"/>
    <n v="2"/>
    <x v="712"/>
    <s v=""/>
    <x v="0"/>
    <s v="Rob"/>
    <s v="M"/>
    <x v="0"/>
    <n v="9.9499999999999993"/>
    <n v="19.899999999999999"/>
    <x v="0"/>
    <x v="0"/>
    <n v="1.194"/>
    <n v="6.3829787234042548E-2"/>
    <x v="0"/>
  </r>
  <r>
    <s v="FND-99527-640"/>
    <x v="65"/>
    <s v="89574-96203-EP"/>
    <s v="E-L-0.5"/>
    <n v="2"/>
    <x v="713"/>
    <s v="relnaughlj@comsenz.com"/>
    <x v="0"/>
    <s v="Exc"/>
    <s v="L"/>
    <x v="1"/>
    <n v="8.91"/>
    <n v="17.82"/>
    <x v="1"/>
    <x v="1"/>
    <n v="1.9601999999999999"/>
    <n v="0.12359550561797752"/>
    <x v="0"/>
  </r>
  <r>
    <s v="ASG-27179-958"/>
    <x v="580"/>
    <s v="12607-75113-UV"/>
    <s v="A-M-0.5"/>
    <n v="3"/>
    <x v="714"/>
    <s v="jdeehanlk@about.me"/>
    <x v="0"/>
    <s v="Ara"/>
    <s v="M"/>
    <x v="1"/>
    <n v="6.75"/>
    <n v="20.25"/>
    <x v="2"/>
    <x v="0"/>
    <n v="1.8224999999999998"/>
    <n v="9.8901098901098883E-2"/>
    <x v="1"/>
  </r>
  <r>
    <s v="YKX-23510-272"/>
    <x v="581"/>
    <s v="56991-05510-PR"/>
    <s v="A-L-2.5"/>
    <n v="2"/>
    <x v="715"/>
    <s v="jedenll@e-recht24.de"/>
    <x v="0"/>
    <s v="Ara"/>
    <s v="L"/>
    <x v="2"/>
    <n v="29.784999999999997"/>
    <n v="59.569999999999993"/>
    <x v="2"/>
    <x v="1"/>
    <n v="5.3612999999999991"/>
    <n v="9.8901098901098897E-2"/>
    <x v="1"/>
  </r>
  <r>
    <s v="FSA-98650-921"/>
    <x v="489"/>
    <s v="01841-48191-NL"/>
    <s v="L-L-0.5"/>
    <n v="2"/>
    <x v="716"/>
    <s v="cjewsterlu@moonfruit.com"/>
    <x v="0"/>
    <s v="Lib"/>
    <s v="L"/>
    <x v="1"/>
    <n v="9.51"/>
    <n v="19.02"/>
    <x v="3"/>
    <x v="1"/>
    <n v="2.4725999999999999"/>
    <n v="0.14942528735632182"/>
    <x v="0"/>
  </r>
  <r>
    <s v="ZUR-55774-294"/>
    <x v="234"/>
    <s v="33269-10023-CO"/>
    <s v="L-D-1"/>
    <n v="6"/>
    <x v="717"/>
    <s v="usoutherdenln@hao123.com"/>
    <x v="0"/>
    <s v="Lib"/>
    <s v="D"/>
    <x v="0"/>
    <n v="12.95"/>
    <n v="77.699999999999989"/>
    <x v="3"/>
    <x v="2"/>
    <n v="10.100999999999999"/>
    <n v="0.14942528735632185"/>
    <x v="0"/>
  </r>
  <r>
    <s v="FUO-99821-974"/>
    <x v="175"/>
    <s v="31245-81098-PJ"/>
    <s v="E-M-1"/>
    <n v="3"/>
    <x v="718"/>
    <s v=""/>
    <x v="0"/>
    <s v="Exc"/>
    <s v="M"/>
    <x v="0"/>
    <n v="13.75"/>
    <n v="41.25"/>
    <x v="1"/>
    <x v="0"/>
    <n v="4.5374999999999996"/>
    <n v="0.12359550561797752"/>
    <x v="1"/>
  </r>
  <r>
    <s v="YVH-19865-819"/>
    <x v="582"/>
    <s v="08946-56610-IH"/>
    <s v="L-L-2.5"/>
    <n v="4"/>
    <x v="719"/>
    <s v="lburtenshawlp@shinystat.com"/>
    <x v="0"/>
    <s v="Lib"/>
    <s v="L"/>
    <x v="2"/>
    <n v="36.454999999999998"/>
    <n v="145.82"/>
    <x v="3"/>
    <x v="1"/>
    <n v="18.956599999999998"/>
    <n v="0.14942528735632182"/>
    <x v="1"/>
  </r>
  <r>
    <s v="NNF-47422-501"/>
    <x v="583"/>
    <s v="20260-32948-EB"/>
    <s v="E-L-0.2"/>
    <n v="6"/>
    <x v="720"/>
    <s v="agregorattilq@vistaprint.com"/>
    <x v="1"/>
    <s v="Exc"/>
    <s v="L"/>
    <x v="3"/>
    <n v="4.4550000000000001"/>
    <n v="26.73"/>
    <x v="1"/>
    <x v="1"/>
    <n v="2.9402999999999997"/>
    <n v="0.12359550561797751"/>
    <x v="1"/>
  </r>
  <r>
    <s v="RJI-71409-490"/>
    <x v="548"/>
    <s v="31613-41626-KX"/>
    <s v="L-M-0.5"/>
    <n v="5"/>
    <x v="721"/>
    <s v="ccrosterlr@gov.uk"/>
    <x v="0"/>
    <s v="Lib"/>
    <s v="M"/>
    <x v="1"/>
    <n v="8.73"/>
    <n v="43.650000000000006"/>
    <x v="3"/>
    <x v="0"/>
    <n v="5.6745000000000001"/>
    <n v="0.14942528735632182"/>
    <x v="0"/>
  </r>
  <r>
    <s v="UZL-46108-213"/>
    <x v="584"/>
    <s v="75961-20170-RD"/>
    <s v="L-L-1"/>
    <n v="2"/>
    <x v="722"/>
    <s v="gwhiteheadls@hp.com"/>
    <x v="0"/>
    <s v="Lib"/>
    <s v="L"/>
    <x v="0"/>
    <n v="15.85"/>
    <n v="31.7"/>
    <x v="3"/>
    <x v="1"/>
    <n v="4.1210000000000004"/>
    <n v="0.14942528735632185"/>
    <x v="1"/>
  </r>
  <r>
    <s v="AOX-44467-109"/>
    <x v="64"/>
    <s v="72524-06410-KD"/>
    <s v="A-D-2.5"/>
    <n v="1"/>
    <x v="723"/>
    <s v="hjodrellelt@samsung.com"/>
    <x v="0"/>
    <s v="Ara"/>
    <s v="D"/>
    <x v="2"/>
    <n v="22.884999999999998"/>
    <n v="22.884999999999998"/>
    <x v="2"/>
    <x v="2"/>
    <n v="2.0596499999999995"/>
    <n v="9.8901098901098883E-2"/>
    <x v="1"/>
  </r>
  <r>
    <s v="TZD-67261-174"/>
    <x v="585"/>
    <s v="01841-48191-NL"/>
    <s v="E-D-2.5"/>
    <n v="1"/>
    <x v="716"/>
    <s v="cjewsterlu@moonfruit.com"/>
    <x v="0"/>
    <s v="Exc"/>
    <s v="D"/>
    <x v="2"/>
    <n v="27.945"/>
    <n v="27.945"/>
    <x v="1"/>
    <x v="2"/>
    <n v="3.07395"/>
    <n v="0.12359550561797752"/>
    <x v="0"/>
  </r>
  <r>
    <s v="TBU-64277-625"/>
    <x v="32"/>
    <s v="98918-34330-GY"/>
    <s v="E-M-1"/>
    <n v="6"/>
    <x v="724"/>
    <s v=""/>
    <x v="0"/>
    <s v="Exc"/>
    <s v="M"/>
    <x v="0"/>
    <n v="13.75"/>
    <n v="82.5"/>
    <x v="1"/>
    <x v="0"/>
    <n v="9.0749999999999993"/>
    <n v="0.12359550561797752"/>
    <x v="0"/>
  </r>
  <r>
    <s v="TYP-85767-944"/>
    <x v="586"/>
    <s v="51497-50894-WU"/>
    <s v="R-M-2.5"/>
    <n v="2"/>
    <x v="725"/>
    <s v="knottramlw@odnoklassniki.ru"/>
    <x v="1"/>
    <s v="Rob"/>
    <s v="M"/>
    <x v="2"/>
    <n v="22.884999999999998"/>
    <n v="45.769999999999996"/>
    <x v="0"/>
    <x v="0"/>
    <n v="2.7461999999999995"/>
    <n v="6.3829787234042548E-2"/>
    <x v="0"/>
  </r>
  <r>
    <s v="GTT-73214-334"/>
    <x v="535"/>
    <s v="98636-90072-YE"/>
    <s v="A-L-1"/>
    <n v="6"/>
    <x v="726"/>
    <s v="nbuneylx@jugem.jp"/>
    <x v="0"/>
    <s v="Ara"/>
    <s v="L"/>
    <x v="0"/>
    <n v="12.95"/>
    <n v="77.699999999999989"/>
    <x v="2"/>
    <x v="1"/>
    <n v="6.9930000000000003"/>
    <n v="9.8901098901098911E-2"/>
    <x v="1"/>
  </r>
  <r>
    <s v="WAI-89905-069"/>
    <x v="587"/>
    <s v="47011-57815-HJ"/>
    <s v="A-L-0.5"/>
    <n v="3"/>
    <x v="727"/>
    <s v="smcshealy@photobucket.com"/>
    <x v="0"/>
    <s v="Ara"/>
    <s v="L"/>
    <x v="1"/>
    <n v="7.77"/>
    <n v="23.31"/>
    <x v="2"/>
    <x v="1"/>
    <n v="2.0978999999999997"/>
    <n v="9.8901098901098883E-2"/>
    <x v="1"/>
  </r>
  <r>
    <s v="OJL-96844-459"/>
    <x v="393"/>
    <s v="61253-98356-VD"/>
    <s v="L-L-0.2"/>
    <n v="5"/>
    <x v="728"/>
    <s v="khuddartlz@about.com"/>
    <x v="0"/>
    <s v="Lib"/>
    <s v="L"/>
    <x v="3"/>
    <n v="4.7549999999999999"/>
    <n v="23.774999999999999"/>
    <x v="3"/>
    <x v="1"/>
    <n v="3.0907499999999999"/>
    <n v="0.14942528735632185"/>
    <x v="0"/>
  </r>
  <r>
    <s v="VGI-33205-360"/>
    <x v="588"/>
    <s v="96762-10814-DA"/>
    <s v="L-M-0.5"/>
    <n v="6"/>
    <x v="729"/>
    <s v="jgippesm0@cloudflare.com"/>
    <x v="2"/>
    <s v="Lib"/>
    <s v="M"/>
    <x v="1"/>
    <n v="8.73"/>
    <n v="52.38"/>
    <x v="3"/>
    <x v="0"/>
    <n v="6.8094000000000001"/>
    <n v="0.14942528735632185"/>
    <x v="0"/>
  </r>
  <r>
    <s v="PCA-14081-576"/>
    <x v="15"/>
    <s v="63112-10870-LC"/>
    <s v="R-L-0.2"/>
    <n v="5"/>
    <x v="730"/>
    <s v="lwhittleseem1@e-recht24.de"/>
    <x v="0"/>
    <s v="Rob"/>
    <s v="L"/>
    <x v="3"/>
    <n v="3.5849999999999995"/>
    <n v="17.924999999999997"/>
    <x v="0"/>
    <x v="1"/>
    <n v="1.0754999999999999"/>
    <n v="6.3829787234042548E-2"/>
    <x v="1"/>
  </r>
  <r>
    <s v="SCS-67069-962"/>
    <x v="507"/>
    <s v="21403-49423-PD"/>
    <s v="A-L-2.5"/>
    <n v="5"/>
    <x v="731"/>
    <s v="gtrengrovem2@elpais.com"/>
    <x v="0"/>
    <s v="Ara"/>
    <s v="L"/>
    <x v="2"/>
    <n v="29.784999999999997"/>
    <n v="148.92499999999998"/>
    <x v="2"/>
    <x v="1"/>
    <n v="13.403249999999998"/>
    <n v="9.8901098901098883E-2"/>
    <x v="1"/>
  </r>
  <r>
    <s v="BDM-03174-485"/>
    <x v="533"/>
    <s v="29581-13303-VB"/>
    <s v="R-L-0.5"/>
    <n v="4"/>
    <x v="732"/>
    <s v="wcalderom3@stumbleupon.com"/>
    <x v="0"/>
    <s v="Rob"/>
    <s v="L"/>
    <x v="1"/>
    <n v="7.169999999999999"/>
    <n v="28.679999999999996"/>
    <x v="0"/>
    <x v="1"/>
    <n v="1.7207999999999997"/>
    <n v="6.3829787234042548E-2"/>
    <x v="1"/>
  </r>
  <r>
    <s v="UJV-32333-364"/>
    <x v="589"/>
    <s v="86110-83695-YS"/>
    <s v="L-L-0.5"/>
    <n v="1"/>
    <x v="733"/>
    <s v=""/>
    <x v="0"/>
    <s v="Lib"/>
    <s v="L"/>
    <x v="1"/>
    <n v="9.51"/>
    <n v="9.51"/>
    <x v="3"/>
    <x v="1"/>
    <n v="1.2363"/>
    <n v="0.14942528735632182"/>
    <x v="1"/>
  </r>
  <r>
    <s v="FLI-11493-954"/>
    <x v="590"/>
    <s v="80454-42225-FT"/>
    <s v="A-L-0.5"/>
    <n v="4"/>
    <x v="734"/>
    <s v="jkennicottm5@yahoo.co.jp"/>
    <x v="0"/>
    <s v="Ara"/>
    <s v="L"/>
    <x v="1"/>
    <n v="7.77"/>
    <n v="31.08"/>
    <x v="2"/>
    <x v="1"/>
    <n v="2.7971999999999997"/>
    <n v="9.8901098901098897E-2"/>
    <x v="1"/>
  </r>
  <r>
    <s v="IWL-13117-537"/>
    <x v="457"/>
    <s v="29129-60664-KO"/>
    <s v="R-D-0.2"/>
    <n v="3"/>
    <x v="735"/>
    <s v="gruggenm6@nymag.com"/>
    <x v="0"/>
    <s v="Rob"/>
    <s v="D"/>
    <x v="3"/>
    <n v="2.6849999999999996"/>
    <n v="8.0549999999999997"/>
    <x v="0"/>
    <x v="2"/>
    <n v="0.4832999999999999"/>
    <n v="6.3829787234042534E-2"/>
    <x v="0"/>
  </r>
  <r>
    <s v="OAM-76916-748"/>
    <x v="591"/>
    <s v="63025-62939-AN"/>
    <s v="E-D-1"/>
    <n v="3"/>
    <x v="736"/>
    <s v=""/>
    <x v="0"/>
    <s v="Exc"/>
    <s v="D"/>
    <x v="0"/>
    <n v="12.15"/>
    <n v="36.450000000000003"/>
    <x v="1"/>
    <x v="2"/>
    <n v="4.0095000000000001"/>
    <n v="0.12359550561797752"/>
    <x v="0"/>
  </r>
  <r>
    <s v="UMB-11223-710"/>
    <x v="592"/>
    <s v="49012-12987-QT"/>
    <s v="R-D-0.2"/>
    <n v="6"/>
    <x v="737"/>
    <s v="mfrightm8@harvard.edu"/>
    <x v="1"/>
    <s v="Rob"/>
    <s v="D"/>
    <x v="3"/>
    <n v="2.6849999999999996"/>
    <n v="16.11"/>
    <x v="0"/>
    <x v="2"/>
    <n v="0.96659999999999979"/>
    <n v="6.3829787234042534E-2"/>
    <x v="1"/>
  </r>
  <r>
    <s v="LXR-09892-726"/>
    <x v="402"/>
    <s v="50924-94200-SQ"/>
    <s v="R-D-2.5"/>
    <n v="2"/>
    <x v="738"/>
    <s v="btartem9@aol.com"/>
    <x v="0"/>
    <s v="Rob"/>
    <s v="D"/>
    <x v="2"/>
    <n v="20.584999999999997"/>
    <n v="41.169999999999995"/>
    <x v="0"/>
    <x v="2"/>
    <n v="2.4701999999999997"/>
    <n v="6.3829787234042548E-2"/>
    <x v="0"/>
  </r>
  <r>
    <s v="QXX-89943-393"/>
    <x v="593"/>
    <s v="15673-18812-IU"/>
    <s v="R-D-0.2"/>
    <n v="4"/>
    <x v="739"/>
    <s v="ckrzysztofiakma@skyrock.com"/>
    <x v="0"/>
    <s v="Rob"/>
    <s v="D"/>
    <x v="3"/>
    <n v="2.6849999999999996"/>
    <n v="10.739999999999998"/>
    <x v="0"/>
    <x v="2"/>
    <n v="0.64439999999999986"/>
    <n v="6.3829787234042548E-2"/>
    <x v="1"/>
  </r>
  <r>
    <s v="WVS-57822-366"/>
    <x v="594"/>
    <s v="52151-75971-YY"/>
    <s v="E-M-2.5"/>
    <n v="4"/>
    <x v="740"/>
    <s v="dpenquetmb@diigo.com"/>
    <x v="0"/>
    <s v="Exc"/>
    <s v="M"/>
    <x v="2"/>
    <n v="31.624999999999996"/>
    <n v="126.49999999999999"/>
    <x v="1"/>
    <x v="0"/>
    <n v="13.914999999999999"/>
    <n v="0.12359550561797754"/>
    <x v="1"/>
  </r>
  <r>
    <s v="CLJ-23403-689"/>
    <x v="77"/>
    <s v="19413-02045-CG"/>
    <s v="R-L-1"/>
    <n v="2"/>
    <x v="741"/>
    <s v=""/>
    <x v="2"/>
    <s v="Rob"/>
    <s v="L"/>
    <x v="0"/>
    <n v="11.95"/>
    <n v="23.9"/>
    <x v="0"/>
    <x v="1"/>
    <n v="1.4339999999999999"/>
    <n v="6.3829787234042562E-2"/>
    <x v="1"/>
  </r>
  <r>
    <s v="XNU-83276-288"/>
    <x v="595"/>
    <s v="98185-92775-KT"/>
    <s v="R-M-0.5"/>
    <n v="1"/>
    <x v="742"/>
    <s v=""/>
    <x v="0"/>
    <s v="Rob"/>
    <s v="M"/>
    <x v="1"/>
    <n v="5.97"/>
    <n v="5.97"/>
    <x v="0"/>
    <x v="0"/>
    <n v="0.35819999999999996"/>
    <n v="6.3829787234042548E-2"/>
    <x v="1"/>
  </r>
  <r>
    <s v="YOG-94666-679"/>
    <x v="596"/>
    <s v="86991-53901-AT"/>
    <s v="L-D-0.2"/>
    <n v="2"/>
    <x v="743"/>
    <s v=""/>
    <x v="2"/>
    <s v="Lib"/>
    <s v="D"/>
    <x v="3"/>
    <n v="3.8849999999999998"/>
    <n v="7.77"/>
    <x v="3"/>
    <x v="2"/>
    <n v="1.0101"/>
    <n v="0.14942528735632185"/>
    <x v="0"/>
  </r>
  <r>
    <s v="KHG-33953-115"/>
    <x v="514"/>
    <s v="78226-97287-JI"/>
    <s v="L-D-0.5"/>
    <n v="3"/>
    <x v="744"/>
    <s v="kferrettimf@huffingtonpost.com"/>
    <x v="1"/>
    <s v="Lib"/>
    <s v="D"/>
    <x v="1"/>
    <n v="7.77"/>
    <n v="23.31"/>
    <x v="3"/>
    <x v="2"/>
    <n v="3.0303"/>
    <n v="0.14942528735632185"/>
    <x v="1"/>
  </r>
  <r>
    <s v="MHD-95615-696"/>
    <x v="54"/>
    <s v="27930-59250-JT"/>
    <s v="R-L-2.5"/>
    <n v="5"/>
    <x v="745"/>
    <s v=""/>
    <x v="0"/>
    <s v="Rob"/>
    <s v="L"/>
    <x v="2"/>
    <n v="27.484999999999996"/>
    <n v="137.42499999999998"/>
    <x v="0"/>
    <x v="1"/>
    <n v="8.2454999999999998"/>
    <n v="6.3829787234042562E-2"/>
    <x v="1"/>
  </r>
  <r>
    <s v="HBH-64794-080"/>
    <x v="597"/>
    <s v="40560-18556-YE"/>
    <s v="R-D-0.2"/>
    <n v="3"/>
    <x v="746"/>
    <s v=""/>
    <x v="0"/>
    <s v="Rob"/>
    <s v="D"/>
    <x v="3"/>
    <n v="2.6849999999999996"/>
    <n v="8.0549999999999997"/>
    <x v="0"/>
    <x v="2"/>
    <n v="0.4832999999999999"/>
    <n v="6.3829787234042534E-2"/>
    <x v="0"/>
  </r>
  <r>
    <s v="CNJ-56058-223"/>
    <x v="105"/>
    <s v="40780-22081-LX"/>
    <s v="L-L-0.5"/>
    <n v="3"/>
    <x v="747"/>
    <s v="abalsdonemi@toplist.cz"/>
    <x v="0"/>
    <s v="Lib"/>
    <s v="L"/>
    <x v="1"/>
    <n v="9.51"/>
    <n v="28.53"/>
    <x v="3"/>
    <x v="1"/>
    <n v="3.7088999999999999"/>
    <n v="0.14942528735632182"/>
    <x v="1"/>
  </r>
  <r>
    <s v="KHO-27106-786"/>
    <x v="210"/>
    <s v="01603-43789-TN"/>
    <s v="A-M-1"/>
    <n v="6"/>
    <x v="748"/>
    <s v="bromeramj@list-manage.com"/>
    <x v="1"/>
    <s v="Ara"/>
    <s v="M"/>
    <x v="0"/>
    <n v="11.25"/>
    <n v="67.5"/>
    <x v="2"/>
    <x v="0"/>
    <n v="6.0749999999999993"/>
    <n v="9.8901098901098897E-2"/>
    <x v="0"/>
  </r>
  <r>
    <s v="KHO-27106-786"/>
    <x v="210"/>
    <s v="01603-43789-TN"/>
    <s v="L-D-2.5"/>
    <n v="6"/>
    <x v="748"/>
    <s v="bromeramj@list-manage.com"/>
    <x v="1"/>
    <s v="Lib"/>
    <s v="D"/>
    <x v="2"/>
    <n v="29.784999999999997"/>
    <n v="178.70999999999998"/>
    <x v="3"/>
    <x v="2"/>
    <n v="23.232299999999999"/>
    <n v="0.14942528735632185"/>
    <x v="0"/>
  </r>
  <r>
    <s v="YAC-50329-982"/>
    <x v="598"/>
    <s v="75419-92838-TI"/>
    <s v="E-M-2.5"/>
    <n v="1"/>
    <x v="749"/>
    <s v="cbrydeml@tuttocitta.it"/>
    <x v="0"/>
    <s v="Exc"/>
    <s v="M"/>
    <x v="2"/>
    <n v="31.624999999999996"/>
    <n v="31.624999999999996"/>
    <x v="1"/>
    <x v="0"/>
    <n v="3.4787499999999998"/>
    <n v="0.12359550561797754"/>
    <x v="0"/>
  </r>
  <r>
    <s v="VVL-95291-039"/>
    <x v="360"/>
    <s v="96516-97464-MF"/>
    <s v="E-L-0.2"/>
    <n v="2"/>
    <x v="750"/>
    <s v="senefermm@blog.com"/>
    <x v="0"/>
    <s v="Exc"/>
    <s v="L"/>
    <x v="3"/>
    <n v="4.4550000000000001"/>
    <n v="8.91"/>
    <x v="1"/>
    <x v="1"/>
    <n v="0.98009999999999997"/>
    <n v="0.12359550561797752"/>
    <x v="1"/>
  </r>
  <r>
    <s v="VUT-20974-364"/>
    <x v="62"/>
    <s v="90285-56295-PO"/>
    <s v="R-M-0.5"/>
    <n v="6"/>
    <x v="751"/>
    <s v="lhaggerstonemn@independent.co.uk"/>
    <x v="0"/>
    <s v="Rob"/>
    <s v="M"/>
    <x v="1"/>
    <n v="5.97"/>
    <n v="35.82"/>
    <x v="0"/>
    <x v="0"/>
    <n v="2.1491999999999996"/>
    <n v="6.3829787234042534E-2"/>
    <x v="1"/>
  </r>
  <r>
    <s v="SFC-34054-213"/>
    <x v="599"/>
    <s v="08100-71102-HQ"/>
    <s v="L-L-0.5"/>
    <n v="4"/>
    <x v="752"/>
    <s v="mgundrymo@omniture.com"/>
    <x v="1"/>
    <s v="Lib"/>
    <s v="L"/>
    <x v="1"/>
    <n v="9.51"/>
    <n v="38.04"/>
    <x v="3"/>
    <x v="1"/>
    <n v="4.9451999999999998"/>
    <n v="0.14942528735632182"/>
    <x v="1"/>
  </r>
  <r>
    <s v="UDS-04807-593"/>
    <x v="600"/>
    <s v="84074-28110-OV"/>
    <s v="L-D-0.5"/>
    <n v="2"/>
    <x v="753"/>
    <s v="bwellanmp@cafepress.com"/>
    <x v="0"/>
    <s v="Lib"/>
    <s v="D"/>
    <x v="1"/>
    <n v="7.77"/>
    <n v="15.54"/>
    <x v="3"/>
    <x v="2"/>
    <n v="2.0202"/>
    <n v="0.14942528735632185"/>
    <x v="1"/>
  </r>
  <r>
    <s v="FWE-98471-488"/>
    <x v="601"/>
    <s v="27930-59250-JT"/>
    <s v="L-L-1"/>
    <n v="5"/>
    <x v="745"/>
    <s v=""/>
    <x v="0"/>
    <s v="Lib"/>
    <s v="L"/>
    <x v="0"/>
    <n v="15.85"/>
    <n v="79.25"/>
    <x v="3"/>
    <x v="1"/>
    <n v="10.302500000000002"/>
    <n v="0.14942528735632188"/>
    <x v="1"/>
  </r>
  <r>
    <s v="RAU-17060-674"/>
    <x v="602"/>
    <s v="12747-63766-EU"/>
    <s v="L-L-0.2"/>
    <n v="1"/>
    <x v="754"/>
    <s v="catchesonmr@xinhuanet.com"/>
    <x v="0"/>
    <s v="Lib"/>
    <s v="L"/>
    <x v="3"/>
    <n v="4.7549999999999999"/>
    <n v="4.7549999999999999"/>
    <x v="3"/>
    <x v="1"/>
    <n v="0.61814999999999998"/>
    <n v="0.14942528735632182"/>
    <x v="0"/>
  </r>
  <r>
    <s v="AOL-13866-711"/>
    <x v="603"/>
    <s v="83490-88357-LJ"/>
    <s v="E-M-1"/>
    <n v="4"/>
    <x v="755"/>
    <s v="estentonms@google.it"/>
    <x v="0"/>
    <s v="Exc"/>
    <s v="M"/>
    <x v="0"/>
    <n v="13.75"/>
    <n v="55"/>
    <x v="1"/>
    <x v="0"/>
    <n v="6.05"/>
    <n v="0.12359550561797751"/>
    <x v="0"/>
  </r>
  <r>
    <s v="NOA-79645-377"/>
    <x v="604"/>
    <s v="53729-30320-XZ"/>
    <s v="R-D-0.5"/>
    <n v="5"/>
    <x v="756"/>
    <s v="etrippmt@wp.com"/>
    <x v="0"/>
    <s v="Rob"/>
    <s v="D"/>
    <x v="1"/>
    <n v="5.3699999999999992"/>
    <n v="26.849999999999994"/>
    <x v="0"/>
    <x v="2"/>
    <n v="1.6109999999999998"/>
    <n v="6.3829787234042562E-2"/>
    <x v="1"/>
  </r>
  <r>
    <s v="KMS-49214-806"/>
    <x v="605"/>
    <s v="50384-52703-LA"/>
    <s v="E-L-2.5"/>
    <n v="4"/>
    <x v="757"/>
    <s v="lmacmanusmu@imdb.com"/>
    <x v="0"/>
    <s v="Exc"/>
    <s v="L"/>
    <x v="2"/>
    <n v="34.154999999999994"/>
    <n v="136.61999999999998"/>
    <x v="1"/>
    <x v="1"/>
    <n v="15.028199999999998"/>
    <n v="0.12359550561797754"/>
    <x v="1"/>
  </r>
  <r>
    <s v="ABK-08091-531"/>
    <x v="606"/>
    <s v="53864-36201-FG"/>
    <s v="L-L-1"/>
    <n v="3"/>
    <x v="758"/>
    <s v="tbenediktovichmv@ebay.com"/>
    <x v="0"/>
    <s v="Lib"/>
    <s v="L"/>
    <x v="0"/>
    <n v="15.85"/>
    <n v="47.55"/>
    <x v="3"/>
    <x v="1"/>
    <n v="6.1815000000000007"/>
    <n v="0.14942528735632185"/>
    <x v="0"/>
  </r>
  <r>
    <s v="GPT-67705-953"/>
    <x v="446"/>
    <s v="70631-33225-MZ"/>
    <s v="A-M-0.2"/>
    <n v="5"/>
    <x v="759"/>
    <s v="cbournermw@chronoengine.com"/>
    <x v="0"/>
    <s v="Ara"/>
    <s v="M"/>
    <x v="3"/>
    <n v="3.375"/>
    <n v="16.875"/>
    <x v="2"/>
    <x v="0"/>
    <n v="1.5187499999999998"/>
    <n v="9.8901098901098897E-2"/>
    <x v="0"/>
  </r>
  <r>
    <s v="JNA-21450-177"/>
    <x v="18"/>
    <s v="54798-14109-HC"/>
    <s v="A-D-1"/>
    <n v="3"/>
    <x v="760"/>
    <s v="oskermen3@hatena.ne.jp"/>
    <x v="0"/>
    <s v="Ara"/>
    <s v="D"/>
    <x v="0"/>
    <n v="9.9499999999999993"/>
    <n v="29.849999999999998"/>
    <x v="2"/>
    <x v="2"/>
    <n v="2.6864999999999997"/>
    <n v="9.8901098901098897E-2"/>
    <x v="0"/>
  </r>
  <r>
    <s v="MPQ-23421-608"/>
    <x v="180"/>
    <s v="08023-52962-ET"/>
    <s v="E-M-0.5"/>
    <n v="5"/>
    <x v="761"/>
    <s v="kheddanmy@icq.com"/>
    <x v="0"/>
    <s v="Exc"/>
    <s v="M"/>
    <x v="1"/>
    <n v="8.25"/>
    <n v="41.25"/>
    <x v="1"/>
    <x v="0"/>
    <n v="4.5374999999999996"/>
    <n v="0.12359550561797752"/>
    <x v="0"/>
  </r>
  <r>
    <s v="NLI-63891-565"/>
    <x v="580"/>
    <s v="41899-00283-VK"/>
    <s v="E-M-0.2"/>
    <n v="5"/>
    <x v="762"/>
    <s v="ichartersmz@abc.net.au"/>
    <x v="0"/>
    <s v="Exc"/>
    <s v="M"/>
    <x v="3"/>
    <n v="4.125"/>
    <n v="20.625"/>
    <x v="1"/>
    <x v="0"/>
    <n v="2.2687499999999998"/>
    <n v="0.12359550561797752"/>
    <x v="1"/>
  </r>
  <r>
    <s v="HHF-36647-854"/>
    <x v="453"/>
    <s v="39011-18412-GR"/>
    <s v="A-D-2.5"/>
    <n v="6"/>
    <x v="763"/>
    <s v="aroubertn0@tmall.com"/>
    <x v="0"/>
    <s v="Ara"/>
    <s v="D"/>
    <x v="2"/>
    <n v="22.884999999999998"/>
    <n v="137.31"/>
    <x v="2"/>
    <x v="2"/>
    <n v="12.357899999999997"/>
    <n v="9.8901098901098883E-2"/>
    <x v="0"/>
  </r>
  <r>
    <s v="SBN-16537-046"/>
    <x v="259"/>
    <s v="60255-12579-PZ"/>
    <s v="A-D-0.2"/>
    <n v="1"/>
    <x v="764"/>
    <s v="hmairsn1@so-net.ne.jp"/>
    <x v="0"/>
    <s v="Ara"/>
    <s v="D"/>
    <x v="3"/>
    <n v="2.9849999999999999"/>
    <n v="2.9849999999999999"/>
    <x v="2"/>
    <x v="2"/>
    <n v="0.26865"/>
    <n v="9.8901098901098911E-2"/>
    <x v="1"/>
  </r>
  <r>
    <s v="XZD-44484-632"/>
    <x v="607"/>
    <s v="80541-38332-BP"/>
    <s v="E-M-1"/>
    <n v="2"/>
    <x v="765"/>
    <s v="hrainforthn2@blog.com"/>
    <x v="0"/>
    <s v="Exc"/>
    <s v="M"/>
    <x v="0"/>
    <n v="13.75"/>
    <n v="27.5"/>
    <x v="1"/>
    <x v="0"/>
    <n v="3.0249999999999999"/>
    <n v="0.12359550561797751"/>
    <x v="1"/>
  </r>
  <r>
    <s v="XZD-44484-632"/>
    <x v="607"/>
    <s v="80541-38332-BP"/>
    <s v="A-D-0.2"/>
    <n v="2"/>
    <x v="765"/>
    <s v="hrainforthn2@blog.com"/>
    <x v="0"/>
    <s v="Ara"/>
    <s v="D"/>
    <x v="3"/>
    <n v="2.9849999999999999"/>
    <n v="5.97"/>
    <x v="2"/>
    <x v="2"/>
    <n v="0.5373"/>
    <n v="9.8901098901098911E-2"/>
    <x v="1"/>
  </r>
  <r>
    <s v="IKQ-39946-768"/>
    <x v="385"/>
    <s v="72778-50968-UQ"/>
    <s v="R-M-1"/>
    <n v="6"/>
    <x v="766"/>
    <s v="ijespern4@theglobeandmail.com"/>
    <x v="0"/>
    <s v="Rob"/>
    <s v="M"/>
    <x v="0"/>
    <n v="9.9499999999999993"/>
    <n v="59.699999999999996"/>
    <x v="0"/>
    <x v="0"/>
    <n v="3.5819999999999999"/>
    <n v="6.3829787234042562E-2"/>
    <x v="1"/>
  </r>
  <r>
    <s v="KMB-95211-174"/>
    <x v="608"/>
    <s v="23941-30203-MO"/>
    <s v="R-D-2.5"/>
    <n v="4"/>
    <x v="767"/>
    <s v="ldwerryhousen5@gravatar.com"/>
    <x v="0"/>
    <s v="Rob"/>
    <s v="D"/>
    <x v="2"/>
    <n v="20.584999999999997"/>
    <n v="82.339999999999989"/>
    <x v="0"/>
    <x v="2"/>
    <n v="4.9403999999999995"/>
    <n v="6.3829787234042548E-2"/>
    <x v="0"/>
  </r>
  <r>
    <s v="QWY-99467-368"/>
    <x v="609"/>
    <s v="96434-50068-DZ"/>
    <s v="A-D-2.5"/>
    <n v="1"/>
    <x v="768"/>
    <s v="nbroomern6@examiner.com"/>
    <x v="0"/>
    <s v="Ara"/>
    <s v="D"/>
    <x v="2"/>
    <n v="22.884999999999998"/>
    <n v="22.884999999999998"/>
    <x v="2"/>
    <x v="2"/>
    <n v="2.0596499999999995"/>
    <n v="9.8901098901098883E-2"/>
    <x v="1"/>
  </r>
  <r>
    <s v="SRG-76791-614"/>
    <x v="147"/>
    <s v="11729-74102-XB"/>
    <s v="E-L-0.5"/>
    <n v="1"/>
    <x v="769"/>
    <s v="kthoumassonn7@bloglovin.com"/>
    <x v="0"/>
    <s v="Exc"/>
    <s v="L"/>
    <x v="1"/>
    <n v="8.91"/>
    <n v="8.91"/>
    <x v="1"/>
    <x v="1"/>
    <n v="0.98009999999999997"/>
    <n v="0.12359550561797752"/>
    <x v="0"/>
  </r>
  <r>
    <s v="VSN-94485-621"/>
    <x v="172"/>
    <s v="88116-12604-TE"/>
    <s v="A-D-0.2"/>
    <n v="4"/>
    <x v="770"/>
    <s v="fhabberghamn8@discovery.com"/>
    <x v="0"/>
    <s v="Ara"/>
    <s v="D"/>
    <x v="3"/>
    <n v="2.9849999999999999"/>
    <n v="11.94"/>
    <x v="2"/>
    <x v="2"/>
    <n v="1.0746"/>
    <n v="9.8901098901098911E-2"/>
    <x v="1"/>
  </r>
  <r>
    <s v="UFZ-24348-219"/>
    <x v="610"/>
    <s v="27930-59250-JT"/>
    <s v="L-M-2.5"/>
    <n v="3"/>
    <x v="745"/>
    <s v=""/>
    <x v="0"/>
    <s v="Lib"/>
    <s v="M"/>
    <x v="2"/>
    <n v="33.464999999999996"/>
    <n v="100.39499999999998"/>
    <x v="3"/>
    <x v="0"/>
    <n v="13.051349999999999"/>
    <n v="0.14942528735632185"/>
    <x v="1"/>
  </r>
  <r>
    <s v="UKS-93055-397"/>
    <x v="611"/>
    <s v="13082-41034-PD"/>
    <s v="A-D-2.5"/>
    <n v="5"/>
    <x v="771"/>
    <s v="ravrashinna@tamu.edu"/>
    <x v="0"/>
    <s v="Ara"/>
    <s v="D"/>
    <x v="2"/>
    <n v="22.884999999999998"/>
    <n v="114.42499999999998"/>
    <x v="2"/>
    <x v="2"/>
    <n v="10.298249999999998"/>
    <n v="9.8901098901098897E-2"/>
    <x v="1"/>
  </r>
  <r>
    <s v="AVH-56062-335"/>
    <x v="612"/>
    <s v="18082-74419-QH"/>
    <s v="E-M-0.5"/>
    <n v="5"/>
    <x v="772"/>
    <s v="mdoidgenb@etsy.com"/>
    <x v="0"/>
    <s v="Exc"/>
    <s v="M"/>
    <x v="1"/>
    <n v="8.25"/>
    <n v="41.25"/>
    <x v="1"/>
    <x v="0"/>
    <n v="4.5374999999999996"/>
    <n v="0.12359550561797752"/>
    <x v="1"/>
  </r>
  <r>
    <s v="HGE-19842-613"/>
    <x v="613"/>
    <s v="49401-45041-ZU"/>
    <s v="R-L-0.5"/>
    <n v="4"/>
    <x v="773"/>
    <s v="jedinboronc@reverbnation.com"/>
    <x v="0"/>
    <s v="Rob"/>
    <s v="L"/>
    <x v="1"/>
    <n v="7.169999999999999"/>
    <n v="28.679999999999996"/>
    <x v="0"/>
    <x v="1"/>
    <n v="1.7207999999999997"/>
    <n v="6.3829787234042548E-2"/>
    <x v="0"/>
  </r>
  <r>
    <s v="WBA-85905-175"/>
    <x v="611"/>
    <s v="41252-45992-VS"/>
    <s v="L-M-0.2"/>
    <n v="1"/>
    <x v="774"/>
    <s v="ttewelsonnd@cdbaby.com"/>
    <x v="0"/>
    <s v="Lib"/>
    <s v="M"/>
    <x v="3"/>
    <n v="4.3650000000000002"/>
    <n v="4.3650000000000002"/>
    <x v="3"/>
    <x v="0"/>
    <n v="0.56745000000000001"/>
    <n v="0.14942528735632182"/>
    <x v="1"/>
  </r>
  <r>
    <s v="DZI-35365-596"/>
    <x v="493"/>
    <s v="54798-14109-HC"/>
    <s v="E-M-0.2"/>
    <n v="2"/>
    <x v="760"/>
    <s v="oskermen3@hatena.ne.jp"/>
    <x v="0"/>
    <s v="Exc"/>
    <s v="M"/>
    <x v="3"/>
    <n v="4.125"/>
    <n v="8.25"/>
    <x v="1"/>
    <x v="0"/>
    <n v="0.90749999999999997"/>
    <n v="0.12359550561797752"/>
    <x v="0"/>
  </r>
  <r>
    <s v="XIR-88982-743"/>
    <x v="614"/>
    <s v="00852-54571-WP"/>
    <s v="E-M-0.2"/>
    <n v="2"/>
    <x v="775"/>
    <s v="ddrewittnf@mapquest.com"/>
    <x v="0"/>
    <s v="Exc"/>
    <s v="M"/>
    <x v="3"/>
    <n v="4.125"/>
    <n v="8.25"/>
    <x v="1"/>
    <x v="0"/>
    <n v="0.90749999999999997"/>
    <n v="0.12359550561797752"/>
    <x v="0"/>
  </r>
  <r>
    <s v="VUC-72395-865"/>
    <x v="151"/>
    <s v="13321-57602-GK"/>
    <s v="A-D-0.5"/>
    <n v="6"/>
    <x v="776"/>
    <s v="agladhillng@stanford.edu"/>
    <x v="0"/>
    <s v="Ara"/>
    <s v="D"/>
    <x v="1"/>
    <n v="5.97"/>
    <n v="35.82"/>
    <x v="2"/>
    <x v="2"/>
    <n v="3.2237999999999998"/>
    <n v="9.8901098901098883E-2"/>
    <x v="0"/>
  </r>
  <r>
    <s v="BQJ-44755-910"/>
    <x v="489"/>
    <s v="75006-89922-VW"/>
    <s v="E-D-2.5"/>
    <n v="6"/>
    <x v="777"/>
    <s v="mlorineznh@whitehouse.gov"/>
    <x v="0"/>
    <s v="Exc"/>
    <s v="D"/>
    <x v="2"/>
    <n v="27.945"/>
    <n v="167.67000000000002"/>
    <x v="1"/>
    <x v="2"/>
    <n v="18.4437"/>
    <n v="0.12359550561797752"/>
    <x v="1"/>
  </r>
  <r>
    <s v="JKC-64636-831"/>
    <x v="615"/>
    <s v="52098-80103-FD"/>
    <s v="A-M-2.5"/>
    <n v="2"/>
    <x v="778"/>
    <s v=""/>
    <x v="0"/>
    <s v="Ara"/>
    <s v="M"/>
    <x v="2"/>
    <n v="25.874999999999996"/>
    <n v="51.749999999999993"/>
    <x v="2"/>
    <x v="0"/>
    <n v="4.6574999999999989"/>
    <n v="9.8901098901098883E-2"/>
    <x v="0"/>
  </r>
  <r>
    <s v="ZKI-78561-066"/>
    <x v="616"/>
    <s v="60121-12432-VU"/>
    <s v="A-D-0.2"/>
    <n v="3"/>
    <x v="779"/>
    <s v="mvannj@wikipedia.org"/>
    <x v="0"/>
    <s v="Ara"/>
    <s v="D"/>
    <x v="3"/>
    <n v="2.9849999999999999"/>
    <n v="8.9550000000000001"/>
    <x v="2"/>
    <x v="2"/>
    <n v="0.80594999999999994"/>
    <n v="9.8901098901098883E-2"/>
    <x v="0"/>
  </r>
  <r>
    <s v="IMP-12563-728"/>
    <x v="578"/>
    <s v="68346-14810-UA"/>
    <s v="E-L-0.5"/>
    <n v="6"/>
    <x v="780"/>
    <s v=""/>
    <x v="0"/>
    <s v="Exc"/>
    <s v="L"/>
    <x v="1"/>
    <n v="8.91"/>
    <n v="53.46"/>
    <x v="1"/>
    <x v="1"/>
    <n v="5.8805999999999994"/>
    <n v="0.12359550561797751"/>
    <x v="1"/>
  </r>
  <r>
    <s v="MZL-81126-390"/>
    <x v="617"/>
    <s v="48464-99723-HK"/>
    <s v="A-L-0.2"/>
    <n v="6"/>
    <x v="781"/>
    <s v="jethelstonnl@creativecommons.org"/>
    <x v="0"/>
    <s v="Ara"/>
    <s v="L"/>
    <x v="3"/>
    <n v="3.8849999999999998"/>
    <n v="23.31"/>
    <x v="2"/>
    <x v="1"/>
    <n v="2.0978999999999997"/>
    <n v="9.8901098901098883E-2"/>
    <x v="0"/>
  </r>
  <r>
    <s v="MZL-81126-390"/>
    <x v="617"/>
    <s v="48464-99723-HK"/>
    <s v="A-M-0.2"/>
    <n v="2"/>
    <x v="781"/>
    <s v="jethelstonnl@creativecommons.org"/>
    <x v="0"/>
    <s v="Ara"/>
    <s v="M"/>
    <x v="3"/>
    <n v="3.375"/>
    <n v="6.75"/>
    <x v="2"/>
    <x v="0"/>
    <n v="0.60749999999999993"/>
    <n v="9.8901098901098883E-2"/>
    <x v="0"/>
  </r>
  <r>
    <s v="TVF-57766-608"/>
    <x v="155"/>
    <s v="88420-46464-XE"/>
    <s v="L-D-0.5"/>
    <n v="1"/>
    <x v="782"/>
    <s v="peberznn@woothemes.com"/>
    <x v="0"/>
    <s v="Lib"/>
    <s v="D"/>
    <x v="1"/>
    <n v="7.77"/>
    <n v="7.77"/>
    <x v="3"/>
    <x v="2"/>
    <n v="1.0101"/>
    <n v="0.14942528735632185"/>
    <x v="0"/>
  </r>
  <r>
    <s v="RUX-37995-892"/>
    <x v="461"/>
    <s v="37762-09530-MP"/>
    <s v="L-D-2.5"/>
    <n v="4"/>
    <x v="783"/>
    <s v="bgaishno@altervista.org"/>
    <x v="0"/>
    <s v="Lib"/>
    <s v="D"/>
    <x v="2"/>
    <n v="29.784999999999997"/>
    <n v="119.13999999999999"/>
    <x v="3"/>
    <x v="2"/>
    <n v="15.488199999999999"/>
    <n v="0.14942528735632185"/>
    <x v="0"/>
  </r>
  <r>
    <s v="AVK-76526-953"/>
    <x v="87"/>
    <s v="47268-50127-XY"/>
    <s v="A-D-1"/>
    <n v="2"/>
    <x v="784"/>
    <s v="ldantonnp@miitbeian.gov.cn"/>
    <x v="0"/>
    <s v="Ara"/>
    <s v="D"/>
    <x v="0"/>
    <n v="9.9499999999999993"/>
    <n v="19.899999999999999"/>
    <x v="2"/>
    <x v="2"/>
    <n v="1.7909999999999997"/>
    <n v="9.8901098901098897E-2"/>
    <x v="1"/>
  </r>
  <r>
    <s v="RIU-02231-623"/>
    <x v="618"/>
    <s v="25544-84179-QC"/>
    <s v="R-L-0.5"/>
    <n v="5"/>
    <x v="785"/>
    <s v="smorrallnq@answers.com"/>
    <x v="0"/>
    <s v="Rob"/>
    <s v="L"/>
    <x v="1"/>
    <n v="7.169999999999999"/>
    <n v="35.849999999999994"/>
    <x v="0"/>
    <x v="1"/>
    <n v="2.1509999999999998"/>
    <n v="6.3829787234042548E-2"/>
    <x v="0"/>
  </r>
  <r>
    <s v="WFK-99317-827"/>
    <x v="619"/>
    <s v="32058-76765-ZL"/>
    <s v="L-D-2.5"/>
    <n v="3"/>
    <x v="786"/>
    <s v="dcrownshawnr@photobucket.com"/>
    <x v="0"/>
    <s v="Lib"/>
    <s v="D"/>
    <x v="2"/>
    <n v="29.784999999999997"/>
    <n v="89.35499999999999"/>
    <x v="3"/>
    <x v="2"/>
    <n v="11.616149999999999"/>
    <n v="0.14942528735632185"/>
    <x v="1"/>
  </r>
  <r>
    <s v="SFD-00372-284"/>
    <x v="440"/>
    <s v="54798-14109-HC"/>
    <s v="L-M-0.2"/>
    <n v="2"/>
    <x v="760"/>
    <s v="oskermen3@hatena.ne.jp"/>
    <x v="0"/>
    <s v="Lib"/>
    <s v="M"/>
    <x v="3"/>
    <n v="4.3650000000000002"/>
    <n v="8.73"/>
    <x v="3"/>
    <x v="0"/>
    <n v="1.1349"/>
    <n v="0.14942528735632182"/>
    <x v="0"/>
  </r>
  <r>
    <s v="SXC-62166-515"/>
    <x v="489"/>
    <s v="69171-65646-UC"/>
    <s v="R-L-2.5"/>
    <n v="5"/>
    <x v="787"/>
    <s v="jreddochnt@sun.com"/>
    <x v="0"/>
    <s v="Rob"/>
    <s v="L"/>
    <x v="2"/>
    <n v="27.484999999999996"/>
    <n v="137.42499999999998"/>
    <x v="0"/>
    <x v="1"/>
    <n v="8.2454999999999998"/>
    <n v="6.3829787234042562E-2"/>
    <x v="1"/>
  </r>
  <r>
    <s v="YIE-87008-621"/>
    <x v="620"/>
    <s v="22503-52799-MI"/>
    <s v="L-M-0.5"/>
    <n v="4"/>
    <x v="788"/>
    <s v="stitleynu@whitehouse.gov"/>
    <x v="0"/>
    <s v="Lib"/>
    <s v="M"/>
    <x v="1"/>
    <n v="8.73"/>
    <n v="34.92"/>
    <x v="3"/>
    <x v="0"/>
    <n v="4.5396000000000001"/>
    <n v="0.14942528735632182"/>
    <x v="1"/>
  </r>
  <r>
    <s v="HRM-94548-288"/>
    <x v="621"/>
    <s v="08934-65581-ZI"/>
    <s v="A-L-2.5"/>
    <n v="6"/>
    <x v="789"/>
    <s v="rsimaonv@simplemachines.org"/>
    <x v="0"/>
    <s v="Ara"/>
    <s v="L"/>
    <x v="2"/>
    <n v="29.784999999999997"/>
    <n v="178.70999999999998"/>
    <x v="2"/>
    <x v="1"/>
    <n v="16.083899999999996"/>
    <n v="9.8901098901098897E-2"/>
    <x v="1"/>
  </r>
  <r>
    <s v="UJG-34731-295"/>
    <x v="374"/>
    <s v="15764-22559-ZT"/>
    <s v="A-M-2.5"/>
    <n v="1"/>
    <x v="790"/>
    <s v=""/>
    <x v="0"/>
    <s v="Ara"/>
    <s v="M"/>
    <x v="2"/>
    <n v="25.874999999999996"/>
    <n v="25.874999999999996"/>
    <x v="2"/>
    <x v="0"/>
    <n v="2.3287499999999994"/>
    <n v="9.8901098901098883E-2"/>
    <x v="1"/>
  </r>
  <r>
    <s v="TWD-70988-853"/>
    <x v="345"/>
    <s v="87519-68847-ZG"/>
    <s v="L-D-1"/>
    <n v="6"/>
    <x v="791"/>
    <s v="nchisholmnx@example.com"/>
    <x v="0"/>
    <s v="Lib"/>
    <s v="D"/>
    <x v="0"/>
    <n v="12.95"/>
    <n v="77.699999999999989"/>
    <x v="3"/>
    <x v="2"/>
    <n v="10.100999999999999"/>
    <n v="0.14942528735632185"/>
    <x v="0"/>
  </r>
  <r>
    <s v="CIX-22904-641"/>
    <x v="622"/>
    <s v="78012-56878-UB"/>
    <s v="R-M-1"/>
    <n v="1"/>
    <x v="792"/>
    <s v="goatsny@live.com"/>
    <x v="0"/>
    <s v="Rob"/>
    <s v="M"/>
    <x v="0"/>
    <n v="9.9499999999999993"/>
    <n v="9.9499999999999993"/>
    <x v="0"/>
    <x v="0"/>
    <n v="0.59699999999999998"/>
    <n v="6.3829787234042548E-2"/>
    <x v="0"/>
  </r>
  <r>
    <s v="DLV-65840-759"/>
    <x v="623"/>
    <s v="77192-72145-RG"/>
    <s v="L-M-1"/>
    <n v="2"/>
    <x v="793"/>
    <s v="mbirkinnz@java.com"/>
    <x v="0"/>
    <s v="Lib"/>
    <s v="M"/>
    <x v="0"/>
    <n v="14.55"/>
    <n v="29.1"/>
    <x v="3"/>
    <x v="0"/>
    <n v="3.7830000000000004"/>
    <n v="0.14942528735632185"/>
    <x v="0"/>
  </r>
  <r>
    <s v="RXN-55491-201"/>
    <x v="354"/>
    <s v="86071-79238-CX"/>
    <s v="R-L-0.2"/>
    <n v="6"/>
    <x v="794"/>
    <s v="rpysono0@constantcontact.com"/>
    <x v="1"/>
    <s v="Rob"/>
    <s v="L"/>
    <x v="3"/>
    <n v="3.5849999999999995"/>
    <n v="21.509999999999998"/>
    <x v="0"/>
    <x v="1"/>
    <n v="1.2905999999999997"/>
    <n v="6.3829787234042548E-2"/>
    <x v="1"/>
  </r>
  <r>
    <s v="UHK-63283-868"/>
    <x v="624"/>
    <s v="16809-16936-WF"/>
    <s v="A-M-0.5"/>
    <n v="1"/>
    <x v="795"/>
    <s v="mmacconnechieo9@reuters.com"/>
    <x v="0"/>
    <s v="Ara"/>
    <s v="M"/>
    <x v="1"/>
    <n v="6.75"/>
    <n v="6.75"/>
    <x v="2"/>
    <x v="0"/>
    <n v="0.60749999999999993"/>
    <n v="9.8901098901098883E-2"/>
    <x v="0"/>
  </r>
  <r>
    <s v="PJC-31401-893"/>
    <x v="561"/>
    <s v="11212-69985-ZJ"/>
    <s v="A-D-0.5"/>
    <n v="3"/>
    <x v="796"/>
    <s v="rtreachero2@usa.gov"/>
    <x v="1"/>
    <s v="Ara"/>
    <s v="D"/>
    <x v="1"/>
    <n v="5.97"/>
    <n v="17.91"/>
    <x v="2"/>
    <x v="2"/>
    <n v="1.6118999999999999"/>
    <n v="9.8901098901098883E-2"/>
    <x v="1"/>
  </r>
  <r>
    <s v="HHO-79903-185"/>
    <x v="42"/>
    <s v="53893-01719-CL"/>
    <s v="A-L-2.5"/>
    <n v="1"/>
    <x v="797"/>
    <s v="bfattorinio3@quantcast.com"/>
    <x v="1"/>
    <s v="Ara"/>
    <s v="L"/>
    <x v="2"/>
    <n v="29.784999999999997"/>
    <n v="29.784999999999997"/>
    <x v="2"/>
    <x v="1"/>
    <n v="2.6806499999999995"/>
    <n v="9.8901098901098897E-2"/>
    <x v="0"/>
  </r>
  <r>
    <s v="YWM-07310-594"/>
    <x v="267"/>
    <s v="66028-99867-WJ"/>
    <s v="E-M-0.5"/>
    <n v="5"/>
    <x v="798"/>
    <s v="mpalleskeo4@nyu.edu"/>
    <x v="0"/>
    <s v="Exc"/>
    <s v="M"/>
    <x v="1"/>
    <n v="8.25"/>
    <n v="41.25"/>
    <x v="1"/>
    <x v="0"/>
    <n v="4.5374999999999996"/>
    <n v="0.12359550561797752"/>
    <x v="0"/>
  </r>
  <r>
    <s v="FHD-94983-982"/>
    <x v="625"/>
    <s v="62839-56723-CH"/>
    <s v="R-M-0.5"/>
    <n v="3"/>
    <x v="799"/>
    <s v=""/>
    <x v="0"/>
    <s v="Rob"/>
    <s v="M"/>
    <x v="1"/>
    <n v="5.97"/>
    <n v="17.91"/>
    <x v="0"/>
    <x v="0"/>
    <n v="1.0745999999999998"/>
    <n v="6.3829787234042534E-2"/>
    <x v="0"/>
  </r>
  <r>
    <s v="WQK-10857-119"/>
    <x v="616"/>
    <s v="96849-52854-CR"/>
    <s v="E-D-0.5"/>
    <n v="1"/>
    <x v="800"/>
    <s v="fantcliffeo6@amazon.co.jp"/>
    <x v="1"/>
    <s v="Exc"/>
    <s v="D"/>
    <x v="1"/>
    <n v="7.29"/>
    <n v="7.29"/>
    <x v="1"/>
    <x v="2"/>
    <n v="0.80190000000000006"/>
    <n v="0.12359550561797754"/>
    <x v="0"/>
  </r>
  <r>
    <s v="DXA-50313-073"/>
    <x v="626"/>
    <s v="19755-55847-VW"/>
    <s v="E-L-1"/>
    <n v="2"/>
    <x v="801"/>
    <s v="pmatignono7@harvard.edu"/>
    <x v="2"/>
    <s v="Exc"/>
    <s v="L"/>
    <x v="0"/>
    <n v="14.85"/>
    <n v="29.7"/>
    <x v="1"/>
    <x v="1"/>
    <n v="3.2669999999999999"/>
    <n v="0.12359550561797752"/>
    <x v="0"/>
  </r>
  <r>
    <s v="ONW-00560-570"/>
    <x v="52"/>
    <s v="32900-82606-BO"/>
    <s v="A-M-1"/>
    <n v="2"/>
    <x v="802"/>
    <s v="cweondo8@theglobeandmail.com"/>
    <x v="0"/>
    <s v="Ara"/>
    <s v="M"/>
    <x v="0"/>
    <n v="11.25"/>
    <n v="22.5"/>
    <x v="2"/>
    <x v="0"/>
    <n v="2.0249999999999999"/>
    <n v="9.8901098901098897E-2"/>
    <x v="1"/>
  </r>
  <r>
    <s v="BRJ-19414-277"/>
    <x v="622"/>
    <s v="16809-16936-WF"/>
    <s v="R-M-0.2"/>
    <n v="4"/>
    <x v="795"/>
    <s v="mmacconnechieo9@reuters.com"/>
    <x v="0"/>
    <s v="Rob"/>
    <s v="M"/>
    <x v="3"/>
    <n v="2.9849999999999999"/>
    <n v="11.94"/>
    <x v="0"/>
    <x v="0"/>
    <n v="0.71639999999999993"/>
    <n v="6.3829787234042548E-2"/>
    <x v="0"/>
  </r>
  <r>
    <s v="MIQ-16322-908"/>
    <x v="627"/>
    <s v="20118-28138-QD"/>
    <s v="A-L-1"/>
    <n v="2"/>
    <x v="803"/>
    <s v="jskentelberyoa@paypal.com"/>
    <x v="0"/>
    <s v="Ara"/>
    <s v="L"/>
    <x v="0"/>
    <n v="12.95"/>
    <n v="25.9"/>
    <x v="2"/>
    <x v="1"/>
    <n v="2.331"/>
    <n v="9.8901098901098897E-2"/>
    <x v="1"/>
  </r>
  <r>
    <s v="MVO-39328-830"/>
    <x v="628"/>
    <s v="84057-45461-AH"/>
    <s v="L-M-0.5"/>
    <n v="5"/>
    <x v="804"/>
    <s v="ocomberob@goo.gl"/>
    <x v="1"/>
    <s v="Lib"/>
    <s v="M"/>
    <x v="1"/>
    <n v="8.73"/>
    <n v="43.650000000000006"/>
    <x v="3"/>
    <x v="0"/>
    <n v="5.6745000000000001"/>
    <n v="0.14942528735632182"/>
    <x v="1"/>
  </r>
  <r>
    <s v="MVO-39328-830"/>
    <x v="628"/>
    <s v="84057-45461-AH"/>
    <s v="A-L-0.5"/>
    <n v="6"/>
    <x v="804"/>
    <s v="ocomberob@goo.gl"/>
    <x v="1"/>
    <s v="Ara"/>
    <s v="L"/>
    <x v="1"/>
    <n v="7.77"/>
    <n v="46.62"/>
    <x v="2"/>
    <x v="1"/>
    <n v="4.1957999999999993"/>
    <n v="9.8901098901098883E-2"/>
    <x v="1"/>
  </r>
  <r>
    <s v="NTJ-88319-746"/>
    <x v="629"/>
    <s v="90882-88130-KQ"/>
    <s v="L-L-0.5"/>
    <n v="3"/>
    <x v="805"/>
    <s v="ztramelod@netlog.com"/>
    <x v="0"/>
    <s v="Lib"/>
    <s v="L"/>
    <x v="1"/>
    <n v="9.51"/>
    <n v="28.53"/>
    <x v="3"/>
    <x v="1"/>
    <n v="3.7088999999999999"/>
    <n v="0.14942528735632182"/>
    <x v="1"/>
  </r>
  <r>
    <s v="LCY-24377-948"/>
    <x v="630"/>
    <s v="21617-79890-DD"/>
    <s v="R-L-2.5"/>
    <n v="1"/>
    <x v="806"/>
    <s v=""/>
    <x v="0"/>
    <s v="Rob"/>
    <s v="L"/>
    <x v="2"/>
    <n v="27.484999999999996"/>
    <n v="27.484999999999996"/>
    <x v="0"/>
    <x v="1"/>
    <n v="1.6490999999999998"/>
    <n v="6.3829787234042562E-2"/>
    <x v="0"/>
  </r>
  <r>
    <s v="FWD-85967-769"/>
    <x v="631"/>
    <s v="20256-54689-LO"/>
    <s v="E-D-0.2"/>
    <n v="3"/>
    <x v="807"/>
    <s v=""/>
    <x v="0"/>
    <s v="Exc"/>
    <s v="D"/>
    <x v="3"/>
    <n v="3.645"/>
    <n v="10.935"/>
    <x v="1"/>
    <x v="2"/>
    <n v="1.2028500000000002"/>
    <n v="0.12359550561797754"/>
    <x v="1"/>
  </r>
  <r>
    <s v="KTO-53793-109"/>
    <x v="229"/>
    <s v="17572-27091-AA"/>
    <s v="R-L-0.2"/>
    <n v="2"/>
    <x v="808"/>
    <s v="chatfullog@ebay.com"/>
    <x v="0"/>
    <s v="Rob"/>
    <s v="L"/>
    <x v="3"/>
    <n v="3.5849999999999995"/>
    <n v="7.169999999999999"/>
    <x v="0"/>
    <x v="1"/>
    <n v="0.43019999999999992"/>
    <n v="6.3829787234042548E-2"/>
    <x v="1"/>
  </r>
  <r>
    <s v="OCK-89033-348"/>
    <x v="632"/>
    <s v="82300-88786-UE"/>
    <s v="A-L-0.2"/>
    <n v="6"/>
    <x v="809"/>
    <s v=""/>
    <x v="0"/>
    <s v="Ara"/>
    <s v="L"/>
    <x v="3"/>
    <n v="3.8849999999999998"/>
    <n v="23.31"/>
    <x v="2"/>
    <x v="1"/>
    <n v="2.0978999999999997"/>
    <n v="9.8901098901098883E-2"/>
    <x v="0"/>
  </r>
  <r>
    <s v="GPZ-36017-366"/>
    <x v="633"/>
    <s v="65732-22589-OW"/>
    <s v="A-D-2.5"/>
    <n v="5"/>
    <x v="810"/>
    <s v="kmarrisonoq@dropbox.com"/>
    <x v="0"/>
    <s v="Ara"/>
    <s v="D"/>
    <x v="2"/>
    <n v="22.884999999999998"/>
    <n v="114.42499999999998"/>
    <x v="2"/>
    <x v="2"/>
    <n v="10.298249999999998"/>
    <n v="9.8901098901098897E-2"/>
    <x v="0"/>
  </r>
  <r>
    <s v="BZP-33213-637"/>
    <x v="95"/>
    <s v="77175-09826-SF"/>
    <s v="A-M-2.5"/>
    <n v="3"/>
    <x v="811"/>
    <s v="lagnolooj@pinterest.com"/>
    <x v="0"/>
    <s v="Ara"/>
    <s v="M"/>
    <x v="2"/>
    <n v="25.874999999999996"/>
    <n v="77.624999999999986"/>
    <x v="2"/>
    <x v="0"/>
    <n v="6.9862499999999983"/>
    <n v="9.8901098901098897E-2"/>
    <x v="0"/>
  </r>
  <r>
    <s v="WFH-21507-708"/>
    <x v="521"/>
    <s v="07237-32539-NB"/>
    <s v="R-D-0.5"/>
    <n v="1"/>
    <x v="812"/>
    <s v="dkiddyok@fda.gov"/>
    <x v="0"/>
    <s v="Rob"/>
    <s v="D"/>
    <x v="1"/>
    <n v="5.3699999999999992"/>
    <n v="5.3699999999999992"/>
    <x v="0"/>
    <x v="2"/>
    <n v="0.32219999999999993"/>
    <n v="6.3829787234042548E-2"/>
    <x v="0"/>
  </r>
  <r>
    <s v="HST-96923-073"/>
    <x v="76"/>
    <s v="54722-76431-EX"/>
    <s v="R-D-2.5"/>
    <n v="6"/>
    <x v="813"/>
    <s v="hpetroulisol@state.tx.us"/>
    <x v="1"/>
    <s v="Rob"/>
    <s v="D"/>
    <x v="2"/>
    <n v="20.584999999999997"/>
    <n v="123.50999999999999"/>
    <x v="0"/>
    <x v="2"/>
    <n v="7.4105999999999987"/>
    <n v="6.3829787234042548E-2"/>
    <x v="1"/>
  </r>
  <r>
    <s v="ENN-79947-323"/>
    <x v="634"/>
    <s v="67847-82662-TE"/>
    <s v="L-M-0.5"/>
    <n v="2"/>
    <x v="814"/>
    <s v="mschollom@taobao.com"/>
    <x v="0"/>
    <s v="Lib"/>
    <s v="M"/>
    <x v="1"/>
    <n v="8.73"/>
    <n v="17.46"/>
    <x v="3"/>
    <x v="0"/>
    <n v="2.2698"/>
    <n v="0.14942528735632182"/>
    <x v="1"/>
  </r>
  <r>
    <s v="BHA-47429-889"/>
    <x v="635"/>
    <s v="51114-51191-EW"/>
    <s v="E-L-0.2"/>
    <n v="3"/>
    <x v="815"/>
    <s v="kfersonon@g.co"/>
    <x v="0"/>
    <s v="Exc"/>
    <s v="L"/>
    <x v="3"/>
    <n v="4.4550000000000001"/>
    <n v="13.365"/>
    <x v="1"/>
    <x v="1"/>
    <n v="1.4701499999999998"/>
    <n v="0.12359550561797751"/>
    <x v="1"/>
  </r>
  <r>
    <s v="SZY-63017-318"/>
    <x v="636"/>
    <s v="91809-58808-TV"/>
    <s v="A-L-0.2"/>
    <n v="2"/>
    <x v="816"/>
    <s v="bkellowayoo@omniture.com"/>
    <x v="0"/>
    <s v="Ara"/>
    <s v="L"/>
    <x v="3"/>
    <n v="3.8849999999999998"/>
    <n v="7.77"/>
    <x v="2"/>
    <x v="1"/>
    <n v="0.69929999999999992"/>
    <n v="9.8901098901098897E-2"/>
    <x v="0"/>
  </r>
  <r>
    <s v="LCU-93317-340"/>
    <x v="637"/>
    <s v="84996-26826-DK"/>
    <s v="R-D-0.2"/>
    <n v="1"/>
    <x v="817"/>
    <s v="soliffeop@yellowbook.com"/>
    <x v="0"/>
    <s v="Rob"/>
    <s v="D"/>
    <x v="3"/>
    <n v="2.6849999999999996"/>
    <n v="2.6849999999999996"/>
    <x v="0"/>
    <x v="2"/>
    <n v="0.16109999999999997"/>
    <n v="6.3829787234042548E-2"/>
    <x v="0"/>
  </r>
  <r>
    <s v="UOM-71431-481"/>
    <x v="182"/>
    <s v="65732-22589-OW"/>
    <s v="R-D-2.5"/>
    <n v="1"/>
    <x v="810"/>
    <s v="kmarrisonoq@dropbox.com"/>
    <x v="0"/>
    <s v="Rob"/>
    <s v="D"/>
    <x v="2"/>
    <n v="20.584999999999997"/>
    <n v="20.584999999999997"/>
    <x v="0"/>
    <x v="2"/>
    <n v="1.2350999999999999"/>
    <n v="6.3829787234042548E-2"/>
    <x v="0"/>
  </r>
  <r>
    <s v="PJH-42618-877"/>
    <x v="479"/>
    <s v="93676-95250-XJ"/>
    <s v="A-D-2.5"/>
    <n v="5"/>
    <x v="818"/>
    <s v="cdolohuntyor@dailymail.co.uk"/>
    <x v="0"/>
    <s v="Ara"/>
    <s v="D"/>
    <x v="2"/>
    <n v="22.884999999999998"/>
    <n v="114.42499999999998"/>
    <x v="2"/>
    <x v="2"/>
    <n v="10.298249999999998"/>
    <n v="9.8901098901098897E-2"/>
    <x v="0"/>
  </r>
  <r>
    <s v="XED-90333-402"/>
    <x v="638"/>
    <s v="28300-14355-GF"/>
    <s v="E-M-0.2"/>
    <n v="5"/>
    <x v="819"/>
    <s v="pvasilenkoos@addtoany.com"/>
    <x v="2"/>
    <s v="Exc"/>
    <s v="M"/>
    <x v="3"/>
    <n v="4.125"/>
    <n v="20.625"/>
    <x v="1"/>
    <x v="0"/>
    <n v="2.2687499999999998"/>
    <n v="0.12359550561797752"/>
    <x v="1"/>
  </r>
  <r>
    <s v="IKK-62234-199"/>
    <x v="639"/>
    <s v="91190-84826-IQ"/>
    <s v="L-L-0.5"/>
    <n v="6"/>
    <x v="820"/>
    <s v="rschankelborgot@ameblo.jp"/>
    <x v="0"/>
    <s v="Lib"/>
    <s v="L"/>
    <x v="1"/>
    <n v="9.51"/>
    <n v="57.06"/>
    <x v="3"/>
    <x v="1"/>
    <n v="7.4177999999999997"/>
    <n v="0.14942528735632182"/>
    <x v="0"/>
  </r>
  <r>
    <s v="KAW-95195-329"/>
    <x v="640"/>
    <s v="34570-99384-AF"/>
    <s v="R-D-2.5"/>
    <n v="4"/>
    <x v="821"/>
    <s v=""/>
    <x v="1"/>
    <s v="Rob"/>
    <s v="D"/>
    <x v="2"/>
    <n v="20.584999999999997"/>
    <n v="82.339999999999989"/>
    <x v="0"/>
    <x v="2"/>
    <n v="4.9403999999999995"/>
    <n v="6.3829787234042548E-2"/>
    <x v="0"/>
  </r>
  <r>
    <s v="QDO-57268-842"/>
    <x v="612"/>
    <s v="57808-90533-UE"/>
    <s v="E-M-2.5"/>
    <n v="5"/>
    <x v="822"/>
    <s v=""/>
    <x v="0"/>
    <s v="Exc"/>
    <s v="M"/>
    <x v="2"/>
    <n v="31.624999999999996"/>
    <n v="158.12499999999997"/>
    <x v="1"/>
    <x v="0"/>
    <n v="17.393749999999997"/>
    <n v="0.12359550561797752"/>
    <x v="1"/>
  </r>
  <r>
    <s v="IIZ-24416-212"/>
    <x v="641"/>
    <s v="76060-30540-LB"/>
    <s v="R-D-0.5"/>
    <n v="6"/>
    <x v="823"/>
    <s v="bcargenow@geocities.jp"/>
    <x v="0"/>
    <s v="Rob"/>
    <s v="D"/>
    <x v="1"/>
    <n v="5.3699999999999992"/>
    <n v="32.22"/>
    <x v="0"/>
    <x v="2"/>
    <n v="1.9331999999999996"/>
    <n v="6.3829787234042534E-2"/>
    <x v="0"/>
  </r>
  <r>
    <s v="AWP-11469-510"/>
    <x v="36"/>
    <s v="76730-63769-ND"/>
    <s v="E-D-1"/>
    <n v="2"/>
    <x v="824"/>
    <s v="rsticklerox@printfriendly.com"/>
    <x v="2"/>
    <s v="Exc"/>
    <s v="D"/>
    <x v="0"/>
    <n v="12.15"/>
    <n v="24.3"/>
    <x v="1"/>
    <x v="2"/>
    <n v="2.673"/>
    <n v="0.12359550561797751"/>
    <x v="1"/>
  </r>
  <r>
    <s v="KXA-27983-918"/>
    <x v="642"/>
    <s v="96042-27290-EQ"/>
    <s v="R-L-0.5"/>
    <n v="5"/>
    <x v="825"/>
    <s v=""/>
    <x v="0"/>
    <s v="Rob"/>
    <s v="L"/>
    <x v="1"/>
    <n v="7.169999999999999"/>
    <n v="35.849999999999994"/>
    <x v="0"/>
    <x v="1"/>
    <n v="2.1509999999999998"/>
    <n v="6.3829787234042548E-2"/>
    <x v="1"/>
  </r>
  <r>
    <s v="VKQ-39009-292"/>
    <x v="219"/>
    <s v="57808-90533-UE"/>
    <s v="L-M-1"/>
    <n v="5"/>
    <x v="822"/>
    <s v=""/>
    <x v="0"/>
    <s v="Lib"/>
    <s v="M"/>
    <x v="0"/>
    <n v="14.55"/>
    <n v="72.75"/>
    <x v="3"/>
    <x v="0"/>
    <n v="9.4575000000000014"/>
    <n v="0.14942528735632188"/>
    <x v="1"/>
  </r>
  <r>
    <s v="PDB-98743-282"/>
    <x v="643"/>
    <s v="51940-02669-OR"/>
    <s v="L-L-1"/>
    <n v="3"/>
    <x v="826"/>
    <s v=""/>
    <x v="1"/>
    <s v="Lib"/>
    <s v="L"/>
    <x v="0"/>
    <n v="15.85"/>
    <n v="47.55"/>
    <x v="3"/>
    <x v="1"/>
    <n v="6.1815000000000007"/>
    <n v="0.14942528735632185"/>
    <x v="1"/>
  </r>
  <r>
    <s v="SXW-34014-556"/>
    <x v="644"/>
    <s v="99144-98314-GN"/>
    <s v="R-L-0.2"/>
    <n v="1"/>
    <x v="827"/>
    <s v="djevonp1@ibm.com"/>
    <x v="0"/>
    <s v="Rob"/>
    <s v="L"/>
    <x v="3"/>
    <n v="3.5849999999999995"/>
    <n v="3.5849999999999995"/>
    <x v="0"/>
    <x v="1"/>
    <n v="0.21509999999999996"/>
    <n v="6.3829787234042548E-2"/>
    <x v="0"/>
  </r>
  <r>
    <s v="QOJ-38788-727"/>
    <x v="136"/>
    <s v="16358-63919-CE"/>
    <s v="E-M-2.5"/>
    <n v="5"/>
    <x v="828"/>
    <s v="hrannerp2@omniture.com"/>
    <x v="0"/>
    <s v="Exc"/>
    <s v="M"/>
    <x v="2"/>
    <n v="31.624999999999996"/>
    <n v="158.12499999999997"/>
    <x v="1"/>
    <x v="0"/>
    <n v="17.393749999999997"/>
    <n v="0.12359550561797752"/>
    <x v="1"/>
  </r>
  <r>
    <s v="TGF-38649-658"/>
    <x v="645"/>
    <s v="67743-54817-UT"/>
    <s v="L-M-0.5"/>
    <n v="2"/>
    <x v="829"/>
    <s v="bimriep3@addtoany.com"/>
    <x v="0"/>
    <s v="Lib"/>
    <s v="M"/>
    <x v="1"/>
    <n v="8.73"/>
    <n v="17.46"/>
    <x v="3"/>
    <x v="0"/>
    <n v="2.2698"/>
    <n v="0.14942528735632182"/>
    <x v="1"/>
  </r>
  <r>
    <s v="EAI-25194-209"/>
    <x v="646"/>
    <s v="44601-51441-BH"/>
    <s v="A-L-2.5"/>
    <n v="5"/>
    <x v="830"/>
    <s v="dsopperp4@eventbrite.com"/>
    <x v="0"/>
    <s v="Ara"/>
    <s v="L"/>
    <x v="2"/>
    <n v="29.784999999999997"/>
    <n v="148.92499999999998"/>
    <x v="2"/>
    <x v="1"/>
    <n v="13.403249999999998"/>
    <n v="9.8901098901098883E-2"/>
    <x v="1"/>
  </r>
  <r>
    <s v="IJK-34441-720"/>
    <x v="647"/>
    <s v="97201-58870-WB"/>
    <s v="A-M-0.5"/>
    <n v="6"/>
    <x v="831"/>
    <s v=""/>
    <x v="0"/>
    <s v="Ara"/>
    <s v="M"/>
    <x v="1"/>
    <n v="6.75"/>
    <n v="40.5"/>
    <x v="2"/>
    <x v="0"/>
    <n v="3.6449999999999996"/>
    <n v="9.8901098901098883E-2"/>
    <x v="0"/>
  </r>
  <r>
    <s v="ZMC-00336-619"/>
    <x v="591"/>
    <s v="19849-12926-QF"/>
    <s v="A-M-0.5"/>
    <n v="4"/>
    <x v="832"/>
    <s v="lledgleyp6@de.vu"/>
    <x v="0"/>
    <s v="Ara"/>
    <s v="M"/>
    <x v="1"/>
    <n v="6.75"/>
    <n v="27"/>
    <x v="2"/>
    <x v="0"/>
    <n v="2.4299999999999997"/>
    <n v="9.8901098901098883E-2"/>
    <x v="0"/>
  </r>
  <r>
    <s v="UPX-54529-618"/>
    <x v="648"/>
    <s v="40535-56770-UM"/>
    <s v="L-D-1"/>
    <n v="3"/>
    <x v="833"/>
    <s v="tmenaryp7@phoca.cz"/>
    <x v="0"/>
    <s v="Lib"/>
    <s v="D"/>
    <x v="0"/>
    <n v="12.95"/>
    <n v="38.849999999999994"/>
    <x v="3"/>
    <x v="2"/>
    <n v="5.0504999999999995"/>
    <n v="0.14942528735632185"/>
    <x v="1"/>
  </r>
  <r>
    <s v="DLX-01059-899"/>
    <x v="191"/>
    <s v="74940-09646-MU"/>
    <s v="R-L-1"/>
    <n v="5"/>
    <x v="834"/>
    <s v="gciccottip8@so-net.ne.jp"/>
    <x v="0"/>
    <s v="Rob"/>
    <s v="L"/>
    <x v="0"/>
    <n v="11.95"/>
    <n v="59.75"/>
    <x v="0"/>
    <x v="1"/>
    <n v="3.585"/>
    <n v="6.3829787234042548E-2"/>
    <x v="1"/>
  </r>
  <r>
    <s v="MEK-85120-243"/>
    <x v="649"/>
    <s v="06623-54610-HC"/>
    <s v="R-L-0.2"/>
    <n v="3"/>
    <x v="835"/>
    <s v=""/>
    <x v="0"/>
    <s v="Rob"/>
    <s v="L"/>
    <x v="3"/>
    <n v="3.5849999999999995"/>
    <n v="10.754999999999999"/>
    <x v="0"/>
    <x v="1"/>
    <n v="0.64529999999999987"/>
    <n v="6.3829787234042548E-2"/>
    <x v="1"/>
  </r>
  <r>
    <s v="NFI-37188-246"/>
    <x v="553"/>
    <s v="89490-75361-AF"/>
    <s v="A-D-2.5"/>
    <n v="4"/>
    <x v="836"/>
    <s v="wjallinpa@pcworld.com"/>
    <x v="0"/>
    <s v="Ara"/>
    <s v="D"/>
    <x v="2"/>
    <n v="22.884999999999998"/>
    <n v="91.539999999999992"/>
    <x v="2"/>
    <x v="2"/>
    <n v="8.2385999999999981"/>
    <n v="9.8901098901098883E-2"/>
    <x v="1"/>
  </r>
  <r>
    <s v="BXH-62195-013"/>
    <x v="584"/>
    <s v="94526-79230-GZ"/>
    <s v="A-M-1"/>
    <n v="4"/>
    <x v="837"/>
    <s v="mbogeypb@thetimes.co.uk"/>
    <x v="0"/>
    <s v="Ara"/>
    <s v="M"/>
    <x v="0"/>
    <n v="11.25"/>
    <n v="45"/>
    <x v="2"/>
    <x v="0"/>
    <n v="4.05"/>
    <n v="9.8901098901098897E-2"/>
    <x v="0"/>
  </r>
  <r>
    <s v="YLK-78851-470"/>
    <x v="650"/>
    <s v="58559-08254-UY"/>
    <s v="R-M-2.5"/>
    <n v="6"/>
    <x v="838"/>
    <s v=""/>
    <x v="0"/>
    <s v="Rob"/>
    <s v="M"/>
    <x v="2"/>
    <n v="22.884999999999998"/>
    <n v="137.31"/>
    <x v="0"/>
    <x v="0"/>
    <n v="8.2385999999999981"/>
    <n v="6.3829787234042534E-2"/>
    <x v="0"/>
  </r>
  <r>
    <s v="DXY-76225-633"/>
    <x v="121"/>
    <s v="88574-37083-WX"/>
    <s v="A-M-0.5"/>
    <n v="1"/>
    <x v="839"/>
    <s v="mcobbledickpd@ucsd.edu"/>
    <x v="0"/>
    <s v="Ara"/>
    <s v="M"/>
    <x v="1"/>
    <n v="6.75"/>
    <n v="6.75"/>
    <x v="2"/>
    <x v="0"/>
    <n v="0.60749999999999993"/>
    <n v="9.8901098901098883E-2"/>
    <x v="1"/>
  </r>
  <r>
    <s v="UHP-24614-199"/>
    <x v="472"/>
    <s v="67953-79896-AC"/>
    <s v="A-M-1"/>
    <n v="4"/>
    <x v="840"/>
    <s v="alewrype@whitehouse.gov"/>
    <x v="0"/>
    <s v="Ara"/>
    <s v="M"/>
    <x v="0"/>
    <n v="11.25"/>
    <n v="45"/>
    <x v="2"/>
    <x v="0"/>
    <n v="4.05"/>
    <n v="9.8901098901098897E-2"/>
    <x v="1"/>
  </r>
  <r>
    <s v="HBY-35655-049"/>
    <x v="594"/>
    <s v="69207-93422-CQ"/>
    <s v="E-D-2.5"/>
    <n v="3"/>
    <x v="841"/>
    <s v="ihesselpf@ox.ac.uk"/>
    <x v="0"/>
    <s v="Exc"/>
    <s v="D"/>
    <x v="2"/>
    <n v="27.945"/>
    <n v="83.835000000000008"/>
    <x v="1"/>
    <x v="2"/>
    <n v="9.2218499999999999"/>
    <n v="0.12359550561797752"/>
    <x v="0"/>
  </r>
  <r>
    <s v="DCE-22886-861"/>
    <x v="89"/>
    <s v="56060-17602-RG"/>
    <s v="E-D-0.2"/>
    <n v="1"/>
    <x v="842"/>
    <s v=""/>
    <x v="1"/>
    <s v="Exc"/>
    <s v="D"/>
    <x v="3"/>
    <n v="3.645"/>
    <n v="3.645"/>
    <x v="1"/>
    <x v="2"/>
    <n v="0.40095000000000003"/>
    <n v="0.12359550561797754"/>
    <x v="0"/>
  </r>
  <r>
    <s v="QTG-93823-843"/>
    <x v="651"/>
    <s v="46859-14212-FI"/>
    <s v="A-M-0.5"/>
    <n v="1"/>
    <x v="843"/>
    <s v="csorrellph@amazon.com"/>
    <x v="2"/>
    <s v="Ara"/>
    <s v="M"/>
    <x v="1"/>
    <n v="6.75"/>
    <n v="6.75"/>
    <x v="2"/>
    <x v="0"/>
    <n v="0.60749999999999993"/>
    <n v="9.8901098901098883E-2"/>
    <x v="1"/>
  </r>
  <r>
    <s v="QTG-93823-843"/>
    <x v="651"/>
    <s v="46859-14212-FI"/>
    <s v="E-D-0.5"/>
    <n v="3"/>
    <x v="843"/>
    <s v="csorrellph@amazon.com"/>
    <x v="2"/>
    <s v="Exc"/>
    <s v="D"/>
    <x v="1"/>
    <n v="7.29"/>
    <n v="21.87"/>
    <x v="1"/>
    <x v="2"/>
    <n v="2.4057000000000004"/>
    <n v="0.12359550561797754"/>
    <x v="1"/>
  </r>
  <r>
    <s v="WFT-16178-396"/>
    <x v="249"/>
    <s v="33555-01585-RP"/>
    <s v="R-D-0.2"/>
    <n v="5"/>
    <x v="844"/>
    <s v="qheavysidepj@unc.edu"/>
    <x v="0"/>
    <s v="Rob"/>
    <s v="D"/>
    <x v="3"/>
    <n v="2.6849999999999996"/>
    <n v="13.424999999999997"/>
    <x v="0"/>
    <x v="2"/>
    <n v="0.80549999999999988"/>
    <n v="6.3829787234042562E-2"/>
    <x v="0"/>
  </r>
  <r>
    <s v="ERC-54560-934"/>
    <x v="652"/>
    <s v="11932-85629-CU"/>
    <s v="R-D-2.5"/>
    <n v="6"/>
    <x v="845"/>
    <s v="hreuvenpk@whitehouse.gov"/>
    <x v="0"/>
    <s v="Rob"/>
    <s v="D"/>
    <x v="2"/>
    <n v="20.584999999999997"/>
    <n v="123.50999999999999"/>
    <x v="0"/>
    <x v="2"/>
    <n v="7.4105999999999987"/>
    <n v="6.3829787234042548E-2"/>
    <x v="1"/>
  </r>
  <r>
    <s v="RUK-78200-416"/>
    <x v="653"/>
    <s v="36192-07175-XC"/>
    <s v="L-D-0.2"/>
    <n v="2"/>
    <x v="846"/>
    <s v="mattwoolpl@nba.com"/>
    <x v="0"/>
    <s v="Lib"/>
    <s v="D"/>
    <x v="3"/>
    <n v="3.8849999999999998"/>
    <n v="7.77"/>
    <x v="3"/>
    <x v="2"/>
    <n v="1.0101"/>
    <n v="0.14942528735632185"/>
    <x v="1"/>
  </r>
  <r>
    <s v="KHK-13105-388"/>
    <x v="177"/>
    <s v="46242-54946-ZW"/>
    <s v="A-M-1"/>
    <n v="6"/>
    <x v="847"/>
    <s v=""/>
    <x v="0"/>
    <s v="Ara"/>
    <s v="M"/>
    <x v="0"/>
    <n v="11.25"/>
    <n v="67.5"/>
    <x v="2"/>
    <x v="0"/>
    <n v="6.0749999999999993"/>
    <n v="9.8901098901098897E-2"/>
    <x v="0"/>
  </r>
  <r>
    <s v="NJR-03699-189"/>
    <x v="22"/>
    <s v="95152-82155-VQ"/>
    <s v="E-D-2.5"/>
    <n v="1"/>
    <x v="848"/>
    <s v="gwynespn@dagondesign.com"/>
    <x v="0"/>
    <s v="Exc"/>
    <s v="D"/>
    <x v="2"/>
    <n v="27.945"/>
    <n v="27.945"/>
    <x v="1"/>
    <x v="2"/>
    <n v="3.07395"/>
    <n v="0.12359550561797752"/>
    <x v="1"/>
  </r>
  <r>
    <s v="PJV-20427-019"/>
    <x v="508"/>
    <s v="13404-39127-WQ"/>
    <s v="A-L-2.5"/>
    <n v="3"/>
    <x v="849"/>
    <s v="cmaccourtpo@amazon.com"/>
    <x v="0"/>
    <s v="Ara"/>
    <s v="L"/>
    <x v="2"/>
    <n v="29.784999999999997"/>
    <n v="89.35499999999999"/>
    <x v="2"/>
    <x v="1"/>
    <n v="8.0419499999999982"/>
    <n v="9.8901098901098897E-2"/>
    <x v="1"/>
  </r>
  <r>
    <s v="UGK-07613-982"/>
    <x v="654"/>
    <s v="57808-90533-UE"/>
    <s v="A-M-0.5"/>
    <n v="3"/>
    <x v="822"/>
    <s v=""/>
    <x v="0"/>
    <s v="Ara"/>
    <s v="M"/>
    <x v="1"/>
    <n v="6.75"/>
    <n v="20.25"/>
    <x v="2"/>
    <x v="0"/>
    <n v="1.8224999999999998"/>
    <n v="9.8901098901098883E-2"/>
    <x v="1"/>
  </r>
  <r>
    <s v="OLA-68289-577"/>
    <x v="524"/>
    <s v="40226-52317-IO"/>
    <s v="A-M-0.5"/>
    <n v="5"/>
    <x v="850"/>
    <s v="ewilsonepq@eepurl.com"/>
    <x v="0"/>
    <s v="Ara"/>
    <s v="M"/>
    <x v="1"/>
    <n v="6.75"/>
    <n v="33.75"/>
    <x v="2"/>
    <x v="0"/>
    <n v="3.0374999999999996"/>
    <n v="9.8901098901098897E-2"/>
    <x v="0"/>
  </r>
  <r>
    <s v="TNR-84447-052"/>
    <x v="655"/>
    <s v="34419-18068-AG"/>
    <s v="E-D-2.5"/>
    <n v="4"/>
    <x v="851"/>
    <s v="dduffiepr@time.com"/>
    <x v="0"/>
    <s v="Exc"/>
    <s v="D"/>
    <x v="2"/>
    <n v="27.945"/>
    <n v="111.78"/>
    <x v="1"/>
    <x v="2"/>
    <n v="12.2958"/>
    <n v="0.12359550561797752"/>
    <x v="1"/>
  </r>
  <r>
    <s v="FBZ-64200-586"/>
    <x v="523"/>
    <s v="51738-61457-RS"/>
    <s v="E-M-2.5"/>
    <n v="2"/>
    <x v="852"/>
    <s v="mmatiasekps@ucoz.ru"/>
    <x v="0"/>
    <s v="Exc"/>
    <s v="M"/>
    <x v="2"/>
    <n v="31.624999999999996"/>
    <n v="63.249999999999993"/>
    <x v="1"/>
    <x v="0"/>
    <n v="6.9574999999999996"/>
    <n v="0.12359550561797754"/>
    <x v="0"/>
  </r>
  <r>
    <s v="OBN-66334-505"/>
    <x v="656"/>
    <s v="86757-52367-ON"/>
    <s v="E-L-0.2"/>
    <n v="2"/>
    <x v="853"/>
    <s v="jcamillopt@shinystat.com"/>
    <x v="0"/>
    <s v="Exc"/>
    <s v="L"/>
    <x v="3"/>
    <n v="4.4550000000000001"/>
    <n v="8.91"/>
    <x v="1"/>
    <x v="1"/>
    <n v="0.98009999999999997"/>
    <n v="0.12359550561797752"/>
    <x v="0"/>
  </r>
  <r>
    <s v="NXM-89323-646"/>
    <x v="657"/>
    <s v="28158-93383-CK"/>
    <s v="E-D-1"/>
    <n v="1"/>
    <x v="854"/>
    <s v="kphilbrickpu@cdc.gov"/>
    <x v="0"/>
    <s v="Exc"/>
    <s v="D"/>
    <x v="0"/>
    <n v="12.15"/>
    <n v="12.15"/>
    <x v="1"/>
    <x v="2"/>
    <n v="1.3365"/>
    <n v="0.12359550561797751"/>
    <x v="0"/>
  </r>
  <r>
    <s v="NHI-23264-055"/>
    <x v="658"/>
    <s v="44799-09711-XW"/>
    <s v="A-D-0.5"/>
    <n v="4"/>
    <x v="855"/>
    <s v=""/>
    <x v="0"/>
    <s v="Ara"/>
    <s v="D"/>
    <x v="1"/>
    <n v="5.97"/>
    <n v="23.88"/>
    <x v="2"/>
    <x v="2"/>
    <n v="2.1492"/>
    <n v="9.8901098901098911E-2"/>
    <x v="0"/>
  </r>
  <r>
    <s v="EQH-53569-934"/>
    <x v="659"/>
    <s v="53667-91553-LT"/>
    <s v="E-M-1"/>
    <n v="4"/>
    <x v="856"/>
    <s v="bsillispw@istockphoto.com"/>
    <x v="0"/>
    <s v="Exc"/>
    <s v="M"/>
    <x v="0"/>
    <n v="13.75"/>
    <n v="55"/>
    <x v="1"/>
    <x v="0"/>
    <n v="6.05"/>
    <n v="0.12359550561797751"/>
    <x v="1"/>
  </r>
  <r>
    <s v="XKK-06692-189"/>
    <x v="558"/>
    <s v="86579-92122-OC"/>
    <s v="R-D-1"/>
    <n v="3"/>
    <x v="857"/>
    <s v=""/>
    <x v="0"/>
    <s v="Rob"/>
    <s v="D"/>
    <x v="0"/>
    <n v="8.9499999999999993"/>
    <n v="26.849999999999998"/>
    <x v="0"/>
    <x v="2"/>
    <n v="1.6109999999999998"/>
    <n v="6.3829787234042548E-2"/>
    <x v="0"/>
  </r>
  <r>
    <s v="BYP-16005-016"/>
    <x v="660"/>
    <s v="01474-63436-TP"/>
    <s v="R-M-2.5"/>
    <n v="5"/>
    <x v="858"/>
    <s v="rcuttspy@techcrunch.com"/>
    <x v="0"/>
    <s v="Rob"/>
    <s v="M"/>
    <x v="2"/>
    <n v="22.884999999999998"/>
    <n v="114.42499999999998"/>
    <x v="0"/>
    <x v="0"/>
    <n v="6.865499999999999"/>
    <n v="6.3829787234042548E-2"/>
    <x v="1"/>
  </r>
  <r>
    <s v="LWS-13938-905"/>
    <x v="661"/>
    <s v="90533-82440-EE"/>
    <s v="A-M-2.5"/>
    <n v="6"/>
    <x v="859"/>
    <s v="mdelvespz@nature.com"/>
    <x v="0"/>
    <s v="Ara"/>
    <s v="M"/>
    <x v="2"/>
    <n v="25.874999999999996"/>
    <n v="155.24999999999997"/>
    <x v="2"/>
    <x v="0"/>
    <n v="13.972499999999997"/>
    <n v="9.8901098901098897E-2"/>
    <x v="0"/>
  </r>
  <r>
    <s v="OLH-95722-362"/>
    <x v="662"/>
    <s v="48553-69225-VX"/>
    <s v="L-D-0.5"/>
    <n v="3"/>
    <x v="860"/>
    <s v="dgrittonq0@nydailynews.com"/>
    <x v="0"/>
    <s v="Lib"/>
    <s v="D"/>
    <x v="1"/>
    <n v="7.77"/>
    <n v="23.31"/>
    <x v="3"/>
    <x v="2"/>
    <n v="3.0303"/>
    <n v="0.14942528735632185"/>
    <x v="0"/>
  </r>
  <r>
    <s v="OLH-95722-362"/>
    <x v="662"/>
    <s v="48553-69225-VX"/>
    <s v="R-M-2.5"/>
    <n v="4"/>
    <x v="860"/>
    <s v="dgrittonq0@nydailynews.com"/>
    <x v="0"/>
    <s v="Rob"/>
    <s v="M"/>
    <x v="2"/>
    <n v="22.884999999999998"/>
    <n v="91.539999999999992"/>
    <x v="0"/>
    <x v="0"/>
    <n v="5.4923999999999991"/>
    <n v="6.3829787234042548E-2"/>
    <x v="0"/>
  </r>
  <r>
    <s v="KCW-50949-318"/>
    <x v="184"/>
    <s v="52374-27313-IV"/>
    <s v="E-L-1"/>
    <n v="5"/>
    <x v="861"/>
    <s v="dgutq2@umich.edu"/>
    <x v="0"/>
    <s v="Exc"/>
    <s v="L"/>
    <x v="0"/>
    <n v="14.85"/>
    <n v="74.25"/>
    <x v="1"/>
    <x v="1"/>
    <n v="8.1675000000000004"/>
    <n v="0.12359550561797754"/>
    <x v="0"/>
  </r>
  <r>
    <s v="JGZ-16947-591"/>
    <x v="663"/>
    <s v="14264-41252-SL"/>
    <s v="L-L-0.2"/>
    <n v="6"/>
    <x v="862"/>
    <s v="wpummeryq3@topsy.com"/>
    <x v="0"/>
    <s v="Lib"/>
    <s v="L"/>
    <x v="3"/>
    <n v="4.7549999999999999"/>
    <n v="28.53"/>
    <x v="3"/>
    <x v="1"/>
    <n v="3.7088999999999999"/>
    <n v="0.14942528735632182"/>
    <x v="1"/>
  </r>
  <r>
    <s v="LXS-63326-144"/>
    <x v="334"/>
    <s v="35367-50483-AR"/>
    <s v="R-L-0.5"/>
    <n v="2"/>
    <x v="863"/>
    <s v="gsiudaq4@nytimes.com"/>
    <x v="0"/>
    <s v="Rob"/>
    <s v="L"/>
    <x v="1"/>
    <n v="7.169999999999999"/>
    <n v="14.339999999999998"/>
    <x v="0"/>
    <x v="1"/>
    <n v="0.86039999999999983"/>
    <n v="6.3829787234042548E-2"/>
    <x v="0"/>
  </r>
  <r>
    <s v="CZG-86544-655"/>
    <x v="664"/>
    <s v="69443-77665-QW"/>
    <s v="A-L-0.5"/>
    <n v="2"/>
    <x v="864"/>
    <s v="hcrowneq5@wufoo.com"/>
    <x v="1"/>
    <s v="Ara"/>
    <s v="L"/>
    <x v="1"/>
    <n v="7.77"/>
    <n v="15.54"/>
    <x v="2"/>
    <x v="1"/>
    <n v="1.3985999999999998"/>
    <n v="9.8901098901098897E-2"/>
    <x v="0"/>
  </r>
  <r>
    <s v="WFV-88138-247"/>
    <x v="24"/>
    <s v="63411-51758-QC"/>
    <s v="R-L-1"/>
    <n v="3"/>
    <x v="865"/>
    <s v="vpawseyq6@tiny.cc"/>
    <x v="0"/>
    <s v="Rob"/>
    <s v="L"/>
    <x v="0"/>
    <n v="11.95"/>
    <n v="35.849999999999994"/>
    <x v="0"/>
    <x v="1"/>
    <n v="2.1509999999999998"/>
    <n v="6.3829787234042548E-2"/>
    <x v="1"/>
  </r>
  <r>
    <s v="RFG-28227-288"/>
    <x v="12"/>
    <s v="68605-21835-UF"/>
    <s v="A-L-0.5"/>
    <n v="6"/>
    <x v="866"/>
    <s v="awaterhouseq7@istockphoto.com"/>
    <x v="0"/>
    <s v="Ara"/>
    <s v="L"/>
    <x v="1"/>
    <n v="7.77"/>
    <n v="46.62"/>
    <x v="2"/>
    <x v="1"/>
    <n v="4.1957999999999993"/>
    <n v="9.8901098901098883E-2"/>
    <x v="1"/>
  </r>
  <r>
    <s v="QAK-77286-758"/>
    <x v="105"/>
    <s v="34786-30419-XY"/>
    <s v="R-L-0.5"/>
    <n v="5"/>
    <x v="867"/>
    <s v="fhaughianq8@1688.com"/>
    <x v="0"/>
    <s v="Rob"/>
    <s v="L"/>
    <x v="1"/>
    <n v="7.169999999999999"/>
    <n v="35.849999999999994"/>
    <x v="0"/>
    <x v="1"/>
    <n v="2.1509999999999998"/>
    <n v="6.3829787234042548E-2"/>
    <x v="1"/>
  </r>
  <r>
    <s v="CZD-56716-840"/>
    <x v="665"/>
    <s v="15456-29250-RU"/>
    <s v="L-D-2.5"/>
    <n v="4"/>
    <x v="868"/>
    <s v=""/>
    <x v="0"/>
    <s v="Lib"/>
    <s v="D"/>
    <x v="2"/>
    <n v="29.784999999999997"/>
    <n v="119.13999999999999"/>
    <x v="3"/>
    <x v="2"/>
    <n v="15.488199999999999"/>
    <n v="0.14942528735632185"/>
    <x v="1"/>
  </r>
  <r>
    <s v="UBI-59229-277"/>
    <x v="44"/>
    <s v="00886-35803-FG"/>
    <s v="L-D-0.5"/>
    <n v="3"/>
    <x v="869"/>
    <s v=""/>
    <x v="0"/>
    <s v="Lib"/>
    <s v="D"/>
    <x v="1"/>
    <n v="7.77"/>
    <n v="23.31"/>
    <x v="3"/>
    <x v="2"/>
    <n v="3.0303"/>
    <n v="0.14942528735632185"/>
    <x v="1"/>
  </r>
  <r>
    <s v="WJJ-37489-898"/>
    <x v="171"/>
    <s v="31599-82152-AD"/>
    <s v="A-M-1"/>
    <n v="1"/>
    <x v="870"/>
    <s v="rfaltinqb@topsy.com"/>
    <x v="1"/>
    <s v="Ara"/>
    <s v="M"/>
    <x v="0"/>
    <n v="11.25"/>
    <n v="11.25"/>
    <x v="2"/>
    <x v="0"/>
    <n v="1.0125"/>
    <n v="9.8901098901098897E-2"/>
    <x v="1"/>
  </r>
  <r>
    <s v="ORX-57454-917"/>
    <x v="328"/>
    <s v="76209-39601-ZR"/>
    <s v="E-D-2.5"/>
    <n v="3"/>
    <x v="871"/>
    <s v="gcheekeqc@sitemeter.com"/>
    <x v="2"/>
    <s v="Exc"/>
    <s v="D"/>
    <x v="2"/>
    <n v="27.945"/>
    <n v="83.835000000000008"/>
    <x v="1"/>
    <x v="2"/>
    <n v="9.2218499999999999"/>
    <n v="0.12359550561797752"/>
    <x v="0"/>
  </r>
  <r>
    <s v="GRB-68838-629"/>
    <x v="648"/>
    <s v="15064-65241-HB"/>
    <s v="R-L-2.5"/>
    <n v="4"/>
    <x v="872"/>
    <s v="grattqd@phpbb.com"/>
    <x v="1"/>
    <s v="Rob"/>
    <s v="L"/>
    <x v="2"/>
    <n v="27.484999999999996"/>
    <n v="109.93999999999998"/>
    <x v="0"/>
    <x v="1"/>
    <n v="6.5963999999999992"/>
    <n v="6.3829787234042562E-2"/>
    <x v="1"/>
  </r>
  <r>
    <s v="SHT-04865-419"/>
    <x v="666"/>
    <s v="69215-90789-DL"/>
    <s v="R-L-0.2"/>
    <n v="4"/>
    <x v="873"/>
    <s v=""/>
    <x v="0"/>
    <s v="Rob"/>
    <s v="L"/>
    <x v="3"/>
    <n v="3.5849999999999995"/>
    <n v="14.339999999999998"/>
    <x v="0"/>
    <x v="1"/>
    <n v="0.86039999999999983"/>
    <n v="6.3829787234042548E-2"/>
    <x v="0"/>
  </r>
  <r>
    <s v="UQI-28177-865"/>
    <x v="577"/>
    <s v="04317-46176-TB"/>
    <s v="R-L-0.2"/>
    <n v="6"/>
    <x v="874"/>
    <s v="ieberleinqf@hc360.com"/>
    <x v="0"/>
    <s v="Rob"/>
    <s v="L"/>
    <x v="3"/>
    <n v="3.5849999999999995"/>
    <n v="21.509999999999998"/>
    <x v="0"/>
    <x v="1"/>
    <n v="1.2905999999999997"/>
    <n v="6.3829787234042548E-2"/>
    <x v="1"/>
  </r>
  <r>
    <s v="OIB-13664-879"/>
    <x v="114"/>
    <s v="04713-57765-KR"/>
    <s v="A-M-1"/>
    <n v="2"/>
    <x v="875"/>
    <s v="jdrengqg@uiuc.edu"/>
    <x v="1"/>
    <s v="Ara"/>
    <s v="M"/>
    <x v="0"/>
    <n v="11.25"/>
    <n v="22.5"/>
    <x v="2"/>
    <x v="0"/>
    <n v="2.0249999999999999"/>
    <n v="9.8901098901098897E-2"/>
    <x v="0"/>
  </r>
  <r>
    <s v="PJS-30996-485"/>
    <x v="4"/>
    <s v="86579-92122-OC"/>
    <s v="A-L-0.2"/>
    <n v="1"/>
    <x v="857"/>
    <s v=""/>
    <x v="0"/>
    <s v="Ara"/>
    <s v="L"/>
    <x v="3"/>
    <n v="3.8849999999999998"/>
    <n v="3.8849999999999998"/>
    <x v="2"/>
    <x v="1"/>
    <n v="0.34964999999999996"/>
    <n v="9.8901098901098897E-2"/>
    <x v="0"/>
  </r>
  <r>
    <s v="HEL-86709-449"/>
    <x v="667"/>
    <s v="86579-92122-OC"/>
    <s v="E-D-2.5"/>
    <n v="1"/>
    <x v="857"/>
    <s v=""/>
    <x v="0"/>
    <s v="Exc"/>
    <s v="D"/>
    <x v="2"/>
    <n v="27.945"/>
    <n v="27.945"/>
    <x v="1"/>
    <x v="2"/>
    <n v="3.07395"/>
    <n v="0.12359550561797752"/>
    <x v="0"/>
  </r>
  <r>
    <s v="NCH-55389-562"/>
    <x v="110"/>
    <s v="86579-92122-OC"/>
    <s v="E-L-2.5"/>
    <n v="5"/>
    <x v="857"/>
    <s v=""/>
    <x v="0"/>
    <s v="Exc"/>
    <s v="L"/>
    <x v="2"/>
    <n v="34.154999999999994"/>
    <n v="170.77499999999998"/>
    <x v="1"/>
    <x v="1"/>
    <n v="18.785249999999998"/>
    <n v="0.12359550561797752"/>
    <x v="0"/>
  </r>
  <r>
    <s v="NCH-55389-562"/>
    <x v="110"/>
    <s v="86579-92122-OC"/>
    <s v="R-L-2.5"/>
    <n v="2"/>
    <x v="857"/>
    <s v=""/>
    <x v="0"/>
    <s v="Rob"/>
    <s v="L"/>
    <x v="2"/>
    <n v="27.484999999999996"/>
    <n v="54.969999999999992"/>
    <x v="0"/>
    <x v="1"/>
    <n v="3.2981999999999996"/>
    <n v="6.3829787234042562E-2"/>
    <x v="0"/>
  </r>
  <r>
    <s v="NCH-55389-562"/>
    <x v="110"/>
    <s v="86579-92122-OC"/>
    <s v="E-L-1"/>
    <n v="1"/>
    <x v="857"/>
    <s v=""/>
    <x v="0"/>
    <s v="Exc"/>
    <s v="L"/>
    <x v="0"/>
    <n v="14.85"/>
    <n v="14.85"/>
    <x v="1"/>
    <x v="1"/>
    <n v="1.6335"/>
    <n v="0.12359550561797752"/>
    <x v="0"/>
  </r>
  <r>
    <s v="NCH-55389-562"/>
    <x v="110"/>
    <s v="86579-92122-OC"/>
    <s v="A-L-0.2"/>
    <n v="2"/>
    <x v="857"/>
    <s v=""/>
    <x v="0"/>
    <s v="Ara"/>
    <s v="L"/>
    <x v="3"/>
    <n v="3.8849999999999998"/>
    <n v="7.77"/>
    <x v="2"/>
    <x v="1"/>
    <n v="0.69929999999999992"/>
    <n v="9.8901098901098897E-2"/>
    <x v="0"/>
  </r>
  <r>
    <s v="GUG-45603-775"/>
    <x v="668"/>
    <s v="40959-32642-DN"/>
    <s v="L-L-0.2"/>
    <n v="5"/>
    <x v="876"/>
    <s v="rstrathernqn@devhub.com"/>
    <x v="0"/>
    <s v="Lib"/>
    <s v="L"/>
    <x v="3"/>
    <n v="4.7549999999999999"/>
    <n v="23.774999999999999"/>
    <x v="3"/>
    <x v="1"/>
    <n v="3.0907499999999999"/>
    <n v="0.14942528735632185"/>
    <x v="0"/>
  </r>
  <r>
    <s v="KJB-98240-098"/>
    <x v="422"/>
    <s v="77746-08153-PM"/>
    <s v="L-L-1"/>
    <n v="5"/>
    <x v="877"/>
    <s v="cmiguelqo@exblog.jp"/>
    <x v="0"/>
    <s v="Lib"/>
    <s v="L"/>
    <x v="0"/>
    <n v="15.85"/>
    <n v="79.25"/>
    <x v="3"/>
    <x v="1"/>
    <n v="10.302500000000002"/>
    <n v="0.14942528735632188"/>
    <x v="0"/>
  </r>
  <r>
    <s v="JMS-48374-462"/>
    <x v="669"/>
    <s v="49667-96708-JL"/>
    <s v="A-D-2.5"/>
    <n v="2"/>
    <x v="878"/>
    <s v=""/>
    <x v="0"/>
    <s v="Ara"/>
    <s v="D"/>
    <x v="2"/>
    <n v="22.884999999999998"/>
    <n v="45.769999999999996"/>
    <x v="2"/>
    <x v="2"/>
    <n v="4.1192999999999991"/>
    <n v="9.8901098901098883E-2"/>
    <x v="0"/>
  </r>
  <r>
    <s v="YIT-15877-117"/>
    <x v="670"/>
    <s v="24155-79322-EQ"/>
    <s v="R-D-1"/>
    <n v="1"/>
    <x v="879"/>
    <s v="mrocksqq@exblog.jp"/>
    <x v="1"/>
    <s v="Rob"/>
    <s v="D"/>
    <x v="0"/>
    <n v="8.9499999999999993"/>
    <n v="8.9499999999999993"/>
    <x v="0"/>
    <x v="2"/>
    <n v="0.53699999999999992"/>
    <n v="6.3829787234042548E-2"/>
    <x v="0"/>
  </r>
  <r>
    <s v="YVK-82679-655"/>
    <x v="341"/>
    <s v="95342-88311-SF"/>
    <s v="R-M-0.5"/>
    <n v="4"/>
    <x v="880"/>
    <s v="yburrellsqr@vinaora.com"/>
    <x v="0"/>
    <s v="Rob"/>
    <s v="M"/>
    <x v="1"/>
    <n v="5.97"/>
    <n v="23.88"/>
    <x v="0"/>
    <x v="0"/>
    <n v="1.4327999999999999"/>
    <n v="6.3829787234042548E-2"/>
    <x v="0"/>
  </r>
  <r>
    <s v="TYH-81940-054"/>
    <x v="671"/>
    <s v="69374-08133-RI"/>
    <s v="E-L-0.2"/>
    <n v="5"/>
    <x v="881"/>
    <s v="cgoodrumqs@goodreads.com"/>
    <x v="0"/>
    <s v="Exc"/>
    <s v="L"/>
    <x v="3"/>
    <n v="4.4550000000000001"/>
    <n v="22.274999999999999"/>
    <x v="1"/>
    <x v="1"/>
    <n v="2.45025"/>
    <n v="0.12359550561797754"/>
    <x v="1"/>
  </r>
  <r>
    <s v="HTY-30660-254"/>
    <x v="672"/>
    <s v="83844-95908-RX"/>
    <s v="R-M-1"/>
    <n v="3"/>
    <x v="882"/>
    <s v="jjefferysqt@blog.com"/>
    <x v="0"/>
    <s v="Rob"/>
    <s v="M"/>
    <x v="0"/>
    <n v="9.9499999999999993"/>
    <n v="29.849999999999998"/>
    <x v="0"/>
    <x v="0"/>
    <n v="1.7909999999999999"/>
    <n v="6.3829787234042562E-2"/>
    <x v="0"/>
  </r>
  <r>
    <s v="GPW-43956-761"/>
    <x v="673"/>
    <s v="09667-09231-YM"/>
    <s v="E-L-0.5"/>
    <n v="6"/>
    <x v="883"/>
    <s v="bwardellqu@adobe.com"/>
    <x v="0"/>
    <s v="Exc"/>
    <s v="L"/>
    <x v="1"/>
    <n v="8.91"/>
    <n v="53.46"/>
    <x v="1"/>
    <x v="1"/>
    <n v="5.8805999999999994"/>
    <n v="0.12359550561797751"/>
    <x v="0"/>
  </r>
  <r>
    <s v="DWY-56352-412"/>
    <x v="674"/>
    <s v="55427-08059-DF"/>
    <s v="R-D-0.2"/>
    <n v="1"/>
    <x v="884"/>
    <s v="zwalisiakqv@ucsd.edu"/>
    <x v="1"/>
    <s v="Rob"/>
    <s v="D"/>
    <x v="3"/>
    <n v="2.6849999999999996"/>
    <n v="2.6849999999999996"/>
    <x v="0"/>
    <x v="2"/>
    <n v="0.16109999999999997"/>
    <n v="6.3829787234042548E-2"/>
    <x v="0"/>
  </r>
  <r>
    <s v="PUH-55647-976"/>
    <x v="675"/>
    <s v="06624-54037-BQ"/>
    <s v="R-M-0.2"/>
    <n v="2"/>
    <x v="885"/>
    <s v="wleopoldqw@blogspot.com"/>
    <x v="0"/>
    <s v="Rob"/>
    <s v="M"/>
    <x v="3"/>
    <n v="2.9849999999999999"/>
    <n v="5.97"/>
    <x v="0"/>
    <x v="0"/>
    <n v="0.35819999999999996"/>
    <n v="6.3829787234042548E-2"/>
    <x v="1"/>
  </r>
  <r>
    <s v="DTB-71371-705"/>
    <x v="539"/>
    <s v="48544-90737-AZ"/>
    <s v="L-D-1"/>
    <n v="1"/>
    <x v="886"/>
    <s v="cshaldersqx@cisco.com"/>
    <x v="0"/>
    <s v="Lib"/>
    <s v="D"/>
    <x v="0"/>
    <n v="12.95"/>
    <n v="12.95"/>
    <x v="3"/>
    <x v="2"/>
    <n v="1.6835"/>
    <n v="0.14942528735632185"/>
    <x v="0"/>
  </r>
  <r>
    <s v="ZDC-64769-740"/>
    <x v="676"/>
    <s v="79463-01597-FQ"/>
    <s v="E-M-0.5"/>
    <n v="1"/>
    <x v="887"/>
    <s v=""/>
    <x v="0"/>
    <s v="Exc"/>
    <s v="M"/>
    <x v="1"/>
    <n v="8.25"/>
    <n v="8.25"/>
    <x v="1"/>
    <x v="0"/>
    <n v="0.90749999999999997"/>
    <n v="0.12359550561797752"/>
    <x v="1"/>
  </r>
  <r>
    <s v="TED-81959-419"/>
    <x v="677"/>
    <s v="27702-50024-XC"/>
    <s v="A-L-2.5"/>
    <n v="5"/>
    <x v="888"/>
    <s v="nfurberqz@jugem.jp"/>
    <x v="0"/>
    <s v="Ara"/>
    <s v="L"/>
    <x v="2"/>
    <n v="29.784999999999997"/>
    <n v="148.92499999999998"/>
    <x v="2"/>
    <x v="1"/>
    <n v="13.403249999999998"/>
    <n v="9.8901098901098883E-2"/>
    <x v="1"/>
  </r>
  <r>
    <s v="FDO-25756-141"/>
    <x v="629"/>
    <s v="57360-46846-NS"/>
    <s v="A-L-2.5"/>
    <n v="3"/>
    <x v="889"/>
    <s v=""/>
    <x v="1"/>
    <s v="Ara"/>
    <s v="L"/>
    <x v="2"/>
    <n v="29.784999999999997"/>
    <n v="89.35499999999999"/>
    <x v="2"/>
    <x v="1"/>
    <n v="8.0419499999999982"/>
    <n v="9.8901098901098897E-2"/>
    <x v="0"/>
  </r>
  <r>
    <s v="HKN-31467-517"/>
    <x v="662"/>
    <s v="84045-66771-SL"/>
    <s v="L-M-1"/>
    <n v="6"/>
    <x v="890"/>
    <s v="ckeaver1@ucoz.com"/>
    <x v="0"/>
    <s v="Lib"/>
    <s v="M"/>
    <x v="0"/>
    <n v="14.55"/>
    <n v="87.300000000000011"/>
    <x v="3"/>
    <x v="0"/>
    <n v="11.349"/>
    <n v="0.14942528735632182"/>
    <x v="1"/>
  </r>
  <r>
    <s v="POF-29666-012"/>
    <x v="102"/>
    <s v="46885-00260-TL"/>
    <s v="R-D-0.5"/>
    <n v="1"/>
    <x v="891"/>
    <s v="sroseboroughr2@virginia.edu"/>
    <x v="0"/>
    <s v="Rob"/>
    <s v="D"/>
    <x v="1"/>
    <n v="5.3699999999999992"/>
    <n v="5.3699999999999992"/>
    <x v="0"/>
    <x v="2"/>
    <n v="0.32219999999999993"/>
    <n v="6.3829787234042548E-2"/>
    <x v="0"/>
  </r>
  <r>
    <s v="IRX-59256-644"/>
    <x v="678"/>
    <s v="96446-62142-EN"/>
    <s v="A-D-0.2"/>
    <n v="3"/>
    <x v="892"/>
    <s v="ckingwellr3@squarespace.com"/>
    <x v="1"/>
    <s v="Ara"/>
    <s v="D"/>
    <x v="3"/>
    <n v="2.9849999999999999"/>
    <n v="8.9550000000000001"/>
    <x v="2"/>
    <x v="2"/>
    <n v="0.80594999999999994"/>
    <n v="9.8901098901098883E-2"/>
    <x v="0"/>
  </r>
  <r>
    <s v="LTN-89139-350"/>
    <x v="679"/>
    <s v="07756-71018-GU"/>
    <s v="R-L-2.5"/>
    <n v="5"/>
    <x v="893"/>
    <s v="kcantor4@gmpg.org"/>
    <x v="0"/>
    <s v="Rob"/>
    <s v="L"/>
    <x v="2"/>
    <n v="27.484999999999996"/>
    <n v="137.42499999999998"/>
    <x v="0"/>
    <x v="1"/>
    <n v="8.2454999999999998"/>
    <n v="6.3829787234042562E-2"/>
    <x v="0"/>
  </r>
  <r>
    <s v="TXF-79780-017"/>
    <x v="112"/>
    <s v="92048-47813-QB"/>
    <s v="R-L-1"/>
    <n v="5"/>
    <x v="894"/>
    <s v="mblakemorer5@nsw.gov.au"/>
    <x v="0"/>
    <s v="Rob"/>
    <s v="L"/>
    <x v="0"/>
    <n v="11.95"/>
    <n v="59.75"/>
    <x v="0"/>
    <x v="1"/>
    <n v="3.585"/>
    <n v="6.3829787234042548E-2"/>
    <x v="1"/>
  </r>
  <r>
    <s v="ALM-80762-974"/>
    <x v="55"/>
    <s v="84045-66771-SL"/>
    <s v="A-L-0.5"/>
    <n v="3"/>
    <x v="890"/>
    <s v="ckeaver1@ucoz.com"/>
    <x v="0"/>
    <s v="Ara"/>
    <s v="L"/>
    <x v="1"/>
    <n v="7.77"/>
    <n v="23.31"/>
    <x v="2"/>
    <x v="1"/>
    <n v="2.0978999999999997"/>
    <n v="9.8901098901098883E-2"/>
    <x v="1"/>
  </r>
  <r>
    <s v="NXF-15738-707"/>
    <x v="680"/>
    <s v="28699-16256-XV"/>
    <s v="R-D-0.5"/>
    <n v="2"/>
    <x v="895"/>
    <s v=""/>
    <x v="0"/>
    <s v="Rob"/>
    <s v="D"/>
    <x v="1"/>
    <n v="5.3699999999999992"/>
    <n v="10.739999999999998"/>
    <x v="0"/>
    <x v="2"/>
    <n v="0.64439999999999986"/>
    <n v="6.3829787234042548E-2"/>
    <x v="1"/>
  </r>
  <r>
    <s v="MVV-19034-198"/>
    <x v="94"/>
    <s v="98476-63654-CG"/>
    <s v="E-D-2.5"/>
    <n v="6"/>
    <x v="896"/>
    <s v=""/>
    <x v="0"/>
    <s v="Exc"/>
    <s v="D"/>
    <x v="2"/>
    <n v="27.945"/>
    <n v="167.67000000000002"/>
    <x v="1"/>
    <x v="2"/>
    <n v="18.4437"/>
    <n v="0.12359550561797752"/>
    <x v="0"/>
  </r>
  <r>
    <s v="KUX-19632-830"/>
    <x v="160"/>
    <s v="55409-07759-YG"/>
    <s v="E-D-0.2"/>
    <n v="6"/>
    <x v="897"/>
    <s v="cbernardotr9@wix.com"/>
    <x v="0"/>
    <s v="Exc"/>
    <s v="D"/>
    <x v="3"/>
    <n v="3.645"/>
    <n v="21.87"/>
    <x v="1"/>
    <x v="2"/>
    <n v="2.4057000000000004"/>
    <n v="0.12359550561797754"/>
    <x v="0"/>
  </r>
  <r>
    <s v="SNZ-44595-152"/>
    <x v="681"/>
    <s v="06136-65250-PG"/>
    <s v="R-L-1"/>
    <n v="2"/>
    <x v="898"/>
    <s v="kkemeryra@t.co"/>
    <x v="0"/>
    <s v="Rob"/>
    <s v="L"/>
    <x v="0"/>
    <n v="11.95"/>
    <n v="23.9"/>
    <x v="0"/>
    <x v="1"/>
    <n v="1.4339999999999999"/>
    <n v="6.3829787234042562E-2"/>
    <x v="0"/>
  </r>
  <r>
    <s v="GQA-37241-629"/>
    <x v="502"/>
    <s v="08405-33165-BS"/>
    <s v="A-M-0.2"/>
    <n v="2"/>
    <x v="899"/>
    <s v="fparlotrb@forbes.com"/>
    <x v="0"/>
    <s v="Ara"/>
    <s v="M"/>
    <x v="3"/>
    <n v="3.375"/>
    <n v="6.75"/>
    <x v="2"/>
    <x v="0"/>
    <n v="0.60749999999999993"/>
    <n v="9.8901098901098883E-2"/>
    <x v="0"/>
  </r>
  <r>
    <s v="WVV-79948-067"/>
    <x v="682"/>
    <s v="66070-30559-WI"/>
    <s v="E-M-2.5"/>
    <n v="1"/>
    <x v="900"/>
    <s v="rcheakrc@tripadvisor.com"/>
    <x v="1"/>
    <s v="Exc"/>
    <s v="M"/>
    <x v="2"/>
    <n v="31.624999999999996"/>
    <n v="31.624999999999996"/>
    <x v="1"/>
    <x v="0"/>
    <n v="3.4787499999999998"/>
    <n v="0.12359550561797754"/>
    <x v="0"/>
  </r>
  <r>
    <s v="LHX-81117-166"/>
    <x v="683"/>
    <s v="01282-28364-RZ"/>
    <s v="R-L-1"/>
    <n v="4"/>
    <x v="901"/>
    <s v="kogeneayrd@utexas.edu"/>
    <x v="0"/>
    <s v="Rob"/>
    <s v="L"/>
    <x v="0"/>
    <n v="11.95"/>
    <n v="47.8"/>
    <x v="0"/>
    <x v="1"/>
    <n v="2.8679999999999999"/>
    <n v="6.3829787234042562E-2"/>
    <x v="1"/>
  </r>
  <r>
    <s v="GCD-75444-320"/>
    <x v="594"/>
    <s v="51277-93873-RP"/>
    <s v="L-M-2.5"/>
    <n v="1"/>
    <x v="902"/>
    <s v="cayrere@symantec.com"/>
    <x v="0"/>
    <s v="Lib"/>
    <s v="M"/>
    <x v="2"/>
    <n v="33.464999999999996"/>
    <n v="33.464999999999996"/>
    <x v="3"/>
    <x v="0"/>
    <n v="4.3504499999999995"/>
    <n v="0.14942528735632182"/>
    <x v="1"/>
  </r>
  <r>
    <s v="SGA-30059-217"/>
    <x v="389"/>
    <s v="84405-83364-DG"/>
    <s v="A-D-0.5"/>
    <n v="5"/>
    <x v="903"/>
    <s v="lkynetonrf@macromedia.com"/>
    <x v="2"/>
    <s v="Ara"/>
    <s v="D"/>
    <x v="1"/>
    <n v="5.97"/>
    <n v="29.849999999999998"/>
    <x v="2"/>
    <x v="2"/>
    <n v="2.6865000000000001"/>
    <n v="9.8901098901098911E-2"/>
    <x v="0"/>
  </r>
  <r>
    <s v="GNL-98714-885"/>
    <x v="583"/>
    <s v="83731-53280-YC"/>
    <s v="R-M-1"/>
    <n v="3"/>
    <x v="904"/>
    <s v=""/>
    <x v="2"/>
    <s v="Rob"/>
    <s v="M"/>
    <x v="0"/>
    <n v="9.9499999999999993"/>
    <n v="29.849999999999998"/>
    <x v="0"/>
    <x v="0"/>
    <n v="1.7909999999999999"/>
    <n v="6.3829787234042562E-2"/>
    <x v="0"/>
  </r>
  <r>
    <s v="OQA-93249-841"/>
    <x v="647"/>
    <s v="03917-13632-KC"/>
    <s v="A-M-2.5"/>
    <n v="6"/>
    <x v="905"/>
    <s v=""/>
    <x v="0"/>
    <s v="Ara"/>
    <s v="M"/>
    <x v="2"/>
    <n v="25.874999999999996"/>
    <n v="155.24999999999997"/>
    <x v="2"/>
    <x v="0"/>
    <n v="13.972499999999997"/>
    <n v="9.8901098901098897E-2"/>
    <x v="0"/>
  </r>
  <r>
    <s v="DUV-12075-132"/>
    <x v="366"/>
    <s v="62494-09113-RP"/>
    <s v="E-D-0.2"/>
    <n v="5"/>
    <x v="906"/>
    <s v=""/>
    <x v="0"/>
    <s v="Exc"/>
    <s v="D"/>
    <x v="3"/>
    <n v="3.645"/>
    <n v="18.225000000000001"/>
    <x v="1"/>
    <x v="2"/>
    <n v="2.00475"/>
    <n v="0.12359550561797752"/>
    <x v="1"/>
  </r>
  <r>
    <s v="DUV-12075-132"/>
    <x v="366"/>
    <s v="62494-09113-RP"/>
    <s v="L-D-0.5"/>
    <n v="2"/>
    <x v="906"/>
    <s v=""/>
    <x v="0"/>
    <s v="Lib"/>
    <s v="D"/>
    <x v="1"/>
    <n v="7.77"/>
    <n v="15.54"/>
    <x v="3"/>
    <x v="2"/>
    <n v="2.0202"/>
    <n v="0.14942528735632185"/>
    <x v="1"/>
  </r>
  <r>
    <s v="KPO-24942-184"/>
    <x v="684"/>
    <s v="70567-65133-CN"/>
    <s v="L-L-2.5"/>
    <n v="3"/>
    <x v="907"/>
    <s v=""/>
    <x v="1"/>
    <s v="Lib"/>
    <s v="L"/>
    <x v="2"/>
    <n v="36.454999999999998"/>
    <n v="109.36499999999999"/>
    <x v="3"/>
    <x v="1"/>
    <n v="14.217449999999999"/>
    <n v="0.14942528735632185"/>
    <x v="1"/>
  </r>
  <r>
    <s v="SRJ-79353-838"/>
    <x v="506"/>
    <s v="77869-81373-AY"/>
    <s v="A-L-1"/>
    <n v="6"/>
    <x v="908"/>
    <s v=""/>
    <x v="0"/>
    <s v="Ara"/>
    <s v="L"/>
    <x v="0"/>
    <n v="12.95"/>
    <n v="77.699999999999989"/>
    <x v="2"/>
    <x v="1"/>
    <n v="6.9930000000000003"/>
    <n v="9.8901098901098911E-2"/>
    <x v="1"/>
  </r>
  <r>
    <s v="XBV-40336-071"/>
    <x v="685"/>
    <s v="38536-98293-JZ"/>
    <s v="A-D-0.2"/>
    <n v="3"/>
    <x v="909"/>
    <s v=""/>
    <x v="1"/>
    <s v="Ara"/>
    <s v="D"/>
    <x v="3"/>
    <n v="2.9849999999999999"/>
    <n v="8.9550000000000001"/>
    <x v="2"/>
    <x v="2"/>
    <n v="0.80594999999999994"/>
    <n v="9.8901098901098883E-2"/>
    <x v="1"/>
  </r>
  <r>
    <s v="RLM-96511-467"/>
    <x v="191"/>
    <s v="43014-53743-XK"/>
    <s v="R-L-2.5"/>
    <n v="1"/>
    <x v="910"/>
    <s v="jtewelsonrn@samsung.com"/>
    <x v="0"/>
    <s v="Rob"/>
    <s v="L"/>
    <x v="2"/>
    <n v="27.484999999999996"/>
    <n v="27.484999999999996"/>
    <x v="0"/>
    <x v="1"/>
    <n v="1.6490999999999998"/>
    <n v="6.3829787234042562E-2"/>
    <x v="1"/>
  </r>
  <r>
    <s v="AEZ-13242-456"/>
    <x v="686"/>
    <s v="62494-09113-RP"/>
    <s v="R-M-0.5"/>
    <n v="5"/>
    <x v="906"/>
    <s v=""/>
    <x v="0"/>
    <s v="Rob"/>
    <s v="M"/>
    <x v="1"/>
    <n v="5.97"/>
    <n v="29.849999999999998"/>
    <x v="0"/>
    <x v="0"/>
    <n v="1.7909999999999999"/>
    <n v="6.3829787234042562E-2"/>
    <x v="1"/>
  </r>
  <r>
    <s v="UME-75640-698"/>
    <x v="687"/>
    <s v="62494-09113-RP"/>
    <s v="A-M-0.5"/>
    <n v="4"/>
    <x v="906"/>
    <s v=""/>
    <x v="0"/>
    <s v="Ara"/>
    <s v="M"/>
    <x v="1"/>
    <n v="6.75"/>
    <n v="27"/>
    <x v="2"/>
    <x v="0"/>
    <n v="2.4299999999999997"/>
    <n v="9.8901098901098883E-2"/>
    <x v="1"/>
  </r>
  <r>
    <s v="GJC-66474-557"/>
    <x v="629"/>
    <s v="64965-78386-MY"/>
    <s v="A-D-1"/>
    <n v="1"/>
    <x v="911"/>
    <s v="njennyrq@bigcartel.com"/>
    <x v="0"/>
    <s v="Ara"/>
    <s v="D"/>
    <x v="0"/>
    <n v="9.9499999999999993"/>
    <n v="9.9499999999999993"/>
    <x v="2"/>
    <x v="2"/>
    <n v="0.89549999999999985"/>
    <n v="9.8901098901098897E-2"/>
    <x v="1"/>
  </r>
  <r>
    <s v="IRV-20769-219"/>
    <x v="688"/>
    <s v="77131-58092-GE"/>
    <s v="E-M-0.2"/>
    <n v="3"/>
    <x v="912"/>
    <s v=""/>
    <x v="2"/>
    <s v="Exc"/>
    <s v="M"/>
    <x v="3"/>
    <n v="4.125"/>
    <n v="12.375"/>
    <x v="1"/>
    <x v="0"/>
    <n v="1.3612500000000001"/>
    <n v="0.1235955056179775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AC31A-DD5E-4009-BE75-9B101881BF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ubtotalTop="0" showAll="0" defaultSubtotal="0"/>
    <pivotField compact="0" numFmtId="10" outline="0" subtotalTop="0" showAll="0" defaultSubtotal="0"/>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9"/>
    <field x="18"/>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0">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22" format="16" series="1">
      <pivotArea type="data" outline="0" fieldPosition="0">
        <references count="2">
          <reference field="4294967294" count="1" selected="0">
            <x v="0"/>
          </reference>
          <reference field="13" count="1" selected="0">
            <x v="0"/>
          </reference>
        </references>
      </pivotArea>
    </chartFormat>
    <chartFormat chart="22" format="17" series="1">
      <pivotArea type="data" outline="0" fieldPosition="0">
        <references count="2">
          <reference field="4294967294" count="1" selected="0">
            <x v="0"/>
          </reference>
          <reference field="13" count="1" selected="0">
            <x v="1"/>
          </reference>
        </references>
      </pivotArea>
    </chartFormat>
    <chartFormat chart="22" format="18" series="1">
      <pivotArea type="data" outline="0" fieldPosition="0">
        <references count="2">
          <reference field="4294967294" count="1" selected="0">
            <x v="0"/>
          </reference>
          <reference field="13" count="1" selected="0">
            <x v="2"/>
          </reference>
        </references>
      </pivotArea>
    </chartFormat>
    <chartFormat chart="22" format="19" series="1">
      <pivotArea type="data" outline="0" fieldPosition="0">
        <references count="2">
          <reference field="4294967294" count="1" selected="0">
            <x v="0"/>
          </reference>
          <reference field="13" count="1" selected="0">
            <x v="3"/>
          </reference>
        </references>
      </pivotArea>
    </chartFormat>
    <chartFormat chart="17" format="12" series="1">
      <pivotArea type="data" outline="0" fieldPosition="0">
        <references count="1">
          <reference field="4294967294" count="1" selected="0">
            <x v="0"/>
          </reference>
        </references>
      </pivotArea>
    </chartFormat>
    <chartFormat chart="22"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92750-24ED-46F9-A5FE-CB4E6B7E5EE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15"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7" outline="0" subtotalTop="0" showAll="0" defaultSubtotal="0"/>
    <pivotField compact="0" numFmtId="10" outline="0" subtotalTop="0" showAll="0" defaultSubtotal="0"/>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8"/>
  </rowFields>
  <rowItems count="12">
    <i>
      <x v="1"/>
    </i>
    <i>
      <x v="2"/>
    </i>
    <i>
      <x v="3"/>
    </i>
    <i>
      <x v="4"/>
    </i>
    <i>
      <x v="5"/>
    </i>
    <i>
      <x v="6"/>
    </i>
    <i>
      <x v="7"/>
    </i>
    <i>
      <x v="8"/>
    </i>
    <i>
      <x v="9"/>
    </i>
    <i>
      <x v="10"/>
    </i>
    <i>
      <x v="11"/>
    </i>
    <i>
      <x v="12"/>
    </i>
  </rowItems>
  <colItems count="1">
    <i/>
  </colItems>
  <dataFields count="1">
    <dataField name="Sum of Sales" fld="12" baseField="0" baseItem="0" numFmtId="167"/>
  </dataFields>
  <chartFormats count="26">
    <chartFormat chart="19" format="27" series="1">
      <pivotArea type="data" outline="0" fieldPosition="0">
        <references count="1">
          <reference field="4294967294" count="1" selected="0">
            <x v="0"/>
          </reference>
        </references>
      </pivotArea>
    </chartFormat>
    <chartFormat chart="19" format="28">
      <pivotArea type="data" outline="0" fieldPosition="0">
        <references count="2">
          <reference field="4294967294" count="1" selected="0">
            <x v="0"/>
          </reference>
          <reference field="18" count="1" selected="0">
            <x v="1"/>
          </reference>
        </references>
      </pivotArea>
    </chartFormat>
    <chartFormat chart="19" format="29">
      <pivotArea type="data" outline="0" fieldPosition="0">
        <references count="2">
          <reference field="4294967294" count="1" selected="0">
            <x v="0"/>
          </reference>
          <reference field="18" count="1" selected="0">
            <x v="2"/>
          </reference>
        </references>
      </pivotArea>
    </chartFormat>
    <chartFormat chart="19" format="30">
      <pivotArea type="data" outline="0" fieldPosition="0">
        <references count="2">
          <reference field="4294967294" count="1" selected="0">
            <x v="0"/>
          </reference>
          <reference field="18" count="1" selected="0">
            <x v="3"/>
          </reference>
        </references>
      </pivotArea>
    </chartFormat>
    <chartFormat chart="19" format="31">
      <pivotArea type="data" outline="0" fieldPosition="0">
        <references count="2">
          <reference field="4294967294" count="1" selected="0">
            <x v="0"/>
          </reference>
          <reference field="18" count="1" selected="0">
            <x v="4"/>
          </reference>
        </references>
      </pivotArea>
    </chartFormat>
    <chartFormat chart="19" format="32">
      <pivotArea type="data" outline="0" fieldPosition="0">
        <references count="2">
          <reference field="4294967294" count="1" selected="0">
            <x v="0"/>
          </reference>
          <reference field="18" count="1" selected="0">
            <x v="5"/>
          </reference>
        </references>
      </pivotArea>
    </chartFormat>
    <chartFormat chart="19" format="33">
      <pivotArea type="data" outline="0" fieldPosition="0">
        <references count="2">
          <reference field="4294967294" count="1" selected="0">
            <x v="0"/>
          </reference>
          <reference field="18" count="1" selected="0">
            <x v="6"/>
          </reference>
        </references>
      </pivotArea>
    </chartFormat>
    <chartFormat chart="19" format="34">
      <pivotArea type="data" outline="0" fieldPosition="0">
        <references count="2">
          <reference field="4294967294" count="1" selected="0">
            <x v="0"/>
          </reference>
          <reference field="18" count="1" selected="0">
            <x v="7"/>
          </reference>
        </references>
      </pivotArea>
    </chartFormat>
    <chartFormat chart="19" format="35">
      <pivotArea type="data" outline="0" fieldPosition="0">
        <references count="2">
          <reference field="4294967294" count="1" selected="0">
            <x v="0"/>
          </reference>
          <reference field="18" count="1" selected="0">
            <x v="8"/>
          </reference>
        </references>
      </pivotArea>
    </chartFormat>
    <chartFormat chart="19" format="36">
      <pivotArea type="data" outline="0" fieldPosition="0">
        <references count="2">
          <reference field="4294967294" count="1" selected="0">
            <x v="0"/>
          </reference>
          <reference field="18" count="1" selected="0">
            <x v="9"/>
          </reference>
        </references>
      </pivotArea>
    </chartFormat>
    <chartFormat chart="19" format="37">
      <pivotArea type="data" outline="0" fieldPosition="0">
        <references count="2">
          <reference field="4294967294" count="1" selected="0">
            <x v="0"/>
          </reference>
          <reference field="18" count="1" selected="0">
            <x v="10"/>
          </reference>
        </references>
      </pivotArea>
    </chartFormat>
    <chartFormat chart="19" format="38">
      <pivotArea type="data" outline="0" fieldPosition="0">
        <references count="2">
          <reference field="4294967294" count="1" selected="0">
            <x v="0"/>
          </reference>
          <reference field="18" count="1" selected="0">
            <x v="11"/>
          </reference>
        </references>
      </pivotArea>
    </chartFormat>
    <chartFormat chart="19" format="39">
      <pivotArea type="data" outline="0" fieldPosition="0">
        <references count="2">
          <reference field="4294967294" count="1" selected="0">
            <x v="0"/>
          </reference>
          <reference field="18" count="1" selected="0">
            <x v="12"/>
          </reference>
        </references>
      </pivotArea>
    </chartFormat>
    <chartFormat chart="30" format="53" series="1">
      <pivotArea type="data" outline="0" fieldPosition="0">
        <references count="1">
          <reference field="4294967294" count="1" selected="0">
            <x v="0"/>
          </reference>
        </references>
      </pivotArea>
    </chartFormat>
    <chartFormat chart="30" format="54">
      <pivotArea type="data" outline="0" fieldPosition="0">
        <references count="2">
          <reference field="4294967294" count="1" selected="0">
            <x v="0"/>
          </reference>
          <reference field="18" count="1" selected="0">
            <x v="1"/>
          </reference>
        </references>
      </pivotArea>
    </chartFormat>
    <chartFormat chart="30" format="55">
      <pivotArea type="data" outline="0" fieldPosition="0">
        <references count="2">
          <reference field="4294967294" count="1" selected="0">
            <x v="0"/>
          </reference>
          <reference field="18" count="1" selected="0">
            <x v="2"/>
          </reference>
        </references>
      </pivotArea>
    </chartFormat>
    <chartFormat chart="30" format="56">
      <pivotArea type="data" outline="0" fieldPosition="0">
        <references count="2">
          <reference field="4294967294" count="1" selected="0">
            <x v="0"/>
          </reference>
          <reference field="18" count="1" selected="0">
            <x v="3"/>
          </reference>
        </references>
      </pivotArea>
    </chartFormat>
    <chartFormat chart="30" format="57">
      <pivotArea type="data" outline="0" fieldPosition="0">
        <references count="2">
          <reference field="4294967294" count="1" selected="0">
            <x v="0"/>
          </reference>
          <reference field="18" count="1" selected="0">
            <x v="4"/>
          </reference>
        </references>
      </pivotArea>
    </chartFormat>
    <chartFormat chart="30" format="58">
      <pivotArea type="data" outline="0" fieldPosition="0">
        <references count="2">
          <reference field="4294967294" count="1" selected="0">
            <x v="0"/>
          </reference>
          <reference field="18" count="1" selected="0">
            <x v="5"/>
          </reference>
        </references>
      </pivotArea>
    </chartFormat>
    <chartFormat chart="30" format="59">
      <pivotArea type="data" outline="0" fieldPosition="0">
        <references count="2">
          <reference field="4294967294" count="1" selected="0">
            <x v="0"/>
          </reference>
          <reference field="18" count="1" selected="0">
            <x v="6"/>
          </reference>
        </references>
      </pivotArea>
    </chartFormat>
    <chartFormat chart="30" format="60">
      <pivotArea type="data" outline="0" fieldPosition="0">
        <references count="2">
          <reference field="4294967294" count="1" selected="0">
            <x v="0"/>
          </reference>
          <reference field="18" count="1" selected="0">
            <x v="7"/>
          </reference>
        </references>
      </pivotArea>
    </chartFormat>
    <chartFormat chart="30" format="61">
      <pivotArea type="data" outline="0" fieldPosition="0">
        <references count="2">
          <reference field="4294967294" count="1" selected="0">
            <x v="0"/>
          </reference>
          <reference field="18" count="1" selected="0">
            <x v="8"/>
          </reference>
        </references>
      </pivotArea>
    </chartFormat>
    <chartFormat chart="30" format="62">
      <pivotArea type="data" outline="0" fieldPosition="0">
        <references count="2">
          <reference field="4294967294" count="1" selected="0">
            <x v="0"/>
          </reference>
          <reference field="18" count="1" selected="0">
            <x v="9"/>
          </reference>
        </references>
      </pivotArea>
    </chartFormat>
    <chartFormat chart="30" format="63">
      <pivotArea type="data" outline="0" fieldPosition="0">
        <references count="2">
          <reference field="4294967294" count="1" selected="0">
            <x v="0"/>
          </reference>
          <reference field="18" count="1" selected="0">
            <x v="10"/>
          </reference>
        </references>
      </pivotArea>
    </chartFormat>
    <chartFormat chart="30" format="64">
      <pivotArea type="data" outline="0" fieldPosition="0">
        <references count="2">
          <reference field="4294967294" count="1" selected="0">
            <x v="0"/>
          </reference>
          <reference field="18" count="1" selected="0">
            <x v="11"/>
          </reference>
        </references>
      </pivotArea>
    </chartFormat>
    <chartFormat chart="30" format="65">
      <pivotArea type="data" outline="0" fieldPosition="0">
        <references count="2">
          <reference field="4294967294" count="1" selected="0">
            <x v="0"/>
          </reference>
          <reference field="18"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3521A-09F6-4CA4-B628-087DEF91294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7" outline="0" subtotalTop="0" showAll="0" defaultSubtotal="0"/>
    <pivotField compact="0" numFmtId="10" outline="0" subtotalTop="0" showAll="0" defaultSubtotal="0"/>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2">
    <chartFormat chart="22" format="3"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9BB19-B924-40BB-AA58-2AB67D9296F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7"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numFmtId="167" outline="0" subtotalTop="0" showAll="0" defaultSubtotal="0"/>
    <pivotField compact="0" numFmtId="10" outline="0" subtotalTop="0" showAll="0" defaultSubtotal="0"/>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1"/>
    </i>
    <i>
      <x v="2"/>
    </i>
    <i>
      <x/>
    </i>
    <i>
      <x v="3"/>
    </i>
  </rowItems>
  <colItems count="1">
    <i/>
  </colItems>
  <dataFields count="1">
    <dataField name="Sum of Sales" fld="12" baseField="0" baseItem="0" numFmtId="167"/>
  </dataFields>
  <chartFormats count="3">
    <chartFormat chart="16" format="1"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72F6C2-22FE-4FC9-8E80-59A5C0226A2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B7" firstHeaderRow="1" firstDataRow="1" firstDataCol="1"/>
  <pivotFields count="20">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numFmtId="167" outline="0" subtotalTop="0" showAll="0" defaultSubtotal="0"/>
    <pivotField dataField="1" compact="0" numFmtId="10" outline="0" subtotalTop="0" showAll="0" defaultSubtotal="0"/>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Average of Profit %" fld="16" subtotal="average" baseField="13" baseItem="0" numFmtId="10"/>
  </dataFields>
  <chartFormats count="31">
    <chartFormat chart="19" format="39"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3" count="1" selected="0">
            <x v="0"/>
          </reference>
        </references>
      </pivotArea>
    </chartFormat>
    <chartFormat chart="20" format="2">
      <pivotArea type="data" outline="0" fieldPosition="0">
        <references count="2">
          <reference field="4294967294" count="1" selected="0">
            <x v="0"/>
          </reference>
          <reference field="13" count="1" selected="0">
            <x v="1"/>
          </reference>
        </references>
      </pivotArea>
    </chartFormat>
    <chartFormat chart="20" format="3">
      <pivotArea type="data" outline="0" fieldPosition="0">
        <references count="2">
          <reference field="4294967294" count="1" selected="0">
            <x v="0"/>
          </reference>
          <reference field="13" count="1" selected="0">
            <x v="2"/>
          </reference>
        </references>
      </pivotArea>
    </chartFormat>
    <chartFormat chart="20" format="4">
      <pivotArea type="data" outline="0" fieldPosition="0">
        <references count="2">
          <reference field="4294967294" count="1" selected="0">
            <x v="0"/>
          </reference>
          <reference field="13" count="1" selected="0">
            <x v="3"/>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3" count="1" selected="0">
            <x v="0"/>
          </reference>
        </references>
      </pivotArea>
    </chartFormat>
    <chartFormat chart="25" format="7">
      <pivotArea type="data" outline="0" fieldPosition="0">
        <references count="2">
          <reference field="4294967294" count="1" selected="0">
            <x v="0"/>
          </reference>
          <reference field="13" count="1" selected="0">
            <x v="1"/>
          </reference>
        </references>
      </pivotArea>
    </chartFormat>
    <chartFormat chart="25" format="8">
      <pivotArea type="data" outline="0" fieldPosition="0">
        <references count="2">
          <reference field="4294967294" count="1" selected="0">
            <x v="0"/>
          </reference>
          <reference field="13" count="1" selected="0">
            <x v="2"/>
          </reference>
        </references>
      </pivotArea>
    </chartFormat>
    <chartFormat chart="25" format="9">
      <pivotArea type="data" outline="0" fieldPosition="0">
        <references count="2">
          <reference field="4294967294" count="1" selected="0">
            <x v="0"/>
          </reference>
          <reference field="13" count="1" selected="0">
            <x v="3"/>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13" count="1" selected="0">
            <x v="0"/>
          </reference>
        </references>
      </pivotArea>
    </chartFormat>
    <chartFormat chart="29" format="12">
      <pivotArea type="data" outline="0" fieldPosition="0">
        <references count="2">
          <reference field="4294967294" count="1" selected="0">
            <x v="0"/>
          </reference>
          <reference field="13" count="1" selected="0">
            <x v="1"/>
          </reference>
        </references>
      </pivotArea>
    </chartFormat>
    <chartFormat chart="29" format="13">
      <pivotArea type="data" outline="0" fieldPosition="0">
        <references count="2">
          <reference field="4294967294" count="1" selected="0">
            <x v="0"/>
          </reference>
          <reference field="13" count="1" selected="0">
            <x v="2"/>
          </reference>
        </references>
      </pivotArea>
    </chartFormat>
    <chartFormat chart="29" format="14">
      <pivotArea type="data" outline="0" fieldPosition="0">
        <references count="2">
          <reference field="4294967294" count="1" selected="0">
            <x v="0"/>
          </reference>
          <reference field="13" count="1" selected="0">
            <x v="3"/>
          </reference>
        </references>
      </pivotArea>
    </chartFormat>
    <chartFormat chart="30" format="15" series="1">
      <pivotArea type="data" outline="0" fieldPosition="0">
        <references count="1">
          <reference field="4294967294" count="1" selected="0">
            <x v="0"/>
          </reference>
        </references>
      </pivotArea>
    </chartFormat>
    <chartFormat chart="30" format="16">
      <pivotArea type="data" outline="0" fieldPosition="0">
        <references count="2">
          <reference field="4294967294" count="1" selected="0">
            <x v="0"/>
          </reference>
          <reference field="13" count="1" selected="0">
            <x v="0"/>
          </reference>
        </references>
      </pivotArea>
    </chartFormat>
    <chartFormat chart="30" format="17">
      <pivotArea type="data" outline="0" fieldPosition="0">
        <references count="2">
          <reference field="4294967294" count="1" selected="0">
            <x v="0"/>
          </reference>
          <reference field="13" count="1" selected="0">
            <x v="1"/>
          </reference>
        </references>
      </pivotArea>
    </chartFormat>
    <chartFormat chart="30" format="18">
      <pivotArea type="data" outline="0" fieldPosition="0">
        <references count="2">
          <reference field="4294967294" count="1" selected="0">
            <x v="0"/>
          </reference>
          <reference field="13" count="1" selected="0">
            <x v="2"/>
          </reference>
        </references>
      </pivotArea>
    </chartFormat>
    <chartFormat chart="30" format="19">
      <pivotArea type="data" outline="0" fieldPosition="0">
        <references count="2">
          <reference field="4294967294" count="1" selected="0">
            <x v="0"/>
          </reference>
          <reference field="13" count="1" selected="0">
            <x v="3"/>
          </reference>
        </references>
      </pivotArea>
    </chartFormat>
    <chartFormat chart="31" format="15" series="1">
      <pivotArea type="data" outline="0" fieldPosition="0">
        <references count="1">
          <reference field="4294967294" count="1" selected="0">
            <x v="0"/>
          </reference>
        </references>
      </pivotArea>
    </chartFormat>
    <chartFormat chart="31" format="16">
      <pivotArea type="data" outline="0" fieldPosition="0">
        <references count="2">
          <reference field="4294967294" count="1" selected="0">
            <x v="0"/>
          </reference>
          <reference field="13" count="1" selected="0">
            <x v="0"/>
          </reference>
        </references>
      </pivotArea>
    </chartFormat>
    <chartFormat chart="31" format="17">
      <pivotArea type="data" outline="0" fieldPosition="0">
        <references count="2">
          <reference field="4294967294" count="1" selected="0">
            <x v="0"/>
          </reference>
          <reference field="13" count="1" selected="0">
            <x v="1"/>
          </reference>
        </references>
      </pivotArea>
    </chartFormat>
    <chartFormat chart="31" format="18">
      <pivotArea type="data" outline="0" fieldPosition="0">
        <references count="2">
          <reference field="4294967294" count="1" selected="0">
            <x v="0"/>
          </reference>
          <reference field="13" count="1" selected="0">
            <x v="2"/>
          </reference>
        </references>
      </pivotArea>
    </chartFormat>
    <chartFormat chart="31" format="19">
      <pivotArea type="data" outline="0" fieldPosition="0">
        <references count="2">
          <reference field="4294967294" count="1" selected="0">
            <x v="0"/>
          </reference>
          <reference field="13" count="1" selected="0">
            <x v="3"/>
          </reference>
        </references>
      </pivotArea>
    </chartFormat>
    <chartFormat chart="41" format="25" series="1">
      <pivotArea type="data" outline="0" fieldPosition="0">
        <references count="1">
          <reference field="4294967294" count="1" selected="0">
            <x v="0"/>
          </reference>
        </references>
      </pivotArea>
    </chartFormat>
    <chartFormat chart="41" format="26">
      <pivotArea type="data" outline="0" fieldPosition="0">
        <references count="2">
          <reference field="4294967294" count="1" selected="0">
            <x v="0"/>
          </reference>
          <reference field="13" count="1" selected="0">
            <x v="0"/>
          </reference>
        </references>
      </pivotArea>
    </chartFormat>
    <chartFormat chart="41" format="27">
      <pivotArea type="data" outline="0" fieldPosition="0">
        <references count="2">
          <reference field="4294967294" count="1" selected="0">
            <x v="0"/>
          </reference>
          <reference field="13" count="1" selected="0">
            <x v="1"/>
          </reference>
        </references>
      </pivotArea>
    </chartFormat>
    <chartFormat chart="41" format="28">
      <pivotArea type="data" outline="0" fieldPosition="0">
        <references count="2">
          <reference field="4294967294" count="1" selected="0">
            <x v="0"/>
          </reference>
          <reference field="13" count="1" selected="0">
            <x v="2"/>
          </reference>
        </references>
      </pivotArea>
    </chartFormat>
    <chartFormat chart="41" format="29">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B2ECE7-EE96-489A-8DAA-F9CFC127CBA3}"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7">
  <location ref="A3:B8"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numFmtId="167" showAll="0"/>
    <pivotField numFmtId="10" showAll="0"/>
    <pivotField showAll="0">
      <items count="4">
        <item x="1"/>
        <item x="0"/>
        <item m="1" x="2"/>
        <item t="default"/>
      </items>
    </pivotField>
    <pivotField showAll="0" defaultSubtotal="0"/>
    <pivotField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0" baseItem="0" numFmtId="169"/>
  </dataFields>
  <formats count="3">
    <format dxfId="3">
      <pivotArea collapsedLevelsAreSubtotals="1" fieldPosition="0">
        <references count="2">
          <reference field="4294967294" count="1" selected="0">
            <x v="0"/>
          </reference>
          <reference field="5" count="1">
            <x v="28"/>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CA5D60-98FE-46DC-A938-BE01160AAE4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B7" firstHeaderRow="0" firstDataRow="1" firstDataCol="0"/>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numFmtId="167" showAll="0"/>
    <pivotField dataField="1" numFmtId="10" showAll="0"/>
    <pivotField showAll="0">
      <items count="4">
        <item x="1"/>
        <item x="0"/>
        <item m="1" x="2"/>
        <item t="default"/>
      </items>
    </pivotField>
    <pivotField showAll="0" defaultSubtotal="0"/>
    <pivotField showAll="0" defaultSubtotal="0">
      <items count="6">
        <item x="0"/>
        <item x="1"/>
        <item x="2"/>
        <item x="3"/>
        <item x="4"/>
        <item x="5"/>
      </items>
    </pivotField>
  </pivotFields>
  <rowItems count="1">
    <i/>
  </rowItems>
  <colFields count="1">
    <field x="-2"/>
  </colFields>
  <colItems count="2">
    <i>
      <x/>
    </i>
    <i i="1">
      <x v="1"/>
    </i>
  </colItems>
  <dataFields count="2">
    <dataField name="Average of Profit %" fld="16" subtotal="average" baseField="8" baseItem="0" numFmtId="10"/>
    <dataField name="Sum of Sales" fld="12" baseField="0" baseItem="1" numFmtId="170"/>
  </dataFields>
  <formats count="1">
    <format dxfId="0">
      <pivotArea outline="0" collapsedLevelsAreSubtotals="1" fieldPosition="0">
        <references count="1">
          <reference field="4294967294" count="1" selected="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8BA68F12-9A6E-4F72-8DD3-17E5892467E2}" sourceName="Roast Type Name">
  <pivotTables>
    <pivotTable tabId="24" name="TotalSales"/>
    <pivotTable tabId="23" name="TotalSales"/>
    <pivotTable tabId="20" name="TotalSales"/>
    <pivotTable tabId="18" name="TotalSales"/>
    <pivotTable tabId="27" name="TotalSales"/>
    <pivotTable tabId="28" name="PivotTable2"/>
    <pivotTable tabId="30" name="PivotTable2"/>
  </pivotTables>
  <data>
    <tabular pivotCacheId="90100420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1" xr10:uid="{B63A47F4-3062-43CD-82C6-7B986098EBD3}" sourceName="Size">
  <pivotTables>
    <pivotTable tabId="24" name="TotalSales"/>
    <pivotTable tabId="23" name="TotalSales"/>
    <pivotTable tabId="20" name="TotalSales"/>
    <pivotTable tabId="18" name="TotalSales"/>
    <pivotTable tabId="27" name="TotalSales"/>
    <pivotTable tabId="28" name="PivotTable2"/>
    <pivotTable tabId="30" name="PivotTable2"/>
  </pivotTables>
  <data>
    <tabular pivotCacheId="90100420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74BAEC94-2595-4283-A508-7BA9A9CF1D3F}" sourceName="Loyalty Card">
  <pivotTables>
    <pivotTable tabId="24" name="TotalSales"/>
    <pivotTable tabId="23" name="TotalSales"/>
    <pivotTable tabId="20" name="TotalSales"/>
    <pivotTable tabId="18" name="TotalSales"/>
    <pivotTable tabId="27" name="TotalSales"/>
    <pivotTable tabId="28" name="PivotTable2"/>
    <pivotTable tabId="30" name="PivotTable2"/>
  </pivotTables>
  <data>
    <tabular pivotCacheId="901004202">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14EA59C-205A-4157-A111-D5E7A8DE965B}" sourceName="Country">
  <pivotTables>
    <pivotTable tabId="30" name="PivotTable2"/>
    <pivotTable tabId="28" name="PivotTable2"/>
    <pivotTable tabId="27" name="TotalSales"/>
    <pivotTable tabId="24" name="TotalSales"/>
    <pivotTable tabId="23" name="TotalSales"/>
    <pivotTable tabId="20" name="TotalSales"/>
    <pivotTable tabId="18" name="TotalSales"/>
  </pivotTables>
  <data>
    <tabular pivotCacheId="90100420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D93BCC7-6E93-4692-90B0-E9925057E12D}" sourceName="Coffee Type Name">
  <pivotTables>
    <pivotTable tabId="30" name="PivotTable2"/>
    <pivotTable tabId="28" name="PivotTable2"/>
    <pivotTable tabId="27" name="TotalSales"/>
    <pivotTable tabId="24" name="TotalSales"/>
    <pivotTable tabId="23" name="TotalSales"/>
    <pivotTable tabId="20" name="TotalSales"/>
    <pivotTable tabId="18" name="TotalSales"/>
  </pivotTables>
  <data>
    <tabular pivotCacheId="90100420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EE5FBA2-82A9-4A9C-B981-7909B6662891}" cache="Slicer_Roast_Type_Name11" caption="Roast Type Name" rowHeight="234950"/>
  <slicer name="Size" xr10:uid="{F9A6EB29-09B0-49D5-A348-27B63D729E83}" cache="Slicer_Size11" caption="Size" rowHeight="234950"/>
  <slicer name="Loyalty Card" xr10:uid="{0289A4A6-A415-49CB-850E-BCB4834A4BD8}" cache="Slicer_Loyalty_Card11"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BC2EAB07-55D7-4CA8-B804-8B93AAB10E98}" cache="Slicer_Roast_Type_Name11" caption="Roast Type Name" columnCount="3" style="Slicer Style 1" rowHeight="234950"/>
  <slicer name="Size 2" xr10:uid="{B73D338E-2070-47E7-A8C7-940825BEB843}" cache="Slicer_Size11" caption="Size" columnCount="2" style="Slicer Style 1" rowHeight="234950"/>
  <slicer name="Loyalty Card 2" xr10:uid="{40986932-872B-438C-A8FB-FFF353697389}" cache="Slicer_Loyalty_Card11" caption="Loyalty Card" columnCount="2" style="Slicer Style 1" rowHeight="234950"/>
  <slicer name="Country" xr10:uid="{AF07AFAE-8AB1-4731-B269-EDD170DF42E7}" cache="Slicer_Country" caption="Country" columnCount="3" style="Slicer Style 1" rowHeight="234950"/>
  <slicer name="Coffee Type Name" xr10:uid="{9AA500E4-6A75-4BCD-A947-704E66737107}" cache="Slicer_Coffee_Type_Name" caption="Coffee Type Nam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ABEFBA-2FE6-43C6-879F-3D4C211C1835}" name="Orders" displayName="Orders" ref="A1:R1001" totalsRowShown="0" headerRowDxfId="18">
  <autoFilter ref="A1:R1001" xr:uid="{E1ABEFBA-2FE6-43C6-879F-3D4C211C1835}"/>
  <tableColumns count="18">
    <tableColumn id="1" xr3:uid="{FFE08A11-54FD-482F-9814-01C7DEAA9E20}" name="Order ID" dataDxfId="17"/>
    <tableColumn id="2" xr3:uid="{A1E6C0E6-2C36-4D1B-BCDF-F1170672058F}" name="Order Date" dataDxfId="16"/>
    <tableColumn id="3" xr3:uid="{6E3BA927-F8B6-43D0-94EA-EEC732BDC5E2}" name="Customer ID" dataDxfId="15"/>
    <tableColumn id="4" xr3:uid="{378A2179-0DC5-45B6-83FE-2A3B194779E5}" name="Product ID"/>
    <tableColumn id="5" xr3:uid="{8DABD4D4-F5C1-4290-8614-E041345C63F8}" name="Quantity" dataDxfId="14"/>
    <tableColumn id="6" xr3:uid="{485216A7-BC8F-4E13-B492-5621A964B393}" name="Customer Name" dataDxfId="13">
      <calculatedColumnFormula>VLOOKUP(C2,customers!$A$2:$I$1001,2,FALSE)</calculatedColumnFormula>
    </tableColumn>
    <tableColumn id="7" xr3:uid="{505F9C72-0ABF-4372-BF27-0F2AC9CAB885}" name="Email" dataDxfId="12">
      <calculatedColumnFormula>IF(VLOOKUP(C2,customers!$A$2:$I$1001,3,FALSE)=0,"",VLOOKUP(C2,customers!$A$2:$I$1001,3,FALSE))</calculatedColumnFormula>
    </tableColumn>
    <tableColumn id="8" xr3:uid="{66BD7108-5BCE-4667-94F4-26A3072454CC}" name="Country" dataDxfId="11">
      <calculatedColumnFormula>VLOOKUP(C2,customers!$A$2:$I$1001,7,FALSE)</calculatedColumnFormula>
    </tableColumn>
    <tableColumn id="9" xr3:uid="{F64263E0-1B8C-4398-BCF4-E29758CA2FF8}" name="Coffee Type">
      <calculatedColumnFormula>INDEX(products!$A$1:$G$49,MATCH(orders!$D2,products!$A$1:$A$49,0),MATCH(orders!I$1,products!$A$1:$G$1,0))</calculatedColumnFormula>
    </tableColumn>
    <tableColumn id="10" xr3:uid="{DF8CB8FC-462E-4677-98CF-D062DF288057}" name="Roast Type">
      <calculatedColumnFormula>INDEX(products!$A$1:$G$49,MATCH(orders!$D2,products!$A$1:$A$49,0),MATCH(orders!J$1,products!$A$1:$G$1,0))</calculatedColumnFormula>
    </tableColumn>
    <tableColumn id="11" xr3:uid="{4B3B3137-C4B4-4DFE-89E0-F8B64B3C81DA}" name="Size" dataDxfId="10">
      <calculatedColumnFormula>INDEX(products!$A$1:$G$49,MATCH(orders!$D2,products!$A$1:$A$49,0),MATCH(orders!K$1,products!$A$1:$G$1,0))</calculatedColumnFormula>
    </tableColumn>
    <tableColumn id="12" xr3:uid="{8E486B3B-61AE-4683-9F66-D761DDC84E22}" name="Unit Price" dataDxfId="9" dataCellStyle="Currency">
      <calculatedColumnFormula>INDEX(products!$A$1:$G$49,MATCH(orders!$D2,products!$A$1:$A$49,0),MATCH(orders!L$1,products!$A$1:$G$1,0))</calculatedColumnFormula>
    </tableColumn>
    <tableColumn id="13" xr3:uid="{1B28E161-B761-4D03-BFDA-DDDE0E077425}" name="Sales" dataDxfId="8" dataCellStyle="Currency">
      <calculatedColumnFormula>L2*E2</calculatedColumnFormula>
    </tableColumn>
    <tableColumn id="14" xr3:uid="{3A3C4D0D-8189-4B8F-A4B7-6D387D821B4B}" name="Coffee Type Name">
      <calculatedColumnFormula>IF(I2="Rob","Robusta",IF(I2="Exc","Excelsa",IF(I2="Ara","Arabica",IF(I2="Lib","Liberica",""))))</calculatedColumnFormula>
    </tableColumn>
    <tableColumn id="15" xr3:uid="{36704D33-EBF8-485D-B5A9-0A880EBE2DF6}" name="Roast Type Name">
      <calculatedColumnFormula>IF(J2="M","Medium",IF(J2="L","Light",IF(J2="D","Dark","")))</calculatedColumnFormula>
    </tableColumn>
    <tableColumn id="16" xr3:uid="{643EBC16-BD7A-417F-B6CA-EA2C7EE56410}" name="Profit" dataDxfId="7">
      <calculatedColumnFormula>VLOOKUP(Orders[[#This Row],[Product ID]],Table2[#All],7,FALSE)*Orders[[#This Row],[Quantity]]</calculatedColumnFormula>
    </tableColumn>
    <tableColumn id="17" xr3:uid="{69D3C017-7692-42A2-B4A8-32CEAAEB69BD}" name="Profit %" dataDxfId="6">
      <calculatedColumnFormula>Orders[[#This Row],[Profit]]/(Orders[[#This Row],[Sales]]-Orders[[#This Row],[Profit]])</calculatedColumnFormula>
    </tableColumn>
    <tableColumn id="18" xr3:uid="{10D763B3-781E-4C4E-BB65-220052E0DA3B}" name="Loyalty Card" dataDxfId="5">
      <calculatedColumnFormula>VLOOKUP(Orders[[#This Row],[Customer ID]],customers!$A$2:$I$1001,9,FALSE)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D3C8EC-7545-4A78-82BB-ED8FA8840937}" name="Table2" displayName="Table2" ref="A1:G49" totalsRowShown="0">
  <autoFilter ref="A1:G49" xr:uid="{E8D3C8EC-7545-4A78-82BB-ED8FA8840937}"/>
  <tableColumns count="7">
    <tableColumn id="1" xr3:uid="{977672A9-444E-4B4D-86C7-4ABE190CE9F6}" name="Product ID"/>
    <tableColumn id="2" xr3:uid="{BA0CEBC9-1EEB-4FD2-B771-A125CC02A386}" name="Coffee Type"/>
    <tableColumn id="3" xr3:uid="{8BB94059-BF0E-4804-A4C1-F0BC218041E6}" name="Roast Type"/>
    <tableColumn id="4" xr3:uid="{3CA79FFD-B774-4B4D-8FD4-295FB2FEF1F2}" name="Size" dataDxfId="4"/>
    <tableColumn id="5" xr3:uid="{DA2F2C7F-F68F-458E-9B2E-2E41D2EB0F58}" name="Unit Price"/>
    <tableColumn id="6" xr3:uid="{F5B6D409-9D3F-4904-B1CC-C2D28519FE6D}" name="Price per 100g"/>
    <tableColumn id="7" xr3:uid="{6EA8A34A-2F7E-49E6-87E4-C0DE08F63313}"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7F9E438D-D3AF-4B4A-B14F-ECA7CD534A7C}" sourceName="Order Date">
  <pivotTables>
    <pivotTable tabId="24" name="TotalSales"/>
    <pivotTable tabId="23" name="TotalSales"/>
    <pivotTable tabId="20" name="TotalSales"/>
    <pivotTable tabId="18" name="TotalSales"/>
    <pivotTable tabId="27" name="TotalSales"/>
    <pivotTable tabId="28" name="PivotTable2"/>
    <pivotTable tabId="30" name="PivotTable2"/>
  </pivotTables>
  <state minimalRefreshVersion="6" lastRefreshVersion="6" pivotCacheId="9010042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101BA9-84B4-4653-9EAA-908175F74B6A}" cache="NativeTimeline_Order_Date11"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4C9A421-37D3-48D2-A650-5E8F6F342ABF}" cache="NativeTimeline_Order_Date11"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U1001"/>
  <sheetViews>
    <sheetView zoomScale="115" zoomScaleNormal="115" workbookViewId="0">
      <selection activeCell="S2" sqref="S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8.5546875" customWidth="1"/>
    <col min="8" max="8" width="11.88671875" bestFit="1" customWidth="1"/>
    <col min="9" max="9" width="12.6640625" customWidth="1"/>
    <col min="10" max="10" width="11.6640625" customWidth="1"/>
    <col min="11" max="11" width="5.88671875" bestFit="1" customWidth="1"/>
    <col min="12" max="12" width="10.77734375" customWidth="1"/>
    <col min="13" max="13" width="9.21875" bestFit="1" customWidth="1"/>
    <col min="14" max="14" width="18.109375" customWidth="1"/>
    <col min="15" max="15" width="17.21875" customWidth="1"/>
    <col min="18" max="18" width="11.44140625" bestFit="1" customWidth="1"/>
  </cols>
  <sheetData>
    <row r="1" spans="1:21"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16</v>
      </c>
      <c r="Q1" s="9" t="s">
        <v>6221</v>
      </c>
      <c r="R1" s="2" t="s">
        <v>6189</v>
      </c>
    </row>
    <row r="2" spans="1:21" x14ac:dyDescent="0.3">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s="5">
        <f>VLOOKUP(Orders[[#This Row],[Product ID]],Table2[#All],7,FALSE)*Orders[[#This Row],[Quantity]]</f>
        <v>1.194</v>
      </c>
      <c r="Q2" s="10">
        <f>Orders[[#This Row],[Profit]]/(Orders[[#This Row],[Sales]]-Orders[[#This Row],[Profit]])</f>
        <v>6.3829787234042548E-2</v>
      </c>
      <c r="R2" t="str">
        <f>VLOOKUP(Orders[[#This Row],[Customer ID]],customers!$A$2:$I$1001,9,FALSE)</f>
        <v>Yes</v>
      </c>
    </row>
    <row r="3" spans="1:21" x14ac:dyDescent="0.3">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s="5">
        <f>VLOOKUP(Orders[[#This Row],[Product ID]],Table2[#All],7,FALSE)*Orders[[#This Row],[Quantity]]</f>
        <v>4.5374999999999996</v>
      </c>
      <c r="Q3" s="10">
        <f>Orders[[#This Row],[Profit]]/(Orders[[#This Row],[Sales]]-Orders[[#This Row],[Profit]])</f>
        <v>0.12359550561797752</v>
      </c>
      <c r="R3" t="str">
        <f>VLOOKUP(Orders[[#This Row],[Customer ID]],customers!$A$2:$I$1001,9,FALSE)</f>
        <v>Yes</v>
      </c>
    </row>
    <row r="4" spans="1:21" x14ac:dyDescent="0.3">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s="5">
        <f>VLOOKUP(Orders[[#This Row],[Product ID]],Table2[#All],7,FALSE)*Orders[[#This Row],[Quantity]]</f>
        <v>1.1655</v>
      </c>
      <c r="Q4" s="10">
        <f>Orders[[#This Row],[Profit]]/(Orders[[#This Row],[Sales]]-Orders[[#This Row],[Profit]])</f>
        <v>9.8901098901098897E-2</v>
      </c>
      <c r="R4" s="11" t="str">
        <f>VLOOKUP(Orders[[#This Row],[Customer ID]],customers!$A$2:$I$1001,9,FALSE)</f>
        <v>Yes</v>
      </c>
    </row>
    <row r="5" spans="1:21" x14ac:dyDescent="0.3">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s="5">
        <f>VLOOKUP(Orders[[#This Row],[Product ID]],Table2[#All],7,FALSE)*Orders[[#This Row],[Quantity]]</f>
        <v>3.0249999999999999</v>
      </c>
      <c r="Q5" s="10">
        <f>Orders[[#This Row],[Profit]]/(Orders[[#This Row],[Sales]]-Orders[[#This Row],[Profit]])</f>
        <v>0.12359550561797751</v>
      </c>
      <c r="R5" t="str">
        <f>VLOOKUP(Orders[[#This Row],[Customer ID]],customers!$A$2:$I$1001,9,FALSE)</f>
        <v>No</v>
      </c>
    </row>
    <row r="6" spans="1:21" x14ac:dyDescent="0.3">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s="5">
        <f>VLOOKUP(Orders[[#This Row],[Product ID]],Table2[#All],7,FALSE)*Orders[[#This Row],[Quantity]]</f>
        <v>3.2981999999999996</v>
      </c>
      <c r="Q6" s="10">
        <f>Orders[[#This Row],[Profit]]/(Orders[[#This Row],[Sales]]-Orders[[#This Row],[Profit]])</f>
        <v>6.3829787234042562E-2</v>
      </c>
      <c r="R6" t="str">
        <f>VLOOKUP(Orders[[#This Row],[Customer ID]],customers!$A$2:$I$1001,9,FALSE)</f>
        <v>No</v>
      </c>
    </row>
    <row r="7" spans="1:21" x14ac:dyDescent="0.3">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s="5">
        <f>VLOOKUP(Orders[[#This Row],[Product ID]],Table2[#All],7,FALSE)*Orders[[#This Row],[Quantity]]</f>
        <v>5.0504999999999995</v>
      </c>
      <c r="Q7" s="10">
        <f>Orders[[#This Row],[Profit]]/(Orders[[#This Row],[Sales]]-Orders[[#This Row],[Profit]])</f>
        <v>0.14942528735632185</v>
      </c>
      <c r="R7" t="str">
        <f>VLOOKUP(Orders[[#This Row],[Customer ID]],customers!$A$2:$I$1001,9,FALSE)</f>
        <v>No</v>
      </c>
    </row>
    <row r="8" spans="1:21" x14ac:dyDescent="0.3">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s="5">
        <f>VLOOKUP(Orders[[#This Row],[Product ID]],Table2[#All],7,FALSE)*Orders[[#This Row],[Quantity]]</f>
        <v>2.4057000000000004</v>
      </c>
      <c r="Q8" s="10">
        <f>Orders[[#This Row],[Profit]]/(Orders[[#This Row],[Sales]]-Orders[[#This Row],[Profit]])</f>
        <v>0.12359550561797754</v>
      </c>
      <c r="R8" t="str">
        <f>VLOOKUP(Orders[[#This Row],[Customer ID]],customers!$A$2:$I$1001,9,FALSE)</f>
        <v>Yes</v>
      </c>
    </row>
    <row r="9" spans="1:21" x14ac:dyDescent="0.3">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s="5">
        <f>VLOOKUP(Orders[[#This Row],[Product ID]],Table2[#All],7,FALSE)*Orders[[#This Row],[Quantity]]</f>
        <v>0.61814999999999998</v>
      </c>
      <c r="Q9" s="10">
        <f>Orders[[#This Row],[Profit]]/(Orders[[#This Row],[Sales]]-Orders[[#This Row],[Profit]])</f>
        <v>0.14942528735632182</v>
      </c>
      <c r="R9" s="8" t="str">
        <f>VLOOKUP(Orders[[#This Row],[Customer ID]],customers!$A$2:$I$1001,9,FALSE)</f>
        <v>Yes</v>
      </c>
    </row>
    <row r="10" spans="1:21" x14ac:dyDescent="0.3">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s="5">
        <f>VLOOKUP(Orders[[#This Row],[Product ID]],Table2[#All],7,FALSE)*Orders[[#This Row],[Quantity]]</f>
        <v>1.0745999999999998</v>
      </c>
      <c r="Q10" s="10">
        <f>Orders[[#This Row],[Profit]]/(Orders[[#This Row],[Sales]]-Orders[[#This Row],[Profit]])</f>
        <v>6.3829787234042534E-2</v>
      </c>
      <c r="R10" t="str">
        <f>VLOOKUP(Orders[[#This Row],[Customer ID]],customers!$A$2:$I$1001,9,FALSE)</f>
        <v>No</v>
      </c>
    </row>
    <row r="11" spans="1:21" x14ac:dyDescent="0.3">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s="5">
        <f>VLOOKUP(Orders[[#This Row],[Product ID]],Table2[#All],7,FALSE)*Orders[[#This Row],[Quantity]]</f>
        <v>0.35819999999999996</v>
      </c>
      <c r="Q11" s="10">
        <f>Orders[[#This Row],[Profit]]/(Orders[[#This Row],[Sales]]-Orders[[#This Row],[Profit]])</f>
        <v>6.3829787234042548E-2</v>
      </c>
      <c r="R11" t="str">
        <f>VLOOKUP(Orders[[#This Row],[Customer ID]],customers!$A$2:$I$1001,9,FALSE)</f>
        <v>No</v>
      </c>
    </row>
    <row r="12" spans="1:21" x14ac:dyDescent="0.3">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s="5">
        <f>VLOOKUP(Orders[[#This Row],[Product ID]],Table2[#All],7,FALSE)*Orders[[#This Row],[Quantity]]</f>
        <v>3.5819999999999994</v>
      </c>
      <c r="Q12" s="10">
        <f>Orders[[#This Row],[Profit]]/(Orders[[#This Row],[Sales]]-Orders[[#This Row],[Profit]])</f>
        <v>9.8901098901098897E-2</v>
      </c>
      <c r="R12" t="str">
        <f>VLOOKUP(Orders[[#This Row],[Customer ID]],customers!$A$2:$I$1001,9,FALSE)</f>
        <v>No</v>
      </c>
      <c r="U12" s="7"/>
    </row>
    <row r="13" spans="1:21" x14ac:dyDescent="0.3">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s="5">
        <f>VLOOKUP(Orders[[#This Row],[Product ID]],Table2[#All],7,FALSE)*Orders[[#This Row],[Quantity]]</f>
        <v>18.785249999999998</v>
      </c>
      <c r="Q13" s="10">
        <f>Orders[[#This Row],[Profit]]/(Orders[[#This Row],[Sales]]-Orders[[#This Row],[Profit]])</f>
        <v>0.12359550561797752</v>
      </c>
      <c r="R13" t="str">
        <f>VLOOKUP(Orders[[#This Row],[Customer ID]],customers!$A$2:$I$1001,9,FALSE)</f>
        <v>Yes</v>
      </c>
    </row>
    <row r="14" spans="1:21" x14ac:dyDescent="0.3">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s="5">
        <f>VLOOKUP(Orders[[#This Row],[Product ID]],Table2[#All],7,FALSE)*Orders[[#This Row],[Quantity]]</f>
        <v>2.9849999999999999</v>
      </c>
      <c r="Q14" s="10">
        <f>Orders[[#This Row],[Profit]]/(Orders[[#This Row],[Sales]]-Orders[[#This Row],[Profit]])</f>
        <v>6.3829787234042548E-2</v>
      </c>
      <c r="R14" t="str">
        <f>VLOOKUP(Orders[[#This Row],[Customer ID]],customers!$A$2:$I$1001,9,FALSE)</f>
        <v>No</v>
      </c>
    </row>
    <row r="15" spans="1:21" x14ac:dyDescent="0.3">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s="5">
        <f>VLOOKUP(Orders[[#This Row],[Product ID]],Table2[#All],7,FALSE)*Orders[[#This Row],[Quantity]]</f>
        <v>2.4701999999999997</v>
      </c>
      <c r="Q15" s="10">
        <f>Orders[[#This Row],[Profit]]/(Orders[[#This Row],[Sales]]-Orders[[#This Row],[Profit]])</f>
        <v>6.3829787234042548E-2</v>
      </c>
      <c r="R15" t="str">
        <f>VLOOKUP(Orders[[#This Row],[Customer ID]],customers!$A$2:$I$1001,9,FALSE)</f>
        <v>No</v>
      </c>
    </row>
    <row r="16" spans="1:21" x14ac:dyDescent="0.3">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s="5">
        <f>VLOOKUP(Orders[[#This Row],[Product ID]],Table2[#All],7,FALSE)*Orders[[#This Row],[Quantity]]</f>
        <v>1.51515</v>
      </c>
      <c r="Q16" s="10">
        <f>Orders[[#This Row],[Profit]]/(Orders[[#This Row],[Sales]]-Orders[[#This Row],[Profit]])</f>
        <v>0.14942528735632185</v>
      </c>
      <c r="R16" t="str">
        <f>VLOOKUP(Orders[[#This Row],[Customer ID]],customers!$A$2:$I$1001,9,FALSE)</f>
        <v>Yes</v>
      </c>
    </row>
    <row r="17" spans="1:18" x14ac:dyDescent="0.3">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s="5">
        <f>VLOOKUP(Orders[[#This Row],[Product ID]],Table2[#All],7,FALSE)*Orders[[#This Row],[Quantity]]</f>
        <v>6.865499999999999</v>
      </c>
      <c r="Q17" s="10">
        <f>Orders[[#This Row],[Profit]]/(Orders[[#This Row],[Sales]]-Orders[[#This Row],[Profit]])</f>
        <v>6.3829787234042548E-2</v>
      </c>
      <c r="R17" t="str">
        <f>VLOOKUP(Orders[[#This Row],[Customer ID]],customers!$A$2:$I$1001,9,FALSE)</f>
        <v>No</v>
      </c>
    </row>
    <row r="18" spans="1:18" x14ac:dyDescent="0.3">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s="5">
        <f>VLOOKUP(Orders[[#This Row],[Product ID]],Table2[#All],7,FALSE)*Orders[[#This Row],[Quantity]]</f>
        <v>1.8224999999999998</v>
      </c>
      <c r="Q18" s="10">
        <f>Orders[[#This Row],[Profit]]/(Orders[[#This Row],[Sales]]-Orders[[#This Row],[Profit]])</f>
        <v>9.8901098901098883E-2</v>
      </c>
      <c r="R18" t="str">
        <f>VLOOKUP(Orders[[#This Row],[Customer ID]],customers!$A$2:$I$1001,9,FALSE)</f>
        <v>No</v>
      </c>
    </row>
    <row r="19" spans="1:18" x14ac:dyDescent="0.3">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s="5">
        <f>VLOOKUP(Orders[[#This Row],[Product ID]],Table2[#All],7,FALSE)*Orders[[#This Row],[Quantity]]</f>
        <v>6.9930000000000003</v>
      </c>
      <c r="Q19" s="10">
        <f>Orders[[#This Row],[Profit]]/(Orders[[#This Row],[Sales]]-Orders[[#This Row],[Profit]])</f>
        <v>9.8901098901098911E-2</v>
      </c>
      <c r="R19" t="str">
        <f>VLOOKUP(Orders[[#This Row],[Customer ID]],customers!$A$2:$I$1001,9,FALSE)</f>
        <v>No</v>
      </c>
    </row>
    <row r="20" spans="1:18" x14ac:dyDescent="0.3">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s="5">
        <f>VLOOKUP(Orders[[#This Row],[Product ID]],Table2[#All],7,FALSE)*Orders[[#This Row],[Quantity]]</f>
        <v>4.9403999999999995</v>
      </c>
      <c r="Q20" s="10">
        <f>Orders[[#This Row],[Profit]]/(Orders[[#This Row],[Sales]]-Orders[[#This Row],[Profit]])</f>
        <v>6.3829787234042548E-2</v>
      </c>
      <c r="R20" t="str">
        <f>VLOOKUP(Orders[[#This Row],[Customer ID]],customers!$A$2:$I$1001,9,FALSE)</f>
        <v>Yes</v>
      </c>
    </row>
    <row r="21" spans="1:18" x14ac:dyDescent="0.3">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s="5">
        <f>VLOOKUP(Orders[[#This Row],[Product ID]],Table2[#All],7,FALSE)*Orders[[#This Row],[Quantity]]</f>
        <v>1.5187499999999998</v>
      </c>
      <c r="Q21" s="10">
        <f>Orders[[#This Row],[Profit]]/(Orders[[#This Row],[Sales]]-Orders[[#This Row],[Profit]])</f>
        <v>9.8901098901098897E-2</v>
      </c>
      <c r="R21" t="str">
        <f>VLOOKUP(Orders[[#This Row],[Customer ID]],customers!$A$2:$I$1001,9,FALSE)</f>
        <v>Yes</v>
      </c>
    </row>
    <row r="22" spans="1:18" x14ac:dyDescent="0.3">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s="5">
        <f>VLOOKUP(Orders[[#This Row],[Product ID]],Table2[#All],7,FALSE)*Orders[[#This Row],[Quantity]]</f>
        <v>1.6038000000000001</v>
      </c>
      <c r="Q22" s="10">
        <f>Orders[[#This Row],[Profit]]/(Orders[[#This Row],[Sales]]-Orders[[#This Row],[Profit]])</f>
        <v>0.12359550561797754</v>
      </c>
      <c r="R22" t="str">
        <f>VLOOKUP(Orders[[#This Row],[Customer ID]],customers!$A$2:$I$1001,9,FALSE)</f>
        <v>Yes</v>
      </c>
    </row>
    <row r="23" spans="1:18" x14ac:dyDescent="0.3">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s="5">
        <f>VLOOKUP(Orders[[#This Row],[Product ID]],Table2[#All],7,FALSE)*Orders[[#This Row],[Quantity]]</f>
        <v>1.6118999999999999</v>
      </c>
      <c r="Q23" s="10">
        <f>Orders[[#This Row],[Profit]]/(Orders[[#This Row],[Sales]]-Orders[[#This Row],[Profit]])</f>
        <v>9.8901098901098883E-2</v>
      </c>
      <c r="R23" t="str">
        <f>VLOOKUP(Orders[[#This Row],[Customer ID]],customers!$A$2:$I$1001,9,FALSE)</f>
        <v>No</v>
      </c>
    </row>
    <row r="24" spans="1:18" x14ac:dyDescent="0.3">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s="5">
        <f>VLOOKUP(Orders[[#This Row],[Product ID]],Table2[#All],7,FALSE)*Orders[[#This Row],[Quantity]]</f>
        <v>5.4923999999999991</v>
      </c>
      <c r="Q24" s="10">
        <f>Orders[[#This Row],[Profit]]/(Orders[[#This Row],[Sales]]-Orders[[#This Row],[Profit]])</f>
        <v>6.3829787234042548E-2</v>
      </c>
      <c r="R24" t="str">
        <f>VLOOKUP(Orders[[#This Row],[Customer ID]],customers!$A$2:$I$1001,9,FALSE)</f>
        <v>Yes</v>
      </c>
    </row>
    <row r="25" spans="1:18" x14ac:dyDescent="0.3">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s="5">
        <f>VLOOKUP(Orders[[#This Row],[Product ID]],Table2[#All],7,FALSE)*Orders[[#This Row],[Quantity]]</f>
        <v>1.0746</v>
      </c>
      <c r="Q25" s="10">
        <f>Orders[[#This Row],[Profit]]/(Orders[[#This Row],[Sales]]-Orders[[#This Row],[Profit]])</f>
        <v>9.8901098901098911E-2</v>
      </c>
      <c r="R25" t="str">
        <f>VLOOKUP(Orders[[#This Row],[Customer ID]],customers!$A$2:$I$1001,9,FALSE)</f>
        <v>Yes</v>
      </c>
    </row>
    <row r="26" spans="1:18" x14ac:dyDescent="0.3">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s="5">
        <f>VLOOKUP(Orders[[#This Row],[Product ID]],Table2[#All],7,FALSE)*Orders[[#This Row],[Quantity]]</f>
        <v>1.0125</v>
      </c>
      <c r="Q26" s="10">
        <f>Orders[[#This Row],[Profit]]/(Orders[[#This Row],[Sales]]-Orders[[#This Row],[Profit]])</f>
        <v>9.8901098901098897E-2</v>
      </c>
      <c r="R26" t="str">
        <f>VLOOKUP(Orders[[#This Row],[Customer ID]],customers!$A$2:$I$1001,9,FALSE)</f>
        <v>No</v>
      </c>
    </row>
    <row r="27" spans="1:18" x14ac:dyDescent="0.3">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s="5">
        <f>VLOOKUP(Orders[[#This Row],[Product ID]],Table2[#All],7,FALSE)*Orders[[#This Row],[Quantity]]</f>
        <v>1.3612500000000001</v>
      </c>
      <c r="Q27" s="10">
        <f>Orders[[#This Row],[Profit]]/(Orders[[#This Row],[Sales]]-Orders[[#This Row],[Profit]])</f>
        <v>0.12359550561797754</v>
      </c>
      <c r="R27" t="str">
        <f>VLOOKUP(Orders[[#This Row],[Customer ID]],customers!$A$2:$I$1001,9,FALSE)</f>
        <v>Yes</v>
      </c>
    </row>
    <row r="28" spans="1:18" x14ac:dyDescent="0.3">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s="5">
        <f>VLOOKUP(Orders[[#This Row],[Product ID]],Table2[#All],7,FALSE)*Orders[[#This Row],[Quantity]]</f>
        <v>2.4299999999999997</v>
      </c>
      <c r="Q28" s="10">
        <f>Orders[[#This Row],[Profit]]/(Orders[[#This Row],[Sales]]-Orders[[#This Row],[Profit]])</f>
        <v>9.8901098901098883E-2</v>
      </c>
      <c r="R28" t="str">
        <f>VLOOKUP(Orders[[#This Row],[Customer ID]],customers!$A$2:$I$1001,9,FALSE)</f>
        <v>Yes</v>
      </c>
    </row>
    <row r="29" spans="1:18" x14ac:dyDescent="0.3">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s="5">
        <f>VLOOKUP(Orders[[#This Row],[Product ID]],Table2[#All],7,FALSE)*Orders[[#This Row],[Quantity]]</f>
        <v>1.5187499999999998</v>
      </c>
      <c r="Q29" s="10">
        <f>Orders[[#This Row],[Profit]]/(Orders[[#This Row],[Sales]]-Orders[[#This Row],[Profit]])</f>
        <v>9.8901098901098897E-2</v>
      </c>
      <c r="R29" t="str">
        <f>VLOOKUP(Orders[[#This Row],[Customer ID]],customers!$A$2:$I$1001,9,FALSE)</f>
        <v>No</v>
      </c>
    </row>
    <row r="30" spans="1:18" x14ac:dyDescent="0.3">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s="5">
        <f>VLOOKUP(Orders[[#This Row],[Product ID]],Table2[#All],7,FALSE)*Orders[[#This Row],[Quantity]]</f>
        <v>1.6118999999999999</v>
      </c>
      <c r="Q30" s="10">
        <f>Orders[[#This Row],[Profit]]/(Orders[[#This Row],[Sales]]-Orders[[#This Row],[Profit]])</f>
        <v>9.8901098901098883E-2</v>
      </c>
      <c r="R30" t="str">
        <f>VLOOKUP(Orders[[#This Row],[Customer ID]],customers!$A$2:$I$1001,9,FALSE)</f>
        <v>No</v>
      </c>
    </row>
    <row r="31" spans="1:18" x14ac:dyDescent="0.3">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s="5">
        <f>VLOOKUP(Orders[[#This Row],[Product ID]],Table2[#All],7,FALSE)*Orders[[#This Row],[Quantity]]</f>
        <v>3.5819999999999994</v>
      </c>
      <c r="Q31" s="10">
        <f>Orders[[#This Row],[Profit]]/(Orders[[#This Row],[Sales]]-Orders[[#This Row],[Profit]])</f>
        <v>9.8901098901098897E-2</v>
      </c>
      <c r="R31" t="str">
        <f>VLOOKUP(Orders[[#This Row],[Customer ID]],customers!$A$2:$I$1001,9,FALSE)</f>
        <v>Yes</v>
      </c>
    </row>
    <row r="32" spans="1:18" x14ac:dyDescent="0.3">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s="5">
        <f>VLOOKUP(Orders[[#This Row],[Product ID]],Table2[#All],7,FALSE)*Orders[[#This Row],[Quantity]]</f>
        <v>2.83725</v>
      </c>
      <c r="Q32" s="10">
        <f>Orders[[#This Row],[Profit]]/(Orders[[#This Row],[Sales]]-Orders[[#This Row],[Profit]])</f>
        <v>0.14942528735632182</v>
      </c>
      <c r="R32" t="str">
        <f>VLOOKUP(Orders[[#This Row],[Customer ID]],customers!$A$2:$I$1001,9,FALSE)</f>
        <v>No</v>
      </c>
    </row>
    <row r="33" spans="1:18" x14ac:dyDescent="0.3">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s="5">
        <f>VLOOKUP(Orders[[#This Row],[Product ID]],Table2[#All],7,FALSE)*Orders[[#This Row],[Quantity]]</f>
        <v>3.2237999999999998</v>
      </c>
      <c r="Q33" s="10">
        <f>Orders[[#This Row],[Profit]]/(Orders[[#This Row],[Sales]]-Orders[[#This Row],[Profit]])</f>
        <v>9.8901098901098883E-2</v>
      </c>
      <c r="R33" t="str">
        <f>VLOOKUP(Orders[[#This Row],[Customer ID]],customers!$A$2:$I$1001,9,FALSE)</f>
        <v>No</v>
      </c>
    </row>
    <row r="34" spans="1:18" x14ac:dyDescent="0.3">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s="5">
        <f>VLOOKUP(Orders[[#This Row],[Product ID]],Table2[#All],7,FALSE)*Orders[[#This Row],[Quantity]]</f>
        <v>6.8094000000000001</v>
      </c>
      <c r="Q34" s="10">
        <f>Orders[[#This Row],[Profit]]/(Orders[[#This Row],[Sales]]-Orders[[#This Row],[Profit]])</f>
        <v>0.14942528735632185</v>
      </c>
      <c r="R34" t="str">
        <f>VLOOKUP(Orders[[#This Row],[Customer ID]],customers!$A$2:$I$1001,9,FALSE)</f>
        <v>No</v>
      </c>
    </row>
    <row r="35" spans="1:18" x14ac:dyDescent="0.3">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s="5">
        <f>VLOOKUP(Orders[[#This Row],[Product ID]],Table2[#All],7,FALSE)*Orders[[#This Row],[Quantity]]</f>
        <v>3.0907499999999999</v>
      </c>
      <c r="Q35" s="10">
        <f>Orders[[#This Row],[Profit]]/(Orders[[#This Row],[Sales]]-Orders[[#This Row],[Profit]])</f>
        <v>0.14942528735632185</v>
      </c>
      <c r="R35" t="str">
        <f>VLOOKUP(Orders[[#This Row],[Customer ID]],customers!$A$2:$I$1001,9,FALSE)</f>
        <v>No</v>
      </c>
    </row>
    <row r="36" spans="1:18" x14ac:dyDescent="0.3">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s="5">
        <f>VLOOKUP(Orders[[#This Row],[Product ID]],Table2[#All],7,FALSE)*Orders[[#This Row],[Quantity]]</f>
        <v>7.4177999999999997</v>
      </c>
      <c r="Q36" s="10">
        <f>Orders[[#This Row],[Profit]]/(Orders[[#This Row],[Sales]]-Orders[[#This Row],[Profit]])</f>
        <v>0.14942528735632182</v>
      </c>
      <c r="R36" t="str">
        <f>VLOOKUP(Orders[[#This Row],[Customer ID]],customers!$A$2:$I$1001,9,FALSE)</f>
        <v>Yes</v>
      </c>
    </row>
    <row r="37" spans="1:18" x14ac:dyDescent="0.3">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s="5">
        <f>VLOOKUP(Orders[[#This Row],[Product ID]],Table2[#All],7,FALSE)*Orders[[#This Row],[Quantity]]</f>
        <v>3.2237999999999998</v>
      </c>
      <c r="Q37" s="10">
        <f>Orders[[#This Row],[Profit]]/(Orders[[#This Row],[Sales]]-Orders[[#This Row],[Profit]])</f>
        <v>9.8901098901098883E-2</v>
      </c>
      <c r="R37" t="str">
        <f>VLOOKUP(Orders[[#This Row],[Customer ID]],customers!$A$2:$I$1001,9,FALSE)</f>
        <v>No</v>
      </c>
    </row>
    <row r="38" spans="1:18" x14ac:dyDescent="0.3">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s="5">
        <f>VLOOKUP(Orders[[#This Row],[Product ID]],Table2[#All],7,FALSE)*Orders[[#This Row],[Quantity]]</f>
        <v>1.1349</v>
      </c>
      <c r="Q38" s="10">
        <f>Orders[[#This Row],[Profit]]/(Orders[[#This Row],[Sales]]-Orders[[#This Row],[Profit]])</f>
        <v>0.14942528735632182</v>
      </c>
      <c r="R38" t="str">
        <f>VLOOKUP(Orders[[#This Row],[Customer ID]],customers!$A$2:$I$1001,9,FALSE)</f>
        <v>No</v>
      </c>
    </row>
    <row r="39" spans="1:18" x14ac:dyDescent="0.3">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s="5">
        <f>VLOOKUP(Orders[[#This Row],[Product ID]],Table2[#All],7,FALSE)*Orders[[#This Row],[Quantity]]</f>
        <v>3.7088999999999999</v>
      </c>
      <c r="Q39" s="10">
        <f>Orders[[#This Row],[Profit]]/(Orders[[#This Row],[Sales]]-Orders[[#This Row],[Profit]])</f>
        <v>0.14942528735632182</v>
      </c>
      <c r="R39" t="str">
        <f>VLOOKUP(Orders[[#This Row],[Customer ID]],customers!$A$2:$I$1001,9,FALSE)</f>
        <v>No</v>
      </c>
    </row>
    <row r="40" spans="1:18" x14ac:dyDescent="0.3">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s="5">
        <f>VLOOKUP(Orders[[#This Row],[Product ID]],Table2[#All],7,FALSE)*Orders[[#This Row],[Quantity]]</f>
        <v>6.865499999999999</v>
      </c>
      <c r="Q40" s="10">
        <f>Orders[[#This Row],[Profit]]/(Orders[[#This Row],[Sales]]-Orders[[#This Row],[Profit]])</f>
        <v>6.3829787234042548E-2</v>
      </c>
      <c r="R40" t="str">
        <f>VLOOKUP(Orders[[#This Row],[Customer ID]],customers!$A$2:$I$1001,9,FALSE)</f>
        <v>No</v>
      </c>
    </row>
    <row r="41" spans="1:18" x14ac:dyDescent="0.3">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s="5">
        <f>VLOOKUP(Orders[[#This Row],[Product ID]],Table2[#All],7,FALSE)*Orders[[#This Row],[Quantity]]</f>
        <v>3.5819999999999999</v>
      </c>
      <c r="Q41" s="10">
        <f>Orders[[#This Row],[Profit]]/(Orders[[#This Row],[Sales]]-Orders[[#This Row],[Profit]])</f>
        <v>6.3829787234042562E-2</v>
      </c>
      <c r="R41" t="str">
        <f>VLOOKUP(Orders[[#This Row],[Customer ID]],customers!$A$2:$I$1001,9,FALSE)</f>
        <v>Yes</v>
      </c>
    </row>
    <row r="42" spans="1:18" x14ac:dyDescent="0.3">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s="5">
        <f>VLOOKUP(Orders[[#This Row],[Product ID]],Table2[#All],7,FALSE)*Orders[[#This Row],[Quantity]]</f>
        <v>5.6745000000000001</v>
      </c>
      <c r="Q42" s="10">
        <f>Orders[[#This Row],[Profit]]/(Orders[[#This Row],[Sales]]-Orders[[#This Row],[Profit]])</f>
        <v>0.14942528735632182</v>
      </c>
      <c r="R42" t="str">
        <f>VLOOKUP(Orders[[#This Row],[Customer ID]],customers!$A$2:$I$1001,9,FALSE)</f>
        <v>No</v>
      </c>
    </row>
    <row r="43" spans="1:18" x14ac:dyDescent="0.3">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s="5">
        <f>VLOOKUP(Orders[[#This Row],[Product ID]],Table2[#All],7,FALSE)*Orders[[#This Row],[Quantity]]</f>
        <v>0.80190000000000006</v>
      </c>
      <c r="Q43" s="10">
        <f>Orders[[#This Row],[Profit]]/(Orders[[#This Row],[Sales]]-Orders[[#This Row],[Profit]])</f>
        <v>0.12359550561797754</v>
      </c>
      <c r="R43" t="str">
        <f>VLOOKUP(Orders[[#This Row],[Customer ID]],customers!$A$2:$I$1001,9,FALSE)</f>
        <v>Yes</v>
      </c>
    </row>
    <row r="44" spans="1:18" x14ac:dyDescent="0.3">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s="5">
        <f>VLOOKUP(Orders[[#This Row],[Product ID]],Table2[#All],7,FALSE)*Orders[[#This Row],[Quantity]]</f>
        <v>0.4832999999999999</v>
      </c>
      <c r="Q44" s="10">
        <f>Orders[[#This Row],[Profit]]/(Orders[[#This Row],[Sales]]-Orders[[#This Row],[Profit]])</f>
        <v>6.3829787234042534E-2</v>
      </c>
      <c r="R44" t="str">
        <f>VLOOKUP(Orders[[#This Row],[Customer ID]],customers!$A$2:$I$1001,9,FALSE)</f>
        <v>Yes</v>
      </c>
    </row>
    <row r="45" spans="1:18" x14ac:dyDescent="0.3">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s="5">
        <f>VLOOKUP(Orders[[#This Row],[Product ID]],Table2[#All],7,FALSE)*Orders[[#This Row],[Quantity]]</f>
        <v>9.4782999999999991</v>
      </c>
      <c r="Q45" s="10">
        <f>Orders[[#This Row],[Profit]]/(Orders[[#This Row],[Sales]]-Orders[[#This Row],[Profit]])</f>
        <v>0.14942528735632182</v>
      </c>
      <c r="R45" t="str">
        <f>VLOOKUP(Orders[[#This Row],[Customer ID]],customers!$A$2:$I$1001,9,FALSE)</f>
        <v>No</v>
      </c>
    </row>
    <row r="46" spans="1:18" x14ac:dyDescent="0.3">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s="5">
        <f>VLOOKUP(Orders[[#This Row],[Product ID]],Table2[#All],7,FALSE)*Orders[[#This Row],[Quantity]]</f>
        <v>1.8149999999999999</v>
      </c>
      <c r="Q46" s="10">
        <f>Orders[[#This Row],[Profit]]/(Orders[[#This Row],[Sales]]-Orders[[#This Row],[Profit]])</f>
        <v>0.12359550561797752</v>
      </c>
      <c r="R46" t="str">
        <f>VLOOKUP(Orders[[#This Row],[Customer ID]],customers!$A$2:$I$1001,9,FALSE)</f>
        <v>Yes</v>
      </c>
    </row>
    <row r="47" spans="1:18" x14ac:dyDescent="0.3">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s="5">
        <f>VLOOKUP(Orders[[#This Row],[Product ID]],Table2[#All],7,FALSE)*Orders[[#This Row],[Quantity]]</f>
        <v>23.232299999999999</v>
      </c>
      <c r="Q47" s="10">
        <f>Orders[[#This Row],[Profit]]/(Orders[[#This Row],[Sales]]-Orders[[#This Row],[Profit]])</f>
        <v>0.14942528735632185</v>
      </c>
      <c r="R47" t="str">
        <f>VLOOKUP(Orders[[#This Row],[Customer ID]],customers!$A$2:$I$1001,9,FALSE)</f>
        <v>No</v>
      </c>
    </row>
    <row r="48" spans="1:18" x14ac:dyDescent="0.3">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s="5">
        <f>VLOOKUP(Orders[[#This Row],[Product ID]],Table2[#All],7,FALSE)*Orders[[#This Row],[Quantity]]</f>
        <v>6.9574999999999996</v>
      </c>
      <c r="Q48" s="10">
        <f>Orders[[#This Row],[Profit]]/(Orders[[#This Row],[Sales]]-Orders[[#This Row],[Profit]])</f>
        <v>0.12359550561797754</v>
      </c>
      <c r="R48" t="str">
        <f>VLOOKUP(Orders[[#This Row],[Customer ID]],customers!$A$2:$I$1001,9,FALSE)</f>
        <v>Yes</v>
      </c>
    </row>
    <row r="49" spans="1:18" x14ac:dyDescent="0.3">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s="5">
        <f>VLOOKUP(Orders[[#This Row],[Product ID]],Table2[#All],7,FALSE)*Orders[[#This Row],[Quantity]]</f>
        <v>0.69929999999999992</v>
      </c>
      <c r="Q49" s="10">
        <f>Orders[[#This Row],[Profit]]/(Orders[[#This Row],[Sales]]-Orders[[#This Row],[Profit]])</f>
        <v>9.8901098901098897E-2</v>
      </c>
      <c r="R49" t="str">
        <f>VLOOKUP(Orders[[#This Row],[Customer ID]],customers!$A$2:$I$1001,9,FALSE)</f>
        <v>Yes</v>
      </c>
    </row>
    <row r="50" spans="1:18" x14ac:dyDescent="0.3">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s="5">
        <f>VLOOKUP(Orders[[#This Row],[Product ID]],Table2[#All],7,FALSE)*Orders[[#This Row],[Quantity]]</f>
        <v>8.2385999999999981</v>
      </c>
      <c r="Q50" s="10">
        <f>Orders[[#This Row],[Profit]]/(Orders[[#This Row],[Sales]]-Orders[[#This Row],[Profit]])</f>
        <v>9.8901098901098883E-2</v>
      </c>
      <c r="R50" t="str">
        <f>VLOOKUP(Orders[[#This Row],[Customer ID]],customers!$A$2:$I$1001,9,FALSE)</f>
        <v>No</v>
      </c>
    </row>
    <row r="51" spans="1:18" x14ac:dyDescent="0.3">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s="5">
        <f>VLOOKUP(Orders[[#This Row],[Product ID]],Table2[#All],7,FALSE)*Orders[[#This Row],[Quantity]]</f>
        <v>3.4965000000000002</v>
      </c>
      <c r="Q51" s="10">
        <f>Orders[[#This Row],[Profit]]/(Orders[[#This Row],[Sales]]-Orders[[#This Row],[Profit]])</f>
        <v>9.8901098901098911E-2</v>
      </c>
      <c r="R51" t="str">
        <f>VLOOKUP(Orders[[#This Row],[Customer ID]],customers!$A$2:$I$1001,9,FALSE)</f>
        <v>No</v>
      </c>
    </row>
    <row r="52" spans="1:18" x14ac:dyDescent="0.3">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s="5">
        <f>VLOOKUP(Orders[[#This Row],[Product ID]],Table2[#All],7,FALSE)*Orders[[#This Row],[Quantity]]</f>
        <v>2.0202</v>
      </c>
      <c r="Q52" s="10">
        <f>Orders[[#This Row],[Profit]]/(Orders[[#This Row],[Sales]]-Orders[[#This Row],[Profit]])</f>
        <v>0.14942528735632185</v>
      </c>
      <c r="R52" t="str">
        <f>VLOOKUP(Orders[[#This Row],[Customer ID]],customers!$A$2:$I$1001,9,FALSE)</f>
        <v>No</v>
      </c>
    </row>
    <row r="53" spans="1:18" x14ac:dyDescent="0.3">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s="5">
        <f>VLOOKUP(Orders[[#This Row],[Product ID]],Table2[#All],7,FALSE)*Orders[[#This Row],[Quantity]]</f>
        <v>18.956599999999998</v>
      </c>
      <c r="Q53" s="10">
        <f>Orders[[#This Row],[Profit]]/(Orders[[#This Row],[Sales]]-Orders[[#This Row],[Profit]])</f>
        <v>0.14942528735632182</v>
      </c>
      <c r="R53" t="str">
        <f>VLOOKUP(Orders[[#This Row],[Customer ID]],customers!$A$2:$I$1001,9,FALSE)</f>
        <v>Yes</v>
      </c>
    </row>
    <row r="54" spans="1:18" x14ac:dyDescent="0.3">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s="5">
        <f>VLOOKUP(Orders[[#This Row],[Product ID]],Table2[#All],7,FALSE)*Orders[[#This Row],[Quantity]]</f>
        <v>1.7909999999999999</v>
      </c>
      <c r="Q54" s="10">
        <f>Orders[[#This Row],[Profit]]/(Orders[[#This Row],[Sales]]-Orders[[#This Row],[Profit]])</f>
        <v>6.3829787234042562E-2</v>
      </c>
      <c r="R54" t="str">
        <f>VLOOKUP(Orders[[#This Row],[Customer ID]],customers!$A$2:$I$1001,9,FALSE)</f>
        <v>No</v>
      </c>
    </row>
    <row r="55" spans="1:18" x14ac:dyDescent="0.3">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s="5">
        <f>VLOOKUP(Orders[[#This Row],[Product ID]],Table2[#All],7,FALSE)*Orders[[#This Row],[Quantity]]</f>
        <v>9.4782999999999991</v>
      </c>
      <c r="Q55" s="10">
        <f>Orders[[#This Row],[Profit]]/(Orders[[#This Row],[Sales]]-Orders[[#This Row],[Profit]])</f>
        <v>0.14942528735632182</v>
      </c>
      <c r="R55" t="str">
        <f>VLOOKUP(Orders[[#This Row],[Customer ID]],customers!$A$2:$I$1001,9,FALSE)</f>
        <v>No</v>
      </c>
    </row>
    <row r="56" spans="1:18" x14ac:dyDescent="0.3">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s="5">
        <f>VLOOKUP(Orders[[#This Row],[Product ID]],Table2[#All],7,FALSE)*Orders[[#This Row],[Quantity]]</f>
        <v>9.4575000000000014</v>
      </c>
      <c r="Q56" s="10">
        <f>Orders[[#This Row],[Profit]]/(Orders[[#This Row],[Sales]]-Orders[[#This Row],[Profit]])</f>
        <v>0.14942528735632188</v>
      </c>
      <c r="R56" t="str">
        <f>VLOOKUP(Orders[[#This Row],[Customer ID]],customers!$A$2:$I$1001,9,FALSE)</f>
        <v>No</v>
      </c>
    </row>
    <row r="57" spans="1:18" x14ac:dyDescent="0.3">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s="5">
        <f>VLOOKUP(Orders[[#This Row],[Product ID]],Table2[#All],7,FALSE)*Orders[[#This Row],[Quantity]]</f>
        <v>6.1815000000000007</v>
      </c>
      <c r="Q57" s="10">
        <f>Orders[[#This Row],[Profit]]/(Orders[[#This Row],[Sales]]-Orders[[#This Row],[Profit]])</f>
        <v>0.14942528735632185</v>
      </c>
      <c r="R57" t="str">
        <f>VLOOKUP(Orders[[#This Row],[Customer ID]],customers!$A$2:$I$1001,9,FALSE)</f>
        <v>No</v>
      </c>
    </row>
    <row r="58" spans="1:18" x14ac:dyDescent="0.3">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s="5">
        <f>VLOOKUP(Orders[[#This Row],[Product ID]],Table2[#All],7,FALSE)*Orders[[#This Row],[Quantity]]</f>
        <v>1.2028500000000002</v>
      </c>
      <c r="Q58" s="10">
        <f>Orders[[#This Row],[Profit]]/(Orders[[#This Row],[Sales]]-Orders[[#This Row],[Profit]])</f>
        <v>0.12359550561797754</v>
      </c>
      <c r="R58" t="str">
        <f>VLOOKUP(Orders[[#This Row],[Customer ID]],customers!$A$2:$I$1001,9,FALSE)</f>
        <v>Yes</v>
      </c>
    </row>
    <row r="59" spans="1:18" x14ac:dyDescent="0.3">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s="5">
        <f>VLOOKUP(Orders[[#This Row],[Product ID]],Table2[#All],7,FALSE)*Orders[[#This Row],[Quantity]]</f>
        <v>6.5339999999999998</v>
      </c>
      <c r="Q59" s="10">
        <f>Orders[[#This Row],[Profit]]/(Orders[[#This Row],[Sales]]-Orders[[#This Row],[Profit]])</f>
        <v>0.12359550561797752</v>
      </c>
      <c r="R59" t="str">
        <f>VLOOKUP(Orders[[#This Row],[Customer ID]],customers!$A$2:$I$1001,9,FALSE)</f>
        <v>No</v>
      </c>
    </row>
    <row r="60" spans="1:18" x14ac:dyDescent="0.3">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s="5">
        <f>VLOOKUP(Orders[[#This Row],[Product ID]],Table2[#All],7,FALSE)*Orders[[#This Row],[Quantity]]</f>
        <v>11.616149999999999</v>
      </c>
      <c r="Q60" s="10">
        <f>Orders[[#This Row],[Profit]]/(Orders[[#This Row],[Sales]]-Orders[[#This Row],[Profit]])</f>
        <v>0.14942528735632185</v>
      </c>
      <c r="R60" t="str">
        <f>VLOOKUP(Orders[[#This Row],[Customer ID]],customers!$A$2:$I$1001,9,FALSE)</f>
        <v>Yes</v>
      </c>
    </row>
    <row r="61" spans="1:18" x14ac:dyDescent="0.3">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s="5">
        <f>VLOOKUP(Orders[[#This Row],[Product ID]],Table2[#All],7,FALSE)*Orders[[#This Row],[Quantity]]</f>
        <v>3.4047000000000001</v>
      </c>
      <c r="Q61" s="10">
        <f>Orders[[#This Row],[Profit]]/(Orders[[#This Row],[Sales]]-Orders[[#This Row],[Profit]])</f>
        <v>0.14942528735632185</v>
      </c>
      <c r="R61" t="str">
        <f>VLOOKUP(Orders[[#This Row],[Customer ID]],customers!$A$2:$I$1001,9,FALSE)</f>
        <v>Yes</v>
      </c>
    </row>
    <row r="62" spans="1:18" x14ac:dyDescent="0.3">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s="5">
        <f>VLOOKUP(Orders[[#This Row],[Product ID]],Table2[#All],7,FALSE)*Orders[[#This Row],[Quantity]]</f>
        <v>10.298249999999998</v>
      </c>
      <c r="Q62" s="10">
        <f>Orders[[#This Row],[Profit]]/(Orders[[#This Row],[Sales]]-Orders[[#This Row],[Profit]])</f>
        <v>9.8901098901098897E-2</v>
      </c>
      <c r="R62" t="str">
        <f>VLOOKUP(Orders[[#This Row],[Customer ID]],customers!$A$2:$I$1001,9,FALSE)</f>
        <v>No</v>
      </c>
    </row>
    <row r="63" spans="1:18" x14ac:dyDescent="0.3">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s="5">
        <f>VLOOKUP(Orders[[#This Row],[Product ID]],Table2[#All],7,FALSE)*Orders[[#This Row],[Quantity]]</f>
        <v>1.6109999999999998</v>
      </c>
      <c r="Q63" s="10">
        <f>Orders[[#This Row],[Profit]]/(Orders[[#This Row],[Sales]]-Orders[[#This Row],[Profit]])</f>
        <v>6.3829787234042562E-2</v>
      </c>
      <c r="R63" t="str">
        <f>VLOOKUP(Orders[[#This Row],[Customer ID]],customers!$A$2:$I$1001,9,FALSE)</f>
        <v>Yes</v>
      </c>
    </row>
    <row r="64" spans="1:18" x14ac:dyDescent="0.3">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s="5">
        <f>VLOOKUP(Orders[[#This Row],[Product ID]],Table2[#All],7,FALSE)*Orders[[#This Row],[Quantity]]</f>
        <v>3.0907499999999999</v>
      </c>
      <c r="Q64" s="10">
        <f>Orders[[#This Row],[Profit]]/(Orders[[#This Row],[Sales]]-Orders[[#This Row],[Profit]])</f>
        <v>0.14942528735632185</v>
      </c>
      <c r="R64" t="str">
        <f>VLOOKUP(Orders[[#This Row],[Customer ID]],customers!$A$2:$I$1001,9,FALSE)</f>
        <v>Yes</v>
      </c>
    </row>
    <row r="65" spans="1:18" x14ac:dyDescent="0.3">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s="5">
        <f>VLOOKUP(Orders[[#This Row],[Product ID]],Table2[#All],7,FALSE)*Orders[[#This Row],[Quantity]]</f>
        <v>0.60749999999999993</v>
      </c>
      <c r="Q65" s="10">
        <f>Orders[[#This Row],[Profit]]/(Orders[[#This Row],[Sales]]-Orders[[#This Row],[Profit]])</f>
        <v>9.8901098901098883E-2</v>
      </c>
      <c r="R65" t="str">
        <f>VLOOKUP(Orders[[#This Row],[Customer ID]],customers!$A$2:$I$1001,9,FALSE)</f>
        <v>No</v>
      </c>
    </row>
    <row r="66" spans="1:18" x14ac:dyDescent="0.3">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s="5">
        <f>VLOOKUP(Orders[[#This Row],[Product ID]],Table2[#All],7,FALSE)*Orders[[#This Row],[Quantity]]</f>
        <v>2.1491999999999996</v>
      </c>
      <c r="Q66" s="10">
        <f>Orders[[#This Row],[Profit]]/(Orders[[#This Row],[Sales]]-Orders[[#This Row],[Profit]])</f>
        <v>6.3829787234042534E-2</v>
      </c>
      <c r="R66" t="str">
        <f>VLOOKUP(Orders[[#This Row],[Customer ID]],customers!$A$2:$I$1001,9,FALSE)</f>
        <v>Yes</v>
      </c>
    </row>
    <row r="67" spans="1:18" x14ac:dyDescent="0.3">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s="5">
        <f>VLOOKUP(Orders[[#This Row],[Product ID]],Table2[#All],7,FALSE)*Orders[[#This Row],[Quantity]]</f>
        <v>4.9403999999999995</v>
      </c>
      <c r="Q67" s="10">
        <f>Orders[[#This Row],[Profit]]/(Orders[[#This Row],[Sales]]-Orders[[#This Row],[Profit]])</f>
        <v>6.3829787234042548E-2</v>
      </c>
      <c r="R67" t="str">
        <f>VLOOKUP(Orders[[#This Row],[Customer ID]],customers!$A$2:$I$1001,9,FALSE)</f>
        <v>Yes</v>
      </c>
    </row>
    <row r="68" spans="1:18" x14ac:dyDescent="0.3">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s="5">
        <f>VLOOKUP(Orders[[#This Row],[Product ID]],Table2[#All],7,FALSE)*Orders[[#This Row],[Quantity]]</f>
        <v>0.43019999999999992</v>
      </c>
      <c r="Q68" s="10">
        <f>Orders[[#This Row],[Profit]]/(Orders[[#This Row],[Sales]]-Orders[[#This Row],[Profit]])</f>
        <v>6.3829787234042548E-2</v>
      </c>
      <c r="R68" t="str">
        <f>VLOOKUP(Orders[[#This Row],[Customer ID]],customers!$A$2:$I$1001,9,FALSE)</f>
        <v>Yes</v>
      </c>
    </row>
    <row r="69" spans="1:18" x14ac:dyDescent="0.3">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s="5">
        <f>VLOOKUP(Orders[[#This Row],[Product ID]],Table2[#All],7,FALSE)*Orders[[#This Row],[Quantity]]</f>
        <v>1.2363</v>
      </c>
      <c r="Q69" s="10">
        <f>Orders[[#This Row],[Profit]]/(Orders[[#This Row],[Sales]]-Orders[[#This Row],[Profit]])</f>
        <v>0.14942528735632182</v>
      </c>
      <c r="R69" t="str">
        <f>VLOOKUP(Orders[[#This Row],[Customer ID]],customers!$A$2:$I$1001,9,FALSE)</f>
        <v>No</v>
      </c>
    </row>
    <row r="70" spans="1:18" x14ac:dyDescent="0.3">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s="5">
        <f>VLOOKUP(Orders[[#This Row],[Product ID]],Table2[#All],7,FALSE)*Orders[[#This Row],[Quantity]]</f>
        <v>0.17909999999999998</v>
      </c>
      <c r="Q70" s="10">
        <f>Orders[[#This Row],[Profit]]/(Orders[[#This Row],[Sales]]-Orders[[#This Row],[Profit]])</f>
        <v>6.3829787234042548E-2</v>
      </c>
      <c r="R70" t="str">
        <f>VLOOKUP(Orders[[#This Row],[Customer ID]],customers!$A$2:$I$1001,9,FALSE)</f>
        <v>No</v>
      </c>
    </row>
    <row r="71" spans="1:18" x14ac:dyDescent="0.3">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s="5">
        <f>VLOOKUP(Orders[[#This Row],[Product ID]],Table2[#All],7,FALSE)*Orders[[#This Row],[Quantity]]</f>
        <v>3.5819999999999999</v>
      </c>
      <c r="Q71" s="10">
        <f>Orders[[#This Row],[Profit]]/(Orders[[#This Row],[Sales]]-Orders[[#This Row],[Profit]])</f>
        <v>6.3829787234042562E-2</v>
      </c>
      <c r="R71" t="str">
        <f>VLOOKUP(Orders[[#This Row],[Customer ID]],customers!$A$2:$I$1001,9,FALSE)</f>
        <v>Yes</v>
      </c>
    </row>
    <row r="72" spans="1:18" x14ac:dyDescent="0.3">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s="5">
        <f>VLOOKUP(Orders[[#This Row],[Product ID]],Table2[#All],7,FALSE)*Orders[[#This Row],[Quantity]]</f>
        <v>15.028199999999998</v>
      </c>
      <c r="Q72" s="10">
        <f>Orders[[#This Row],[Profit]]/(Orders[[#This Row],[Sales]]-Orders[[#This Row],[Profit]])</f>
        <v>0.12359550561797754</v>
      </c>
      <c r="R72" t="str">
        <f>VLOOKUP(Orders[[#This Row],[Customer ID]],customers!$A$2:$I$1001,9,FALSE)</f>
        <v>No</v>
      </c>
    </row>
    <row r="73" spans="1:18" x14ac:dyDescent="0.3">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s="5">
        <f>VLOOKUP(Orders[[#This Row],[Product ID]],Table2[#All],7,FALSE)*Orders[[#This Row],[Quantity]]</f>
        <v>1.2363</v>
      </c>
      <c r="Q73" s="10">
        <f>Orders[[#This Row],[Profit]]/(Orders[[#This Row],[Sales]]-Orders[[#This Row],[Profit]])</f>
        <v>0.14942528735632182</v>
      </c>
      <c r="R73" t="str">
        <f>VLOOKUP(Orders[[#This Row],[Customer ID]],customers!$A$2:$I$1001,9,FALSE)</f>
        <v>No</v>
      </c>
    </row>
    <row r="74" spans="1:18" x14ac:dyDescent="0.3">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s="5">
        <f>VLOOKUP(Orders[[#This Row],[Product ID]],Table2[#All],7,FALSE)*Orders[[#This Row],[Quantity]]</f>
        <v>6.9862499999999983</v>
      </c>
      <c r="Q74" s="10">
        <f>Orders[[#This Row],[Profit]]/(Orders[[#This Row],[Sales]]-Orders[[#This Row],[Profit]])</f>
        <v>9.8901098901098897E-2</v>
      </c>
      <c r="R74" t="str">
        <f>VLOOKUP(Orders[[#This Row],[Customer ID]],customers!$A$2:$I$1001,9,FALSE)</f>
        <v>No</v>
      </c>
    </row>
    <row r="75" spans="1:18" x14ac:dyDescent="0.3">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s="5">
        <f>VLOOKUP(Orders[[#This Row],[Product ID]],Table2[#All],7,FALSE)*Orders[[#This Row],[Quantity]]</f>
        <v>2.83725</v>
      </c>
      <c r="Q75" s="10">
        <f>Orders[[#This Row],[Profit]]/(Orders[[#This Row],[Sales]]-Orders[[#This Row],[Profit]])</f>
        <v>0.14942528735632182</v>
      </c>
      <c r="R75" t="str">
        <f>VLOOKUP(Orders[[#This Row],[Customer ID]],customers!$A$2:$I$1001,9,FALSE)</f>
        <v>Yes</v>
      </c>
    </row>
    <row r="76" spans="1:18" x14ac:dyDescent="0.3">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s="5">
        <f>VLOOKUP(Orders[[#This Row],[Product ID]],Table2[#All],7,FALSE)*Orders[[#This Row],[Quantity]]</f>
        <v>1.9601999999999999</v>
      </c>
      <c r="Q76" s="10">
        <f>Orders[[#This Row],[Profit]]/(Orders[[#This Row],[Sales]]-Orders[[#This Row],[Profit]])</f>
        <v>0.12359550561797752</v>
      </c>
      <c r="R76" t="str">
        <f>VLOOKUP(Orders[[#This Row],[Customer ID]],customers!$A$2:$I$1001,9,FALSE)</f>
        <v>Yes</v>
      </c>
    </row>
    <row r="77" spans="1:18" x14ac:dyDescent="0.3">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s="5">
        <f>VLOOKUP(Orders[[#This Row],[Product ID]],Table2[#All],7,FALSE)*Orders[[#This Row],[Quantity]]</f>
        <v>3.2219999999999995</v>
      </c>
      <c r="Q77" s="10">
        <f>Orders[[#This Row],[Profit]]/(Orders[[#This Row],[Sales]]-Orders[[#This Row],[Profit]])</f>
        <v>6.3829787234042548E-2</v>
      </c>
      <c r="R77" t="str">
        <f>VLOOKUP(Orders[[#This Row],[Customer ID]],customers!$A$2:$I$1001,9,FALSE)</f>
        <v>Yes</v>
      </c>
    </row>
    <row r="78" spans="1:18" x14ac:dyDescent="0.3">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s="5">
        <f>VLOOKUP(Orders[[#This Row],[Product ID]],Table2[#All],7,FALSE)*Orders[[#This Row],[Quantity]]</f>
        <v>0.21509999999999996</v>
      </c>
      <c r="Q78" s="10">
        <f>Orders[[#This Row],[Profit]]/(Orders[[#This Row],[Sales]]-Orders[[#This Row],[Profit]])</f>
        <v>6.3829787234042548E-2</v>
      </c>
      <c r="R78" t="str">
        <f>VLOOKUP(Orders[[#This Row],[Customer ID]],customers!$A$2:$I$1001,9,FALSE)</f>
        <v>Yes</v>
      </c>
    </row>
    <row r="79" spans="1:18" x14ac:dyDescent="0.3">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s="5">
        <f>VLOOKUP(Orders[[#This Row],[Product ID]],Table2[#All],7,FALSE)*Orders[[#This Row],[Quantity]]</f>
        <v>0.80190000000000006</v>
      </c>
      <c r="Q79" s="10">
        <f>Orders[[#This Row],[Profit]]/(Orders[[#This Row],[Sales]]-Orders[[#This Row],[Profit]])</f>
        <v>0.12359550561797754</v>
      </c>
      <c r="R79" t="str">
        <f>VLOOKUP(Orders[[#This Row],[Customer ID]],customers!$A$2:$I$1001,9,FALSE)</f>
        <v>No</v>
      </c>
    </row>
    <row r="80" spans="1:18" x14ac:dyDescent="0.3">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s="5">
        <f>VLOOKUP(Orders[[#This Row],[Product ID]],Table2[#All],7,FALSE)*Orders[[#This Row],[Quantity]]</f>
        <v>3.6449999999999996</v>
      </c>
      <c r="Q80" s="10">
        <f>Orders[[#This Row],[Profit]]/(Orders[[#This Row],[Sales]]-Orders[[#This Row],[Profit]])</f>
        <v>9.8901098901098883E-2</v>
      </c>
      <c r="R80" t="str">
        <f>VLOOKUP(Orders[[#This Row],[Customer ID]],customers!$A$2:$I$1001,9,FALSE)</f>
        <v>Yes</v>
      </c>
    </row>
    <row r="81" spans="1:18" x14ac:dyDescent="0.3">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s="5">
        <f>VLOOKUP(Orders[[#This Row],[Product ID]],Table2[#All],7,FALSE)*Orders[[#This Row],[Quantity]]</f>
        <v>2.8679999999999999</v>
      </c>
      <c r="Q81" s="10">
        <f>Orders[[#This Row],[Profit]]/(Orders[[#This Row],[Sales]]-Orders[[#This Row],[Profit]])</f>
        <v>6.3829787234042562E-2</v>
      </c>
      <c r="R81" t="str">
        <f>VLOOKUP(Orders[[#This Row],[Customer ID]],customers!$A$2:$I$1001,9,FALSE)</f>
        <v>No</v>
      </c>
    </row>
    <row r="82" spans="1:18" x14ac:dyDescent="0.3">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s="5">
        <f>VLOOKUP(Orders[[#This Row],[Product ID]],Table2[#All],7,FALSE)*Orders[[#This Row],[Quantity]]</f>
        <v>3.4964999999999997</v>
      </c>
      <c r="Q82" s="10">
        <f>Orders[[#This Row],[Profit]]/(Orders[[#This Row],[Sales]]-Orders[[#This Row],[Profit]])</f>
        <v>9.8901098901098897E-2</v>
      </c>
      <c r="R82" t="str">
        <f>VLOOKUP(Orders[[#This Row],[Customer ID]],customers!$A$2:$I$1001,9,FALSE)</f>
        <v>Yes</v>
      </c>
    </row>
    <row r="83" spans="1:18" x14ac:dyDescent="0.3">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s="5">
        <f>VLOOKUP(Orders[[#This Row],[Product ID]],Table2[#All],7,FALSE)*Orders[[#This Row],[Quantity]]</f>
        <v>14.217449999999999</v>
      </c>
      <c r="Q83" s="10">
        <f>Orders[[#This Row],[Profit]]/(Orders[[#This Row],[Sales]]-Orders[[#This Row],[Profit]])</f>
        <v>0.14942528735632185</v>
      </c>
      <c r="R83" t="str">
        <f>VLOOKUP(Orders[[#This Row],[Customer ID]],customers!$A$2:$I$1001,9,FALSE)</f>
        <v>Yes</v>
      </c>
    </row>
    <row r="84" spans="1:18" x14ac:dyDescent="0.3">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s="5">
        <f>VLOOKUP(Orders[[#This Row],[Product ID]],Table2[#All],7,FALSE)*Orders[[#This Row],[Quantity]]</f>
        <v>13.051349999999999</v>
      </c>
      <c r="Q84" s="10">
        <f>Orders[[#This Row],[Profit]]/(Orders[[#This Row],[Sales]]-Orders[[#This Row],[Profit]])</f>
        <v>0.14942528735632185</v>
      </c>
      <c r="R84" t="str">
        <f>VLOOKUP(Orders[[#This Row],[Customer ID]],customers!$A$2:$I$1001,9,FALSE)</f>
        <v>Yes</v>
      </c>
    </row>
    <row r="85" spans="1:18" x14ac:dyDescent="0.3">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s="5">
        <f>VLOOKUP(Orders[[#This Row],[Product ID]],Table2[#All],7,FALSE)*Orders[[#This Row],[Quantity]]</f>
        <v>4.9403999999999995</v>
      </c>
      <c r="Q85" s="10">
        <f>Orders[[#This Row],[Profit]]/(Orders[[#This Row],[Sales]]-Orders[[#This Row],[Profit]])</f>
        <v>6.3829787234042548E-2</v>
      </c>
      <c r="R85" t="str">
        <f>VLOOKUP(Orders[[#This Row],[Customer ID]],customers!$A$2:$I$1001,9,FALSE)</f>
        <v>Yes</v>
      </c>
    </row>
    <row r="86" spans="1:18" x14ac:dyDescent="0.3">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s="5">
        <f>VLOOKUP(Orders[[#This Row],[Product ID]],Table2[#All],7,FALSE)*Orders[[#This Row],[Quantity]]</f>
        <v>1.2363</v>
      </c>
      <c r="Q86" s="10">
        <f>Orders[[#This Row],[Profit]]/(Orders[[#This Row],[Sales]]-Orders[[#This Row],[Profit]])</f>
        <v>0.14942528735632182</v>
      </c>
      <c r="R86" t="str">
        <f>VLOOKUP(Orders[[#This Row],[Customer ID]],customers!$A$2:$I$1001,9,FALSE)</f>
        <v>No</v>
      </c>
    </row>
    <row r="87" spans="1:18" x14ac:dyDescent="0.3">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s="5">
        <f>VLOOKUP(Orders[[#This Row],[Product ID]],Table2[#All],7,FALSE)*Orders[[#This Row],[Quantity]]</f>
        <v>8.0419499999999982</v>
      </c>
      <c r="Q87" s="10">
        <f>Orders[[#This Row],[Profit]]/(Orders[[#This Row],[Sales]]-Orders[[#This Row],[Profit]])</f>
        <v>9.8901098901098897E-2</v>
      </c>
      <c r="R87" t="str">
        <f>VLOOKUP(Orders[[#This Row],[Customer ID]],customers!$A$2:$I$1001,9,FALSE)</f>
        <v>No</v>
      </c>
    </row>
    <row r="88" spans="1:18" x14ac:dyDescent="0.3">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s="5">
        <f>VLOOKUP(Orders[[#This Row],[Product ID]],Table2[#All],7,FALSE)*Orders[[#This Row],[Quantity]]</f>
        <v>1.0746</v>
      </c>
      <c r="Q88" s="10">
        <f>Orders[[#This Row],[Profit]]/(Orders[[#This Row],[Sales]]-Orders[[#This Row],[Profit]])</f>
        <v>9.8901098901098911E-2</v>
      </c>
      <c r="R88" t="str">
        <f>VLOOKUP(Orders[[#This Row],[Customer ID]],customers!$A$2:$I$1001,9,FALSE)</f>
        <v>No</v>
      </c>
    </row>
    <row r="89" spans="1:18" x14ac:dyDescent="0.3">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s="5">
        <f>VLOOKUP(Orders[[#This Row],[Product ID]],Table2[#All],7,FALSE)*Orders[[#This Row],[Quantity]]</f>
        <v>3.0374999999999996</v>
      </c>
      <c r="Q89" s="10">
        <f>Orders[[#This Row],[Profit]]/(Orders[[#This Row],[Sales]]-Orders[[#This Row],[Profit]])</f>
        <v>9.8901098901098897E-2</v>
      </c>
      <c r="R89" t="str">
        <f>VLOOKUP(Orders[[#This Row],[Customer ID]],customers!$A$2:$I$1001,9,FALSE)</f>
        <v>No</v>
      </c>
    </row>
    <row r="90" spans="1:18" x14ac:dyDescent="0.3">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s="5">
        <f>VLOOKUP(Orders[[#This Row],[Product ID]],Table2[#All],7,FALSE)*Orders[[#This Row],[Quantity]]</f>
        <v>2.1509999999999998</v>
      </c>
      <c r="Q90" s="10">
        <f>Orders[[#This Row],[Profit]]/(Orders[[#This Row],[Sales]]-Orders[[#This Row],[Profit]])</f>
        <v>6.3829787234042548E-2</v>
      </c>
      <c r="R90" t="str">
        <f>VLOOKUP(Orders[[#This Row],[Customer ID]],customers!$A$2:$I$1001,9,FALSE)</f>
        <v>No</v>
      </c>
    </row>
    <row r="91" spans="1:18" x14ac:dyDescent="0.3">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s="5">
        <f>VLOOKUP(Orders[[#This Row],[Product ID]],Table2[#All],7,FALSE)*Orders[[#This Row],[Quantity]]</f>
        <v>6.9930000000000003</v>
      </c>
      <c r="Q91" s="10">
        <f>Orders[[#This Row],[Profit]]/(Orders[[#This Row],[Sales]]-Orders[[#This Row],[Profit]])</f>
        <v>9.8901098901098911E-2</v>
      </c>
      <c r="R91" t="str">
        <f>VLOOKUP(Orders[[#This Row],[Customer ID]],customers!$A$2:$I$1001,9,FALSE)</f>
        <v>No</v>
      </c>
    </row>
    <row r="92" spans="1:18" x14ac:dyDescent="0.3">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s="5">
        <f>VLOOKUP(Orders[[#This Row],[Product ID]],Table2[#All],7,FALSE)*Orders[[#This Row],[Quantity]]</f>
        <v>4.6619999999999999</v>
      </c>
      <c r="Q92" s="10">
        <f>Orders[[#This Row],[Profit]]/(Orders[[#This Row],[Sales]]-Orders[[#This Row],[Profit]])</f>
        <v>9.8901098901098897E-2</v>
      </c>
      <c r="R92" t="str">
        <f>VLOOKUP(Orders[[#This Row],[Customer ID]],customers!$A$2:$I$1001,9,FALSE)</f>
        <v>Yes</v>
      </c>
    </row>
    <row r="93" spans="1:18" x14ac:dyDescent="0.3">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s="5">
        <f>VLOOKUP(Orders[[#This Row],[Product ID]],Table2[#All],7,FALSE)*Orders[[#This Row],[Quantity]]</f>
        <v>9.3149999999999977</v>
      </c>
      <c r="Q93" s="10">
        <f>Orders[[#This Row],[Profit]]/(Orders[[#This Row],[Sales]]-Orders[[#This Row],[Profit]])</f>
        <v>9.8901098901098883E-2</v>
      </c>
      <c r="R93" t="str">
        <f>VLOOKUP(Orders[[#This Row],[Customer ID]],customers!$A$2:$I$1001,9,FALSE)</f>
        <v>No</v>
      </c>
    </row>
    <row r="94" spans="1:18" x14ac:dyDescent="0.3">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s="5">
        <f>VLOOKUP(Orders[[#This Row],[Product ID]],Table2[#All],7,FALSE)*Orders[[#This Row],[Quantity]]</f>
        <v>4.9005000000000001</v>
      </c>
      <c r="Q94" s="10">
        <f>Orders[[#This Row],[Profit]]/(Orders[[#This Row],[Sales]]-Orders[[#This Row],[Profit]])</f>
        <v>0.12359550561797754</v>
      </c>
      <c r="R94" t="str">
        <f>VLOOKUP(Orders[[#This Row],[Customer ID]],customers!$A$2:$I$1001,9,FALSE)</f>
        <v>Yes</v>
      </c>
    </row>
    <row r="95" spans="1:18" x14ac:dyDescent="0.3">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s="5">
        <f>VLOOKUP(Orders[[#This Row],[Product ID]],Table2[#All],7,FALSE)*Orders[[#This Row],[Quantity]]</f>
        <v>3.9203999999999999</v>
      </c>
      <c r="Q95" s="10">
        <f>Orders[[#This Row],[Profit]]/(Orders[[#This Row],[Sales]]-Orders[[#This Row],[Profit]])</f>
        <v>0.12359550561797752</v>
      </c>
      <c r="R95" t="str">
        <f>VLOOKUP(Orders[[#This Row],[Customer ID]],customers!$A$2:$I$1001,9,FALSE)</f>
        <v>Yes</v>
      </c>
    </row>
    <row r="96" spans="1:18" x14ac:dyDescent="0.3">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s="5">
        <f>VLOOKUP(Orders[[#This Row],[Product ID]],Table2[#All],7,FALSE)*Orders[[#This Row],[Quantity]]</f>
        <v>1.6118999999999999</v>
      </c>
      <c r="Q96" s="10">
        <f>Orders[[#This Row],[Profit]]/(Orders[[#This Row],[Sales]]-Orders[[#This Row],[Profit]])</f>
        <v>9.8901098901098883E-2</v>
      </c>
      <c r="R96" t="str">
        <f>VLOOKUP(Orders[[#This Row],[Customer ID]],customers!$A$2:$I$1001,9,FALSE)</f>
        <v>Yes</v>
      </c>
    </row>
    <row r="97" spans="1:18" x14ac:dyDescent="0.3">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s="5">
        <f>VLOOKUP(Orders[[#This Row],[Product ID]],Table2[#All],7,FALSE)*Orders[[#This Row],[Quantity]]</f>
        <v>13.972499999999997</v>
      </c>
      <c r="Q97" s="10">
        <f>Orders[[#This Row],[Profit]]/(Orders[[#This Row],[Sales]]-Orders[[#This Row],[Profit]])</f>
        <v>9.8901098901098897E-2</v>
      </c>
      <c r="R97" t="str">
        <f>VLOOKUP(Orders[[#This Row],[Customer ID]],customers!$A$2:$I$1001,9,FALSE)</f>
        <v>No</v>
      </c>
    </row>
    <row r="98" spans="1:18" x14ac:dyDescent="0.3">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s="5">
        <f>VLOOKUP(Orders[[#This Row],[Product ID]],Table2[#All],7,FALSE)*Orders[[#This Row],[Quantity]]</f>
        <v>0.5373</v>
      </c>
      <c r="Q98" s="10">
        <f>Orders[[#This Row],[Profit]]/(Orders[[#This Row],[Sales]]-Orders[[#This Row],[Profit]])</f>
        <v>9.8901098901098911E-2</v>
      </c>
      <c r="R98" t="str">
        <f>VLOOKUP(Orders[[#This Row],[Customer ID]],customers!$A$2:$I$1001,9,FALSE)</f>
        <v>No</v>
      </c>
    </row>
    <row r="99" spans="1:18" x14ac:dyDescent="0.3">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s="5">
        <f>VLOOKUP(Orders[[#This Row],[Product ID]],Table2[#All],7,FALSE)*Orders[[#This Row],[Quantity]]</f>
        <v>1.2149999999999999</v>
      </c>
      <c r="Q99" s="10">
        <f>Orders[[#This Row],[Profit]]/(Orders[[#This Row],[Sales]]-Orders[[#This Row],[Profit]])</f>
        <v>9.8901098901098883E-2</v>
      </c>
      <c r="R99" t="str">
        <f>VLOOKUP(Orders[[#This Row],[Customer ID]],customers!$A$2:$I$1001,9,FALSE)</f>
        <v>No</v>
      </c>
    </row>
    <row r="100" spans="1:18" x14ac:dyDescent="0.3">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s="5">
        <f>VLOOKUP(Orders[[#This Row],[Product ID]],Table2[#All],7,FALSE)*Orders[[#This Row],[Quantity]]</f>
        <v>0.26865</v>
      </c>
      <c r="Q100" s="10">
        <f>Orders[[#This Row],[Profit]]/(Orders[[#This Row],[Sales]]-Orders[[#This Row],[Profit]])</f>
        <v>9.8901098901098911E-2</v>
      </c>
      <c r="R100" t="str">
        <f>VLOOKUP(Orders[[#This Row],[Customer ID]],customers!$A$2:$I$1001,9,FALSE)</f>
        <v>No</v>
      </c>
    </row>
    <row r="101" spans="1:18" x14ac:dyDescent="0.3">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s="5">
        <f>VLOOKUP(Orders[[#This Row],[Product ID]],Table2[#All],7,FALSE)*Orders[[#This Row],[Quantity]]</f>
        <v>1.70235</v>
      </c>
      <c r="Q101" s="10">
        <f>Orders[[#This Row],[Profit]]/(Orders[[#This Row],[Sales]]-Orders[[#This Row],[Profit]])</f>
        <v>0.14942528735632185</v>
      </c>
      <c r="R101" t="str">
        <f>VLOOKUP(Orders[[#This Row],[Customer ID]],customers!$A$2:$I$1001,9,FALSE)</f>
        <v>Yes</v>
      </c>
    </row>
    <row r="102" spans="1:18" x14ac:dyDescent="0.3">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s="5">
        <f>VLOOKUP(Orders[[#This Row],[Product ID]],Table2[#All],7,FALSE)*Orders[[#This Row],[Quantity]]</f>
        <v>0.69929999999999992</v>
      </c>
      <c r="Q102" s="10">
        <f>Orders[[#This Row],[Profit]]/(Orders[[#This Row],[Sales]]-Orders[[#This Row],[Profit]])</f>
        <v>9.8901098901098897E-2</v>
      </c>
      <c r="R102" t="str">
        <f>VLOOKUP(Orders[[#This Row],[Customer ID]],customers!$A$2:$I$1001,9,FALSE)</f>
        <v>Yes</v>
      </c>
    </row>
    <row r="103" spans="1:18" x14ac:dyDescent="0.3">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s="5">
        <f>VLOOKUP(Orders[[#This Row],[Product ID]],Table2[#All],7,FALSE)*Orders[[#This Row],[Quantity]]</f>
        <v>19.360250000000001</v>
      </c>
      <c r="Q103" s="10">
        <f>Orders[[#This Row],[Profit]]/(Orders[[#This Row],[Sales]]-Orders[[#This Row],[Profit]])</f>
        <v>0.14942528735632188</v>
      </c>
      <c r="R103" t="str">
        <f>VLOOKUP(Orders[[#This Row],[Customer ID]],customers!$A$2:$I$1001,9,FALSE)</f>
        <v>Yes</v>
      </c>
    </row>
    <row r="104" spans="1:18" x14ac:dyDescent="0.3">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s="5">
        <f>VLOOKUP(Orders[[#This Row],[Product ID]],Table2[#All],7,FALSE)*Orders[[#This Row],[Quantity]]</f>
        <v>5.0504999999999995</v>
      </c>
      <c r="Q104" s="10">
        <f>Orders[[#This Row],[Profit]]/(Orders[[#This Row],[Sales]]-Orders[[#This Row],[Profit]])</f>
        <v>0.14942528735632185</v>
      </c>
      <c r="R104" t="str">
        <f>VLOOKUP(Orders[[#This Row],[Customer ID]],customers!$A$2:$I$1001,9,FALSE)</f>
        <v>Yes</v>
      </c>
    </row>
    <row r="105" spans="1:18" x14ac:dyDescent="0.3">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s="5">
        <f>VLOOKUP(Orders[[#This Row],[Product ID]],Table2[#All],7,FALSE)*Orders[[#This Row],[Quantity]]</f>
        <v>0.71639999999999993</v>
      </c>
      <c r="Q105" s="10">
        <f>Orders[[#This Row],[Profit]]/(Orders[[#This Row],[Sales]]-Orders[[#This Row],[Profit]])</f>
        <v>6.3829787234042548E-2</v>
      </c>
      <c r="R105" t="str">
        <f>VLOOKUP(Orders[[#This Row],[Customer ID]],customers!$A$2:$I$1001,9,FALSE)</f>
        <v>No</v>
      </c>
    </row>
    <row r="106" spans="1:18" x14ac:dyDescent="0.3">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s="5">
        <f>VLOOKUP(Orders[[#This Row],[Product ID]],Table2[#All],7,FALSE)*Orders[[#This Row],[Quantity]]</f>
        <v>11.349</v>
      </c>
      <c r="Q106" s="10">
        <f>Orders[[#This Row],[Profit]]/(Orders[[#This Row],[Sales]]-Orders[[#This Row],[Profit]])</f>
        <v>0.14942528735632182</v>
      </c>
      <c r="R106" t="str">
        <f>VLOOKUP(Orders[[#This Row],[Customer ID]],customers!$A$2:$I$1001,9,FALSE)</f>
        <v>No</v>
      </c>
    </row>
    <row r="107" spans="1:18" x14ac:dyDescent="0.3">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s="5">
        <f>VLOOKUP(Orders[[#This Row],[Product ID]],Table2[#All],7,FALSE)*Orders[[#This Row],[Quantity]]</f>
        <v>3.6449999999999996</v>
      </c>
      <c r="Q107" s="10">
        <f>Orders[[#This Row],[Profit]]/(Orders[[#This Row],[Sales]]-Orders[[#This Row],[Profit]])</f>
        <v>9.8901098901098883E-2</v>
      </c>
      <c r="R107" t="str">
        <f>VLOOKUP(Orders[[#This Row],[Customer ID]],customers!$A$2:$I$1001,9,FALSE)</f>
        <v>Yes</v>
      </c>
    </row>
    <row r="108" spans="1:18" x14ac:dyDescent="0.3">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s="5">
        <f>VLOOKUP(Orders[[#This Row],[Product ID]],Table2[#All],7,FALSE)*Orders[[#This Row],[Quantity]]</f>
        <v>2.673</v>
      </c>
      <c r="Q108" s="10">
        <f>Orders[[#This Row],[Profit]]/(Orders[[#This Row],[Sales]]-Orders[[#This Row],[Profit]])</f>
        <v>0.12359550561797751</v>
      </c>
      <c r="R108" t="str">
        <f>VLOOKUP(Orders[[#This Row],[Customer ID]],customers!$A$2:$I$1001,9,FALSE)</f>
        <v>No</v>
      </c>
    </row>
    <row r="109" spans="1:18" x14ac:dyDescent="0.3">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s="5">
        <f>VLOOKUP(Orders[[#This Row],[Product ID]],Table2[#All],7,FALSE)*Orders[[#This Row],[Quantity]]</f>
        <v>1.0745999999999998</v>
      </c>
      <c r="Q109" s="10">
        <f>Orders[[#This Row],[Profit]]/(Orders[[#This Row],[Sales]]-Orders[[#This Row],[Profit]])</f>
        <v>6.3829787234042534E-2</v>
      </c>
      <c r="R109" t="str">
        <f>VLOOKUP(Orders[[#This Row],[Customer ID]],customers!$A$2:$I$1001,9,FALSE)</f>
        <v>Yes</v>
      </c>
    </row>
    <row r="110" spans="1:18" x14ac:dyDescent="0.3">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s="5">
        <f>VLOOKUP(Orders[[#This Row],[Product ID]],Table2[#All],7,FALSE)*Orders[[#This Row],[Quantity]]</f>
        <v>2.4299999999999997</v>
      </c>
      <c r="Q110" s="10">
        <f>Orders[[#This Row],[Profit]]/(Orders[[#This Row],[Sales]]-Orders[[#This Row],[Profit]])</f>
        <v>9.8901098901098883E-2</v>
      </c>
      <c r="R110" t="str">
        <f>VLOOKUP(Orders[[#This Row],[Customer ID]],customers!$A$2:$I$1001,9,FALSE)</f>
        <v>No</v>
      </c>
    </row>
    <row r="111" spans="1:18" x14ac:dyDescent="0.3">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s="5">
        <f>VLOOKUP(Orders[[#This Row],[Product ID]],Table2[#All],7,FALSE)*Orders[[#This Row],[Quantity]]</f>
        <v>1.0101</v>
      </c>
      <c r="Q111" s="10">
        <f>Orders[[#This Row],[Profit]]/(Orders[[#This Row],[Sales]]-Orders[[#This Row],[Profit]])</f>
        <v>0.14942528735632185</v>
      </c>
      <c r="R111" t="str">
        <f>VLOOKUP(Orders[[#This Row],[Customer ID]],customers!$A$2:$I$1001,9,FALSE)</f>
        <v>Yes</v>
      </c>
    </row>
    <row r="112" spans="1:18" x14ac:dyDescent="0.3">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s="5">
        <f>VLOOKUP(Orders[[#This Row],[Product ID]],Table2[#All],7,FALSE)*Orders[[#This Row],[Quantity]]</f>
        <v>1.4701499999999998</v>
      </c>
      <c r="Q112" s="10">
        <f>Orders[[#This Row],[Profit]]/(Orders[[#This Row],[Sales]]-Orders[[#This Row],[Profit]])</f>
        <v>0.12359550561797751</v>
      </c>
      <c r="R112" t="str">
        <f>VLOOKUP(Orders[[#This Row],[Customer ID]],customers!$A$2:$I$1001,9,FALSE)</f>
        <v>Yes</v>
      </c>
    </row>
    <row r="113" spans="1:18" x14ac:dyDescent="0.3">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s="5">
        <f>VLOOKUP(Orders[[#This Row],[Product ID]],Table2[#All],7,FALSE)*Orders[[#This Row],[Quantity]]</f>
        <v>1.6109999999999998</v>
      </c>
      <c r="Q113" s="10">
        <f>Orders[[#This Row],[Profit]]/(Orders[[#This Row],[Sales]]-Orders[[#This Row],[Profit]])</f>
        <v>6.3829787234042562E-2</v>
      </c>
      <c r="R113" t="str">
        <f>VLOOKUP(Orders[[#This Row],[Customer ID]],customers!$A$2:$I$1001,9,FALSE)</f>
        <v>No</v>
      </c>
    </row>
    <row r="114" spans="1:18" x14ac:dyDescent="0.3">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s="5">
        <f>VLOOKUP(Orders[[#This Row],[Product ID]],Table2[#All],7,FALSE)*Orders[[#This Row],[Quantity]]</f>
        <v>1.0125</v>
      </c>
      <c r="Q114" s="10">
        <f>Orders[[#This Row],[Profit]]/(Orders[[#This Row],[Sales]]-Orders[[#This Row],[Profit]])</f>
        <v>9.8901098901098897E-2</v>
      </c>
      <c r="R114" t="str">
        <f>VLOOKUP(Orders[[#This Row],[Customer ID]],customers!$A$2:$I$1001,9,FALSE)</f>
        <v>No</v>
      </c>
    </row>
    <row r="115" spans="1:18" x14ac:dyDescent="0.3">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s="5">
        <f>VLOOKUP(Orders[[#This Row],[Product ID]],Table2[#All],7,FALSE)*Orders[[#This Row],[Quantity]]</f>
        <v>1.8915000000000002</v>
      </c>
      <c r="Q115" s="10">
        <f>Orders[[#This Row],[Profit]]/(Orders[[#This Row],[Sales]]-Orders[[#This Row],[Profit]])</f>
        <v>0.14942528735632185</v>
      </c>
      <c r="R115" t="str">
        <f>VLOOKUP(Orders[[#This Row],[Customer ID]],customers!$A$2:$I$1001,9,FALSE)</f>
        <v>No</v>
      </c>
    </row>
    <row r="116" spans="1:18" x14ac:dyDescent="0.3">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s="5">
        <f>VLOOKUP(Orders[[#This Row],[Product ID]],Table2[#All],7,FALSE)*Orders[[#This Row],[Quantity]]</f>
        <v>0.86039999999999983</v>
      </c>
      <c r="Q116" s="10">
        <f>Orders[[#This Row],[Profit]]/(Orders[[#This Row],[Sales]]-Orders[[#This Row],[Profit]])</f>
        <v>6.3829787234042548E-2</v>
      </c>
      <c r="R116" t="str">
        <f>VLOOKUP(Orders[[#This Row],[Customer ID]],customers!$A$2:$I$1001,9,FALSE)</f>
        <v>No</v>
      </c>
    </row>
    <row r="117" spans="1:18" x14ac:dyDescent="0.3">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s="5">
        <f>VLOOKUP(Orders[[#This Row],[Product ID]],Table2[#All],7,FALSE)*Orders[[#This Row],[Quantity]]</f>
        <v>2.0605000000000002</v>
      </c>
      <c r="Q117" s="10">
        <f>Orders[[#This Row],[Profit]]/(Orders[[#This Row],[Sales]]-Orders[[#This Row],[Profit]])</f>
        <v>0.14942528735632185</v>
      </c>
      <c r="R117" t="str">
        <f>VLOOKUP(Orders[[#This Row],[Customer ID]],customers!$A$2:$I$1001,9,FALSE)</f>
        <v>No</v>
      </c>
    </row>
    <row r="118" spans="1:18" x14ac:dyDescent="0.3">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s="5">
        <f>VLOOKUP(Orders[[#This Row],[Product ID]],Table2[#All],7,FALSE)*Orders[[#This Row],[Quantity]]</f>
        <v>2.4725999999999999</v>
      </c>
      <c r="Q118" s="10">
        <f>Orders[[#This Row],[Profit]]/(Orders[[#This Row],[Sales]]-Orders[[#This Row],[Profit]])</f>
        <v>0.14942528735632182</v>
      </c>
      <c r="R118" t="str">
        <f>VLOOKUP(Orders[[#This Row],[Customer ID]],customers!$A$2:$I$1001,9,FALSE)</f>
        <v>Yes</v>
      </c>
    </row>
    <row r="119" spans="1:18" x14ac:dyDescent="0.3">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s="5">
        <f>VLOOKUP(Orders[[#This Row],[Product ID]],Table2[#All],7,FALSE)*Orders[[#This Row],[Quantity]]</f>
        <v>4.9451999999999998</v>
      </c>
      <c r="Q119" s="10">
        <f>Orders[[#This Row],[Profit]]/(Orders[[#This Row],[Sales]]-Orders[[#This Row],[Profit]])</f>
        <v>0.14942528735632182</v>
      </c>
      <c r="R119" t="str">
        <f>VLOOKUP(Orders[[#This Row],[Customer ID]],customers!$A$2:$I$1001,9,FALSE)</f>
        <v>No</v>
      </c>
    </row>
    <row r="120" spans="1:18" x14ac:dyDescent="0.3">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s="5">
        <f>VLOOKUP(Orders[[#This Row],[Product ID]],Table2[#All],7,FALSE)*Orders[[#This Row],[Quantity]]</f>
        <v>2.4057000000000004</v>
      </c>
      <c r="Q120" s="10">
        <f>Orders[[#This Row],[Profit]]/(Orders[[#This Row],[Sales]]-Orders[[#This Row],[Profit]])</f>
        <v>0.12359550561797754</v>
      </c>
      <c r="R120" t="str">
        <f>VLOOKUP(Orders[[#This Row],[Customer ID]],customers!$A$2:$I$1001,9,FALSE)</f>
        <v>Yes</v>
      </c>
    </row>
    <row r="121" spans="1:18" x14ac:dyDescent="0.3">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s="5">
        <f>VLOOKUP(Orders[[#This Row],[Product ID]],Table2[#All],7,FALSE)*Orders[[#This Row],[Quantity]]</f>
        <v>0.45374999999999999</v>
      </c>
      <c r="Q121" s="10">
        <f>Orders[[#This Row],[Profit]]/(Orders[[#This Row],[Sales]]-Orders[[#This Row],[Profit]])</f>
        <v>0.12359550561797752</v>
      </c>
      <c r="R121" t="str">
        <f>VLOOKUP(Orders[[#This Row],[Customer ID]],customers!$A$2:$I$1001,9,FALSE)</f>
        <v>No</v>
      </c>
    </row>
    <row r="122" spans="1:18" x14ac:dyDescent="0.3">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s="5">
        <f>VLOOKUP(Orders[[#This Row],[Product ID]],Table2[#All],7,FALSE)*Orders[[#This Row],[Quantity]]</f>
        <v>0.34964999999999996</v>
      </c>
      <c r="Q122" s="10">
        <f>Orders[[#This Row],[Profit]]/(Orders[[#This Row],[Sales]]-Orders[[#This Row],[Profit]])</f>
        <v>9.8901098901098897E-2</v>
      </c>
      <c r="R122" t="str">
        <f>VLOOKUP(Orders[[#This Row],[Customer ID]],customers!$A$2:$I$1001,9,FALSE)</f>
        <v>No</v>
      </c>
    </row>
    <row r="123" spans="1:18" x14ac:dyDescent="0.3">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s="5">
        <f>VLOOKUP(Orders[[#This Row],[Product ID]],Table2[#All],7,FALSE)*Orders[[#This Row],[Quantity]]</f>
        <v>7.5625</v>
      </c>
      <c r="Q123" s="10">
        <f>Orders[[#This Row],[Profit]]/(Orders[[#This Row],[Sales]]-Orders[[#This Row],[Profit]])</f>
        <v>0.12359550561797752</v>
      </c>
      <c r="R123" t="str">
        <f>VLOOKUP(Orders[[#This Row],[Customer ID]],customers!$A$2:$I$1001,9,FALSE)</f>
        <v>No</v>
      </c>
    </row>
    <row r="124" spans="1:18" x14ac:dyDescent="0.3">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s="5">
        <f>VLOOKUP(Orders[[#This Row],[Product ID]],Table2[#All],7,FALSE)*Orders[[#This Row],[Quantity]]</f>
        <v>2.1492</v>
      </c>
      <c r="Q124" s="10">
        <f>Orders[[#This Row],[Profit]]/(Orders[[#This Row],[Sales]]-Orders[[#This Row],[Profit]])</f>
        <v>9.8901098901098911E-2</v>
      </c>
      <c r="R124" t="str">
        <f>VLOOKUP(Orders[[#This Row],[Customer ID]],customers!$A$2:$I$1001,9,FALSE)</f>
        <v>Yes</v>
      </c>
    </row>
    <row r="125" spans="1:18" x14ac:dyDescent="0.3">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s="5">
        <f>VLOOKUP(Orders[[#This Row],[Product ID]],Table2[#All],7,FALSE)*Orders[[#This Row],[Quantity]]</f>
        <v>18.956599999999998</v>
      </c>
      <c r="Q125" s="10">
        <f>Orders[[#This Row],[Profit]]/(Orders[[#This Row],[Sales]]-Orders[[#This Row],[Profit]])</f>
        <v>0.14942528735632182</v>
      </c>
      <c r="R125" t="str">
        <f>VLOOKUP(Orders[[#This Row],[Customer ID]],customers!$A$2:$I$1001,9,FALSE)</f>
        <v>No</v>
      </c>
    </row>
    <row r="126" spans="1:18" x14ac:dyDescent="0.3">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s="5">
        <f>VLOOKUP(Orders[[#This Row],[Product ID]],Table2[#All],7,FALSE)*Orders[[#This Row],[Quantity]]</f>
        <v>2.83725</v>
      </c>
      <c r="Q126" s="10">
        <f>Orders[[#This Row],[Profit]]/(Orders[[#This Row],[Sales]]-Orders[[#This Row],[Profit]])</f>
        <v>0.14942528735632182</v>
      </c>
      <c r="R126" t="str">
        <f>VLOOKUP(Orders[[#This Row],[Customer ID]],customers!$A$2:$I$1001,9,FALSE)</f>
        <v>Yes</v>
      </c>
    </row>
    <row r="127" spans="1:18" x14ac:dyDescent="0.3">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s="5">
        <f>VLOOKUP(Orders[[#This Row],[Product ID]],Table2[#All],7,FALSE)*Orders[[#This Row],[Quantity]]</f>
        <v>3.4047000000000001</v>
      </c>
      <c r="Q127" s="10">
        <f>Orders[[#This Row],[Profit]]/(Orders[[#This Row],[Sales]]-Orders[[#This Row],[Profit]])</f>
        <v>0.14942528735632185</v>
      </c>
      <c r="R127" t="str">
        <f>VLOOKUP(Orders[[#This Row],[Customer ID]],customers!$A$2:$I$1001,9,FALSE)</f>
        <v>Yes</v>
      </c>
    </row>
    <row r="128" spans="1:18" x14ac:dyDescent="0.3">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s="5">
        <f>VLOOKUP(Orders[[#This Row],[Product ID]],Table2[#All],7,FALSE)*Orders[[#This Row],[Quantity]]</f>
        <v>1.0125</v>
      </c>
      <c r="Q128" s="10">
        <f>Orders[[#This Row],[Profit]]/(Orders[[#This Row],[Sales]]-Orders[[#This Row],[Profit]])</f>
        <v>9.8901098901098897E-2</v>
      </c>
      <c r="R128" t="str">
        <f>VLOOKUP(Orders[[#This Row],[Customer ID]],customers!$A$2:$I$1001,9,FALSE)</f>
        <v>No</v>
      </c>
    </row>
    <row r="129" spans="1:18" x14ac:dyDescent="0.3">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s="5">
        <f>VLOOKUP(Orders[[#This Row],[Product ID]],Table2[#All],7,FALSE)*Orders[[#This Row],[Quantity]]</f>
        <v>10.100999999999999</v>
      </c>
      <c r="Q129" s="10">
        <f>Orders[[#This Row],[Profit]]/(Orders[[#This Row],[Sales]]-Orders[[#This Row],[Profit]])</f>
        <v>0.14942528735632185</v>
      </c>
      <c r="R129" t="str">
        <f>VLOOKUP(Orders[[#This Row],[Customer ID]],customers!$A$2:$I$1001,9,FALSE)</f>
        <v>No</v>
      </c>
    </row>
    <row r="130" spans="1:18" x14ac:dyDescent="0.3">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s="5">
        <f>VLOOKUP(Orders[[#This Row],[Product ID]],Table2[#All],7,FALSE)*Orders[[#This Row],[Quantity]]</f>
        <v>0.60749999999999993</v>
      </c>
      <c r="Q130" s="10">
        <f>Orders[[#This Row],[Profit]]/(Orders[[#This Row],[Sales]]-Orders[[#This Row],[Profit]])</f>
        <v>9.8901098901098883E-2</v>
      </c>
      <c r="R130" t="str">
        <f>VLOOKUP(Orders[[#This Row],[Customer ID]],customers!$A$2:$I$1001,9,FALSE)</f>
        <v>No</v>
      </c>
    </row>
    <row r="131" spans="1:18" x14ac:dyDescent="0.3">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s="5">
        <f>VLOOKUP(Orders[[#This Row],[Product ID]],Table2[#All],7,FALSE)*Orders[[#This Row],[Quantity]]</f>
        <v>1.3365</v>
      </c>
      <c r="Q131" s="10">
        <f>Orders[[#This Row],[Profit]]/(Orders[[#This Row],[Sales]]-Orders[[#This Row],[Profit]])</f>
        <v>0.12359550561797751</v>
      </c>
      <c r="R131" t="str">
        <f>VLOOKUP(Orders[[#This Row],[Customer ID]],customers!$A$2:$I$1001,9,FALSE)</f>
        <v>Yes</v>
      </c>
    </row>
    <row r="132" spans="1:18" x14ac:dyDescent="0.3">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s="5">
        <f>VLOOKUP(Orders[[#This Row],[Product ID]],Table2[#All],7,FALSE)*Orders[[#This Row],[Quantity]]</f>
        <v>13.403249999999998</v>
      </c>
      <c r="Q132" s="10">
        <f>Orders[[#This Row],[Profit]]/(Orders[[#This Row],[Sales]]-Orders[[#This Row],[Profit]])</f>
        <v>9.8901098901098883E-2</v>
      </c>
      <c r="R132" t="str">
        <f>VLOOKUP(Orders[[#This Row],[Customer ID]],customers!$A$2:$I$1001,9,FALSE)</f>
        <v>Yes</v>
      </c>
    </row>
    <row r="133" spans="1:18" x14ac:dyDescent="0.3">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s="5">
        <f>VLOOKUP(Orders[[#This Row],[Product ID]],Table2[#All],7,FALSE)*Orders[[#This Row],[Quantity]]</f>
        <v>1.6038000000000001</v>
      </c>
      <c r="Q133" s="10">
        <f>Orders[[#This Row],[Profit]]/(Orders[[#This Row],[Sales]]-Orders[[#This Row],[Profit]])</f>
        <v>0.12359550561797754</v>
      </c>
      <c r="R133" t="str">
        <f>VLOOKUP(Orders[[#This Row],[Customer ID]],customers!$A$2:$I$1001,9,FALSE)</f>
        <v>Yes</v>
      </c>
    </row>
    <row r="134" spans="1:18" x14ac:dyDescent="0.3">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s="5">
        <f>VLOOKUP(Orders[[#This Row],[Product ID]],Table2[#All],7,FALSE)*Orders[[#This Row],[Quantity]]</f>
        <v>13.403249999999998</v>
      </c>
      <c r="Q134" s="10">
        <f>Orders[[#This Row],[Profit]]/(Orders[[#This Row],[Sales]]-Orders[[#This Row],[Profit]])</f>
        <v>9.8901098901098883E-2</v>
      </c>
      <c r="R134" t="str">
        <f>VLOOKUP(Orders[[#This Row],[Customer ID]],customers!$A$2:$I$1001,9,FALSE)</f>
        <v>Yes</v>
      </c>
    </row>
    <row r="135" spans="1:18" x14ac:dyDescent="0.3">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s="5">
        <f>VLOOKUP(Orders[[#This Row],[Product ID]],Table2[#All],7,FALSE)*Orders[[#This Row],[Quantity]]</f>
        <v>1.6835</v>
      </c>
      <c r="Q135" s="10">
        <f>Orders[[#This Row],[Profit]]/(Orders[[#This Row],[Sales]]-Orders[[#This Row],[Profit]])</f>
        <v>0.14942528735632185</v>
      </c>
      <c r="R135" t="str">
        <f>VLOOKUP(Orders[[#This Row],[Customer ID]],customers!$A$2:$I$1001,9,FALSE)</f>
        <v>No</v>
      </c>
    </row>
    <row r="136" spans="1:18" x14ac:dyDescent="0.3">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s="5">
        <f>VLOOKUP(Orders[[#This Row],[Product ID]],Table2[#All],7,FALSE)*Orders[[#This Row],[Quantity]]</f>
        <v>10.436249999999999</v>
      </c>
      <c r="Q136" s="10">
        <f>Orders[[#This Row],[Profit]]/(Orders[[#This Row],[Sales]]-Orders[[#This Row],[Profit]])</f>
        <v>0.12359550561797754</v>
      </c>
      <c r="R136" t="str">
        <f>VLOOKUP(Orders[[#This Row],[Customer ID]],customers!$A$2:$I$1001,9,FALSE)</f>
        <v>Yes</v>
      </c>
    </row>
    <row r="137" spans="1:18" x14ac:dyDescent="0.3">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s="5">
        <f>VLOOKUP(Orders[[#This Row],[Product ID]],Table2[#All],7,FALSE)*Orders[[#This Row],[Quantity]]</f>
        <v>3.4964999999999997</v>
      </c>
      <c r="Q137" s="10">
        <f>Orders[[#This Row],[Profit]]/(Orders[[#This Row],[Sales]]-Orders[[#This Row],[Profit]])</f>
        <v>9.8901098901098897E-2</v>
      </c>
      <c r="R137" t="str">
        <f>VLOOKUP(Orders[[#This Row],[Customer ID]],customers!$A$2:$I$1001,9,FALSE)</f>
        <v>Yes</v>
      </c>
    </row>
    <row r="138" spans="1:18" x14ac:dyDescent="0.3">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s="5">
        <f>VLOOKUP(Orders[[#This Row],[Product ID]],Table2[#All],7,FALSE)*Orders[[#This Row],[Quantity]]</f>
        <v>1.0746</v>
      </c>
      <c r="Q138" s="10">
        <f>Orders[[#This Row],[Profit]]/(Orders[[#This Row],[Sales]]-Orders[[#This Row],[Profit]])</f>
        <v>9.8901098901098911E-2</v>
      </c>
      <c r="R138" t="str">
        <f>VLOOKUP(Orders[[#This Row],[Customer ID]],customers!$A$2:$I$1001,9,FALSE)</f>
        <v>No</v>
      </c>
    </row>
    <row r="139" spans="1:18" x14ac:dyDescent="0.3">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s="5">
        <f>VLOOKUP(Orders[[#This Row],[Product ID]],Table2[#All],7,FALSE)*Orders[[#This Row],[Quantity]]</f>
        <v>11.271149999999999</v>
      </c>
      <c r="Q139" s="10">
        <f>Orders[[#This Row],[Profit]]/(Orders[[#This Row],[Sales]]-Orders[[#This Row],[Profit]])</f>
        <v>0.12359550561797755</v>
      </c>
      <c r="R139" t="str">
        <f>VLOOKUP(Orders[[#This Row],[Customer ID]],customers!$A$2:$I$1001,9,FALSE)</f>
        <v>No</v>
      </c>
    </row>
    <row r="140" spans="1:18" x14ac:dyDescent="0.3">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s="5">
        <f>VLOOKUP(Orders[[#This Row],[Product ID]],Table2[#All],7,FALSE)*Orders[[#This Row],[Quantity]]</f>
        <v>5.3460000000000001</v>
      </c>
      <c r="Q140" s="10">
        <f>Orders[[#This Row],[Profit]]/(Orders[[#This Row],[Sales]]-Orders[[#This Row],[Profit]])</f>
        <v>0.12359550561797751</v>
      </c>
      <c r="R140" t="str">
        <f>VLOOKUP(Orders[[#This Row],[Customer ID]],customers!$A$2:$I$1001,9,FALSE)</f>
        <v>No</v>
      </c>
    </row>
    <row r="141" spans="1:18" x14ac:dyDescent="0.3">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s="5">
        <f>VLOOKUP(Orders[[#This Row],[Product ID]],Table2[#All],7,FALSE)*Orders[[#This Row],[Quantity]]</f>
        <v>10.100999999999999</v>
      </c>
      <c r="Q141" s="10">
        <f>Orders[[#This Row],[Profit]]/(Orders[[#This Row],[Sales]]-Orders[[#This Row],[Profit]])</f>
        <v>0.14942528735632185</v>
      </c>
      <c r="R141" t="str">
        <f>VLOOKUP(Orders[[#This Row],[Customer ID]],customers!$A$2:$I$1001,9,FALSE)</f>
        <v>Yes</v>
      </c>
    </row>
    <row r="142" spans="1:18" x14ac:dyDescent="0.3">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s="5">
        <f>VLOOKUP(Orders[[#This Row],[Product ID]],Table2[#All],7,FALSE)*Orders[[#This Row],[Quantity]]</f>
        <v>3.8720499999999998</v>
      </c>
      <c r="Q142" s="10">
        <f>Orders[[#This Row],[Profit]]/(Orders[[#This Row],[Sales]]-Orders[[#This Row],[Profit]])</f>
        <v>0.14942528735632185</v>
      </c>
      <c r="R142" t="str">
        <f>VLOOKUP(Orders[[#This Row],[Customer ID]],customers!$A$2:$I$1001,9,FALSE)</f>
        <v>Yes</v>
      </c>
    </row>
    <row r="143" spans="1:18" x14ac:dyDescent="0.3">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s="5">
        <f>VLOOKUP(Orders[[#This Row],[Product ID]],Table2[#All],7,FALSE)*Orders[[#This Row],[Quantity]]</f>
        <v>1.3985999999999998</v>
      </c>
      <c r="Q143" s="10">
        <f>Orders[[#This Row],[Profit]]/(Orders[[#This Row],[Sales]]-Orders[[#This Row],[Profit]])</f>
        <v>9.8901098901098897E-2</v>
      </c>
      <c r="R143" t="str">
        <f>VLOOKUP(Orders[[#This Row],[Customer ID]],customers!$A$2:$I$1001,9,FALSE)</f>
        <v>Yes</v>
      </c>
    </row>
    <row r="144" spans="1:18" x14ac:dyDescent="0.3">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s="5">
        <f>VLOOKUP(Orders[[#This Row],[Product ID]],Table2[#All],7,FALSE)*Orders[[#This Row],[Quantity]]</f>
        <v>15.028199999999998</v>
      </c>
      <c r="Q144" s="10">
        <f>Orders[[#This Row],[Profit]]/(Orders[[#This Row],[Sales]]-Orders[[#This Row],[Profit]])</f>
        <v>0.12359550561797754</v>
      </c>
      <c r="R144" t="str">
        <f>VLOOKUP(Orders[[#This Row],[Customer ID]],customers!$A$2:$I$1001,9,FALSE)</f>
        <v>Yes</v>
      </c>
    </row>
    <row r="145" spans="1:18" x14ac:dyDescent="0.3">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s="5">
        <f>VLOOKUP(Orders[[#This Row],[Product ID]],Table2[#All],7,FALSE)*Orders[[#This Row],[Quantity]]</f>
        <v>2.2698</v>
      </c>
      <c r="Q145" s="10">
        <f>Orders[[#This Row],[Profit]]/(Orders[[#This Row],[Sales]]-Orders[[#This Row],[Profit]])</f>
        <v>0.14942528735632182</v>
      </c>
      <c r="R145" t="str">
        <f>VLOOKUP(Orders[[#This Row],[Customer ID]],customers!$A$2:$I$1001,9,FALSE)</f>
        <v>No</v>
      </c>
    </row>
    <row r="146" spans="1:18" x14ac:dyDescent="0.3">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s="5">
        <f>VLOOKUP(Orders[[#This Row],[Product ID]],Table2[#All],7,FALSE)*Orders[[#This Row],[Quantity]]</f>
        <v>7.5140999999999991</v>
      </c>
      <c r="Q146" s="10">
        <f>Orders[[#This Row],[Profit]]/(Orders[[#This Row],[Sales]]-Orders[[#This Row],[Profit]])</f>
        <v>0.12359550561797754</v>
      </c>
      <c r="R146" t="str">
        <f>VLOOKUP(Orders[[#This Row],[Customer ID]],customers!$A$2:$I$1001,9,FALSE)</f>
        <v>Yes</v>
      </c>
    </row>
    <row r="147" spans="1:18" x14ac:dyDescent="0.3">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s="5">
        <f>VLOOKUP(Orders[[#This Row],[Product ID]],Table2[#All],7,FALSE)*Orders[[#This Row],[Quantity]]</f>
        <v>2.2698</v>
      </c>
      <c r="Q147" s="10">
        <f>Orders[[#This Row],[Profit]]/(Orders[[#This Row],[Sales]]-Orders[[#This Row],[Profit]])</f>
        <v>0.14942528735632182</v>
      </c>
      <c r="R147" t="str">
        <f>VLOOKUP(Orders[[#This Row],[Customer ID]],customers!$A$2:$I$1001,9,FALSE)</f>
        <v>No</v>
      </c>
    </row>
    <row r="148" spans="1:18" x14ac:dyDescent="0.3">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s="5">
        <f>VLOOKUP(Orders[[#This Row],[Product ID]],Table2[#All],7,FALSE)*Orders[[#This Row],[Quantity]]</f>
        <v>5.6745000000000001</v>
      </c>
      <c r="Q148" s="10">
        <f>Orders[[#This Row],[Profit]]/(Orders[[#This Row],[Sales]]-Orders[[#This Row],[Profit]])</f>
        <v>0.14942528735632182</v>
      </c>
      <c r="R148" t="str">
        <f>VLOOKUP(Orders[[#This Row],[Customer ID]],customers!$A$2:$I$1001,9,FALSE)</f>
        <v>No</v>
      </c>
    </row>
    <row r="149" spans="1:18" x14ac:dyDescent="0.3">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s="5">
        <f>VLOOKUP(Orders[[#This Row],[Product ID]],Table2[#All],7,FALSE)*Orders[[#This Row],[Quantity]]</f>
        <v>3.0249999999999999</v>
      </c>
      <c r="Q149" s="10">
        <f>Orders[[#This Row],[Profit]]/(Orders[[#This Row],[Sales]]-Orders[[#This Row],[Profit]])</f>
        <v>0.12359550561797751</v>
      </c>
      <c r="R149" t="str">
        <f>VLOOKUP(Orders[[#This Row],[Customer ID]],customers!$A$2:$I$1001,9,FALSE)</f>
        <v>No</v>
      </c>
    </row>
    <row r="150" spans="1:18" x14ac:dyDescent="0.3">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s="5">
        <f>VLOOKUP(Orders[[#This Row],[Product ID]],Table2[#All],7,FALSE)*Orders[[#This Row],[Quantity]]</f>
        <v>2.00475</v>
      </c>
      <c r="Q150" s="10">
        <f>Orders[[#This Row],[Profit]]/(Orders[[#This Row],[Sales]]-Orders[[#This Row],[Profit]])</f>
        <v>0.12359550561797752</v>
      </c>
      <c r="R150" t="str">
        <f>VLOOKUP(Orders[[#This Row],[Customer ID]],customers!$A$2:$I$1001,9,FALSE)</f>
        <v>Yes</v>
      </c>
    </row>
    <row r="151" spans="1:18" x14ac:dyDescent="0.3">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s="5">
        <f>VLOOKUP(Orders[[#This Row],[Product ID]],Table2[#All],7,FALSE)*Orders[[#This Row],[Quantity]]</f>
        <v>4.6574999999999989</v>
      </c>
      <c r="Q151" s="10">
        <f>Orders[[#This Row],[Profit]]/(Orders[[#This Row],[Sales]]-Orders[[#This Row],[Profit]])</f>
        <v>9.8901098901098883E-2</v>
      </c>
      <c r="R151" t="str">
        <f>VLOOKUP(Orders[[#This Row],[Customer ID]],customers!$A$2:$I$1001,9,FALSE)</f>
        <v>Yes</v>
      </c>
    </row>
    <row r="152" spans="1:18" x14ac:dyDescent="0.3">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s="5">
        <f>VLOOKUP(Orders[[#This Row],[Product ID]],Table2[#All],7,FALSE)*Orders[[#This Row],[Quantity]]</f>
        <v>1.6835</v>
      </c>
      <c r="Q152" s="10">
        <f>Orders[[#This Row],[Profit]]/(Orders[[#This Row],[Sales]]-Orders[[#This Row],[Profit]])</f>
        <v>0.14942528735632185</v>
      </c>
      <c r="R152" t="str">
        <f>VLOOKUP(Orders[[#This Row],[Customer ID]],customers!$A$2:$I$1001,9,FALSE)</f>
        <v>Yes</v>
      </c>
    </row>
    <row r="153" spans="1:18" x14ac:dyDescent="0.3">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s="5">
        <f>VLOOKUP(Orders[[#This Row],[Product ID]],Table2[#All],7,FALSE)*Orders[[#This Row],[Quantity]]</f>
        <v>3.0374999999999996</v>
      </c>
      <c r="Q153" s="10">
        <f>Orders[[#This Row],[Profit]]/(Orders[[#This Row],[Sales]]-Orders[[#This Row],[Profit]])</f>
        <v>9.8901098901098897E-2</v>
      </c>
      <c r="R153" t="str">
        <f>VLOOKUP(Orders[[#This Row],[Customer ID]],customers!$A$2:$I$1001,9,FALSE)</f>
        <v>Yes</v>
      </c>
    </row>
    <row r="154" spans="1:18" x14ac:dyDescent="0.3">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s="5">
        <f>VLOOKUP(Orders[[#This Row],[Product ID]],Table2[#All],7,FALSE)*Orders[[#This Row],[Quantity]]</f>
        <v>4.1192999999999991</v>
      </c>
      <c r="Q154" s="10">
        <f>Orders[[#This Row],[Profit]]/(Orders[[#This Row],[Sales]]-Orders[[#This Row],[Profit]])</f>
        <v>6.3829787234042534E-2</v>
      </c>
      <c r="R154" t="str">
        <f>VLOOKUP(Orders[[#This Row],[Customer ID]],customers!$A$2:$I$1001,9,FALSE)</f>
        <v>Yes</v>
      </c>
    </row>
    <row r="155" spans="1:18" x14ac:dyDescent="0.3">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s="5">
        <f>VLOOKUP(Orders[[#This Row],[Product ID]],Table2[#All],7,FALSE)*Orders[[#This Row],[Quantity]]</f>
        <v>0.16109999999999997</v>
      </c>
      <c r="Q155" s="10">
        <f>Orders[[#This Row],[Profit]]/(Orders[[#This Row],[Sales]]-Orders[[#This Row],[Profit]])</f>
        <v>6.3829787234042548E-2</v>
      </c>
      <c r="R155" t="str">
        <f>VLOOKUP(Orders[[#This Row],[Customer ID]],customers!$A$2:$I$1001,9,FALSE)</f>
        <v>No</v>
      </c>
    </row>
    <row r="156" spans="1:18" x14ac:dyDescent="0.3">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s="5">
        <f>VLOOKUP(Orders[[#This Row],[Product ID]],Table2[#All],7,FALSE)*Orders[[#This Row],[Quantity]]</f>
        <v>10.298249999999998</v>
      </c>
      <c r="Q156" s="10">
        <f>Orders[[#This Row],[Profit]]/(Orders[[#This Row],[Sales]]-Orders[[#This Row],[Profit]])</f>
        <v>9.8901098901098897E-2</v>
      </c>
      <c r="R156" t="str">
        <f>VLOOKUP(Orders[[#This Row],[Customer ID]],customers!$A$2:$I$1001,9,FALSE)</f>
        <v>No</v>
      </c>
    </row>
    <row r="157" spans="1:18" x14ac:dyDescent="0.3">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s="5">
        <f>VLOOKUP(Orders[[#This Row],[Product ID]],Table2[#All],7,FALSE)*Orders[[#This Row],[Quantity]]</f>
        <v>13.972499999999997</v>
      </c>
      <c r="Q157" s="10">
        <f>Orders[[#This Row],[Profit]]/(Orders[[#This Row],[Sales]]-Orders[[#This Row],[Profit]])</f>
        <v>9.8901098901098897E-2</v>
      </c>
      <c r="R157" t="str">
        <f>VLOOKUP(Orders[[#This Row],[Customer ID]],customers!$A$2:$I$1001,9,FALSE)</f>
        <v>Yes</v>
      </c>
    </row>
    <row r="158" spans="1:18" x14ac:dyDescent="0.3">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s="5">
        <f>VLOOKUP(Orders[[#This Row],[Product ID]],Table2[#All],7,FALSE)*Orders[[#This Row],[Quantity]]</f>
        <v>6.9862499999999983</v>
      </c>
      <c r="Q158" s="10">
        <f>Orders[[#This Row],[Profit]]/(Orders[[#This Row],[Sales]]-Orders[[#This Row],[Profit]])</f>
        <v>9.8901098901098897E-2</v>
      </c>
      <c r="R158" t="str">
        <f>VLOOKUP(Orders[[#This Row],[Customer ID]],customers!$A$2:$I$1001,9,FALSE)</f>
        <v>Yes</v>
      </c>
    </row>
    <row r="159" spans="1:18" x14ac:dyDescent="0.3">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s="5">
        <f>VLOOKUP(Orders[[#This Row],[Product ID]],Table2[#All],7,FALSE)*Orders[[#This Row],[Quantity]]</f>
        <v>3.7052999999999994</v>
      </c>
      <c r="Q159" s="10">
        <f>Orders[[#This Row],[Profit]]/(Orders[[#This Row],[Sales]]-Orders[[#This Row],[Profit]])</f>
        <v>6.3829787234042548E-2</v>
      </c>
      <c r="R159" t="str">
        <f>VLOOKUP(Orders[[#This Row],[Customer ID]],customers!$A$2:$I$1001,9,FALSE)</f>
        <v>No</v>
      </c>
    </row>
    <row r="160" spans="1:18" x14ac:dyDescent="0.3">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s="5">
        <f>VLOOKUP(Orders[[#This Row],[Product ID]],Table2[#All],7,FALSE)*Orders[[#This Row],[Quantity]]</f>
        <v>7.4105999999999987</v>
      </c>
      <c r="Q160" s="10">
        <f>Orders[[#This Row],[Profit]]/(Orders[[#This Row],[Sales]]-Orders[[#This Row],[Profit]])</f>
        <v>6.3829787234042548E-2</v>
      </c>
      <c r="R160" t="str">
        <f>VLOOKUP(Orders[[#This Row],[Customer ID]],customers!$A$2:$I$1001,9,FALSE)</f>
        <v>Yes</v>
      </c>
    </row>
    <row r="161" spans="1:18" x14ac:dyDescent="0.3">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s="5">
        <f>VLOOKUP(Orders[[#This Row],[Product ID]],Table2[#All],7,FALSE)*Orders[[#This Row],[Quantity]]</f>
        <v>28.434899999999999</v>
      </c>
      <c r="Q161" s="10">
        <f>Orders[[#This Row],[Profit]]/(Orders[[#This Row],[Sales]]-Orders[[#This Row],[Profit]])</f>
        <v>0.14942528735632185</v>
      </c>
      <c r="R161" t="str">
        <f>VLOOKUP(Orders[[#This Row],[Customer ID]],customers!$A$2:$I$1001,9,FALSE)</f>
        <v>No</v>
      </c>
    </row>
    <row r="162" spans="1:18" x14ac:dyDescent="0.3">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s="5">
        <f>VLOOKUP(Orders[[#This Row],[Product ID]],Table2[#All],7,FALSE)*Orders[[#This Row],[Quantity]]</f>
        <v>3.63</v>
      </c>
      <c r="Q162" s="10">
        <f>Orders[[#This Row],[Profit]]/(Orders[[#This Row],[Sales]]-Orders[[#This Row],[Profit]])</f>
        <v>0.12359550561797752</v>
      </c>
      <c r="R162" t="str">
        <f>VLOOKUP(Orders[[#This Row],[Customer ID]],customers!$A$2:$I$1001,9,FALSE)</f>
        <v>No</v>
      </c>
    </row>
    <row r="163" spans="1:18" x14ac:dyDescent="0.3">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s="5">
        <f>VLOOKUP(Orders[[#This Row],[Product ID]],Table2[#All],7,FALSE)*Orders[[#This Row],[Quantity]]</f>
        <v>2.0978999999999997</v>
      </c>
      <c r="Q163" s="10">
        <f>Orders[[#This Row],[Profit]]/(Orders[[#This Row],[Sales]]-Orders[[#This Row],[Profit]])</f>
        <v>9.8901098901098883E-2</v>
      </c>
      <c r="R163" t="str">
        <f>VLOOKUP(Orders[[#This Row],[Customer ID]],customers!$A$2:$I$1001,9,FALSE)</f>
        <v>No</v>
      </c>
    </row>
    <row r="164" spans="1:18" x14ac:dyDescent="0.3">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s="5">
        <f>VLOOKUP(Orders[[#This Row],[Product ID]],Table2[#All],7,FALSE)*Orders[[#This Row],[Quantity]]</f>
        <v>2.4057000000000004</v>
      </c>
      <c r="Q164" s="10">
        <f>Orders[[#This Row],[Profit]]/(Orders[[#This Row],[Sales]]-Orders[[#This Row],[Profit]])</f>
        <v>0.12359550561797754</v>
      </c>
      <c r="R164" t="str">
        <f>VLOOKUP(Orders[[#This Row],[Customer ID]],customers!$A$2:$I$1001,9,FALSE)</f>
        <v>Yes</v>
      </c>
    </row>
    <row r="165" spans="1:18" x14ac:dyDescent="0.3">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s="5">
        <f>VLOOKUP(Orders[[#This Row],[Product ID]],Table2[#All],7,FALSE)*Orders[[#This Row],[Quantity]]</f>
        <v>0.96659999999999979</v>
      </c>
      <c r="Q165" s="10">
        <f>Orders[[#This Row],[Profit]]/(Orders[[#This Row],[Sales]]-Orders[[#This Row],[Profit]])</f>
        <v>6.3829787234042534E-2</v>
      </c>
      <c r="R165" t="str">
        <f>VLOOKUP(Orders[[#This Row],[Customer ID]],customers!$A$2:$I$1001,9,FALSE)</f>
        <v>No</v>
      </c>
    </row>
    <row r="166" spans="1:18" x14ac:dyDescent="0.3">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s="5">
        <f>VLOOKUP(Orders[[#This Row],[Product ID]],Table2[#All],7,FALSE)*Orders[[#This Row],[Quantity]]</f>
        <v>3.2076000000000002</v>
      </c>
      <c r="Q166" s="10">
        <f>Orders[[#This Row],[Profit]]/(Orders[[#This Row],[Sales]]-Orders[[#This Row],[Profit]])</f>
        <v>0.12359550561797754</v>
      </c>
      <c r="R166" t="str">
        <f>VLOOKUP(Orders[[#This Row],[Customer ID]],customers!$A$2:$I$1001,9,FALSE)</f>
        <v>No</v>
      </c>
    </row>
    <row r="167" spans="1:18" x14ac:dyDescent="0.3">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s="5">
        <f>VLOOKUP(Orders[[#This Row],[Product ID]],Table2[#All],7,FALSE)*Orders[[#This Row],[Quantity]]</f>
        <v>3.2219999999999995</v>
      </c>
      <c r="Q167" s="10">
        <f>Orders[[#This Row],[Profit]]/(Orders[[#This Row],[Sales]]-Orders[[#This Row],[Profit]])</f>
        <v>6.3829787234042548E-2</v>
      </c>
      <c r="R167" t="str">
        <f>VLOOKUP(Orders[[#This Row],[Customer ID]],customers!$A$2:$I$1001,9,FALSE)</f>
        <v>Yes</v>
      </c>
    </row>
    <row r="168" spans="1:18" x14ac:dyDescent="0.3">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s="5">
        <f>VLOOKUP(Orders[[#This Row],[Product ID]],Table2[#All],7,FALSE)*Orders[[#This Row],[Quantity]]</f>
        <v>1.6109999999999998</v>
      </c>
      <c r="Q168" s="10">
        <f>Orders[[#This Row],[Profit]]/(Orders[[#This Row],[Sales]]-Orders[[#This Row],[Profit]])</f>
        <v>6.3829787234042562E-2</v>
      </c>
      <c r="R168" t="str">
        <f>VLOOKUP(Orders[[#This Row],[Customer ID]],customers!$A$2:$I$1001,9,FALSE)</f>
        <v>Yes</v>
      </c>
    </row>
    <row r="169" spans="1:18" x14ac:dyDescent="0.3">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s="5">
        <f>VLOOKUP(Orders[[#This Row],[Product ID]],Table2[#All],7,FALSE)*Orders[[#This Row],[Quantity]]</f>
        <v>4.5374999999999996</v>
      </c>
      <c r="Q169" s="10">
        <f>Orders[[#This Row],[Profit]]/(Orders[[#This Row],[Sales]]-Orders[[#This Row],[Profit]])</f>
        <v>0.12359550561797752</v>
      </c>
      <c r="R169" t="str">
        <f>VLOOKUP(Orders[[#This Row],[Customer ID]],customers!$A$2:$I$1001,9,FALSE)</f>
        <v>Yes</v>
      </c>
    </row>
    <row r="170" spans="1:18" x14ac:dyDescent="0.3">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s="5">
        <f>VLOOKUP(Orders[[#This Row],[Product ID]],Table2[#All],7,FALSE)*Orders[[#This Row],[Quantity]]</f>
        <v>3.6449999999999996</v>
      </c>
      <c r="Q170" s="10">
        <f>Orders[[#This Row],[Profit]]/(Orders[[#This Row],[Sales]]-Orders[[#This Row],[Profit]])</f>
        <v>9.8901098901098883E-2</v>
      </c>
      <c r="R170" t="str">
        <f>VLOOKUP(Orders[[#This Row],[Customer ID]],customers!$A$2:$I$1001,9,FALSE)</f>
        <v>No</v>
      </c>
    </row>
    <row r="171" spans="1:18" x14ac:dyDescent="0.3">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s="5">
        <f>VLOOKUP(Orders[[#This Row],[Product ID]],Table2[#All],7,FALSE)*Orders[[#This Row],[Quantity]]</f>
        <v>1.0739999999999998</v>
      </c>
      <c r="Q171" s="10">
        <f>Orders[[#This Row],[Profit]]/(Orders[[#This Row],[Sales]]-Orders[[#This Row],[Profit]])</f>
        <v>6.3829787234042548E-2</v>
      </c>
      <c r="R171" t="str">
        <f>VLOOKUP(Orders[[#This Row],[Customer ID]],customers!$A$2:$I$1001,9,FALSE)</f>
        <v>No</v>
      </c>
    </row>
    <row r="172" spans="1:18" x14ac:dyDescent="0.3">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s="5">
        <f>VLOOKUP(Orders[[#This Row],[Product ID]],Table2[#All],7,FALSE)*Orders[[#This Row],[Quantity]]</f>
        <v>7.5140999999999991</v>
      </c>
      <c r="Q172" s="10">
        <f>Orders[[#This Row],[Profit]]/(Orders[[#This Row],[Sales]]-Orders[[#This Row],[Profit]])</f>
        <v>0.12359550561797754</v>
      </c>
      <c r="R172" t="str">
        <f>VLOOKUP(Orders[[#This Row],[Customer ID]],customers!$A$2:$I$1001,9,FALSE)</f>
        <v>No</v>
      </c>
    </row>
    <row r="173" spans="1:18" x14ac:dyDescent="0.3">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s="5">
        <f>VLOOKUP(Orders[[#This Row],[Product ID]],Table2[#All],7,FALSE)*Orders[[#This Row],[Quantity]]</f>
        <v>6.9574999999999996</v>
      </c>
      <c r="Q173" s="10">
        <f>Orders[[#This Row],[Profit]]/(Orders[[#This Row],[Sales]]-Orders[[#This Row],[Profit]])</f>
        <v>0.12359550561797754</v>
      </c>
      <c r="R173" t="str">
        <f>VLOOKUP(Orders[[#This Row],[Customer ID]],customers!$A$2:$I$1001,9,FALSE)</f>
        <v>Yes</v>
      </c>
    </row>
    <row r="174" spans="1:18" x14ac:dyDescent="0.3">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s="5">
        <f>VLOOKUP(Orders[[#This Row],[Product ID]],Table2[#All],7,FALSE)*Orders[[#This Row],[Quantity]]</f>
        <v>2.4057000000000004</v>
      </c>
      <c r="Q174" s="10">
        <f>Orders[[#This Row],[Profit]]/(Orders[[#This Row],[Sales]]-Orders[[#This Row],[Profit]])</f>
        <v>0.12359550561797754</v>
      </c>
      <c r="R174" t="str">
        <f>VLOOKUP(Orders[[#This Row],[Customer ID]],customers!$A$2:$I$1001,9,FALSE)</f>
        <v>No</v>
      </c>
    </row>
    <row r="175" spans="1:18" x14ac:dyDescent="0.3">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s="5">
        <f>VLOOKUP(Orders[[#This Row],[Product ID]],Table2[#All],7,FALSE)*Orders[[#This Row],[Quantity]]</f>
        <v>5.4923999999999991</v>
      </c>
      <c r="Q175" s="10">
        <f>Orders[[#This Row],[Profit]]/(Orders[[#This Row],[Sales]]-Orders[[#This Row],[Profit]])</f>
        <v>6.3829787234042548E-2</v>
      </c>
      <c r="R175" t="str">
        <f>VLOOKUP(Orders[[#This Row],[Customer ID]],customers!$A$2:$I$1001,9,FALSE)</f>
        <v>No</v>
      </c>
    </row>
    <row r="176" spans="1:18" x14ac:dyDescent="0.3">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s="5">
        <f>VLOOKUP(Orders[[#This Row],[Product ID]],Table2[#All],7,FALSE)*Orders[[#This Row],[Quantity]]</f>
        <v>22.542299999999997</v>
      </c>
      <c r="Q176" s="10">
        <f>Orders[[#This Row],[Profit]]/(Orders[[#This Row],[Sales]]-Orders[[#This Row],[Profit]])</f>
        <v>0.12359550561797755</v>
      </c>
      <c r="R176" t="str">
        <f>VLOOKUP(Orders[[#This Row],[Customer ID]],customers!$A$2:$I$1001,9,FALSE)</f>
        <v>Yes</v>
      </c>
    </row>
    <row r="177" spans="1:18" x14ac:dyDescent="0.3">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s="5">
        <f>VLOOKUP(Orders[[#This Row],[Product ID]],Table2[#All],7,FALSE)*Orders[[#This Row],[Quantity]]</f>
        <v>6.9574999999999996</v>
      </c>
      <c r="Q177" s="10">
        <f>Orders[[#This Row],[Profit]]/(Orders[[#This Row],[Sales]]-Orders[[#This Row],[Profit]])</f>
        <v>0.12359550561797754</v>
      </c>
      <c r="R177" t="str">
        <f>VLOOKUP(Orders[[#This Row],[Customer ID]],customers!$A$2:$I$1001,9,FALSE)</f>
        <v>Yes</v>
      </c>
    </row>
    <row r="178" spans="1:18" x14ac:dyDescent="0.3">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s="5">
        <f>VLOOKUP(Orders[[#This Row],[Product ID]],Table2[#All],7,FALSE)*Orders[[#This Row],[Quantity]]</f>
        <v>3.7570499999999996</v>
      </c>
      <c r="Q178" s="10">
        <f>Orders[[#This Row],[Profit]]/(Orders[[#This Row],[Sales]]-Orders[[#This Row],[Profit]])</f>
        <v>0.12359550561797754</v>
      </c>
      <c r="R178" t="str">
        <f>VLOOKUP(Orders[[#This Row],[Customer ID]],customers!$A$2:$I$1001,9,FALSE)</f>
        <v>Yes</v>
      </c>
    </row>
    <row r="179" spans="1:18" x14ac:dyDescent="0.3">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s="5">
        <f>VLOOKUP(Orders[[#This Row],[Product ID]],Table2[#All],7,FALSE)*Orders[[#This Row],[Quantity]]</f>
        <v>6.5963999999999992</v>
      </c>
      <c r="Q179" s="10">
        <f>Orders[[#This Row],[Profit]]/(Orders[[#This Row],[Sales]]-Orders[[#This Row],[Profit]])</f>
        <v>6.3829787234042562E-2</v>
      </c>
      <c r="R179" t="str">
        <f>VLOOKUP(Orders[[#This Row],[Customer ID]],customers!$A$2:$I$1001,9,FALSE)</f>
        <v>Yes</v>
      </c>
    </row>
    <row r="180" spans="1:18" x14ac:dyDescent="0.3">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s="5">
        <f>VLOOKUP(Orders[[#This Row],[Product ID]],Table2[#All],7,FALSE)*Orders[[#This Row],[Quantity]]</f>
        <v>2.331</v>
      </c>
      <c r="Q180" s="10">
        <f>Orders[[#This Row],[Profit]]/(Orders[[#This Row],[Sales]]-Orders[[#This Row],[Profit]])</f>
        <v>9.8901098901098897E-2</v>
      </c>
      <c r="R180" t="str">
        <f>VLOOKUP(Orders[[#This Row],[Customer ID]],customers!$A$2:$I$1001,9,FALSE)</f>
        <v>No</v>
      </c>
    </row>
    <row r="181" spans="1:18" x14ac:dyDescent="0.3">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s="5">
        <f>VLOOKUP(Orders[[#This Row],[Product ID]],Table2[#All],7,FALSE)*Orders[[#This Row],[Quantity]]</f>
        <v>0.26865</v>
      </c>
      <c r="Q181" s="10">
        <f>Orders[[#This Row],[Profit]]/(Orders[[#This Row],[Sales]]-Orders[[#This Row],[Profit]])</f>
        <v>9.8901098901098911E-2</v>
      </c>
      <c r="R181" t="str">
        <f>VLOOKUP(Orders[[#This Row],[Customer ID]],customers!$A$2:$I$1001,9,FALSE)</f>
        <v>No</v>
      </c>
    </row>
    <row r="182" spans="1:18" x14ac:dyDescent="0.3">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s="5">
        <f>VLOOKUP(Orders[[#This Row],[Product ID]],Table2[#All],7,FALSE)*Orders[[#This Row],[Quantity]]</f>
        <v>2.45025</v>
      </c>
      <c r="Q182" s="10">
        <f>Orders[[#This Row],[Profit]]/(Orders[[#This Row],[Sales]]-Orders[[#This Row],[Profit]])</f>
        <v>0.12359550561797754</v>
      </c>
      <c r="R182" t="str">
        <f>VLOOKUP(Orders[[#This Row],[Customer ID]],customers!$A$2:$I$1001,9,FALSE)</f>
        <v>No</v>
      </c>
    </row>
    <row r="183" spans="1:18" x14ac:dyDescent="0.3">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s="5">
        <f>VLOOKUP(Orders[[#This Row],[Product ID]],Table2[#All],7,FALSE)*Orders[[#This Row],[Quantity]]</f>
        <v>2.6865000000000001</v>
      </c>
      <c r="Q183" s="10">
        <f>Orders[[#This Row],[Profit]]/(Orders[[#This Row],[Sales]]-Orders[[#This Row],[Profit]])</f>
        <v>9.8901098901098911E-2</v>
      </c>
      <c r="R183" t="str">
        <f>VLOOKUP(Orders[[#This Row],[Customer ID]],customers!$A$2:$I$1001,9,FALSE)</f>
        <v>No</v>
      </c>
    </row>
    <row r="184" spans="1:18" x14ac:dyDescent="0.3">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s="5">
        <f>VLOOKUP(Orders[[#This Row],[Product ID]],Table2[#All],7,FALSE)*Orders[[#This Row],[Quantity]]</f>
        <v>1.9331999999999996</v>
      </c>
      <c r="Q184" s="10">
        <f>Orders[[#This Row],[Profit]]/(Orders[[#This Row],[Sales]]-Orders[[#This Row],[Profit]])</f>
        <v>6.3829787234042534E-2</v>
      </c>
      <c r="R184" t="str">
        <f>VLOOKUP(Orders[[#This Row],[Customer ID]],customers!$A$2:$I$1001,9,FALSE)</f>
        <v>No</v>
      </c>
    </row>
    <row r="185" spans="1:18" x14ac:dyDescent="0.3">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s="5">
        <f>VLOOKUP(Orders[[#This Row],[Product ID]],Table2[#All],7,FALSE)*Orders[[#This Row],[Quantity]]</f>
        <v>0.90749999999999997</v>
      </c>
      <c r="Q185" s="10">
        <f>Orders[[#This Row],[Profit]]/(Orders[[#This Row],[Sales]]-Orders[[#This Row],[Profit]])</f>
        <v>0.12359550561797752</v>
      </c>
      <c r="R185" t="str">
        <f>VLOOKUP(Orders[[#This Row],[Customer ID]],customers!$A$2:$I$1001,9,FALSE)</f>
        <v>No</v>
      </c>
    </row>
    <row r="186" spans="1:18" x14ac:dyDescent="0.3">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s="5">
        <f>VLOOKUP(Orders[[#This Row],[Product ID]],Table2[#All],7,FALSE)*Orders[[#This Row],[Quantity]]</f>
        <v>2.7971999999999997</v>
      </c>
      <c r="Q186" s="10">
        <f>Orders[[#This Row],[Profit]]/(Orders[[#This Row],[Sales]]-Orders[[#This Row],[Profit]])</f>
        <v>9.8901098901098897E-2</v>
      </c>
      <c r="R186" t="str">
        <f>VLOOKUP(Orders[[#This Row],[Customer ID]],customers!$A$2:$I$1001,9,FALSE)</f>
        <v>No</v>
      </c>
    </row>
    <row r="187" spans="1:18" x14ac:dyDescent="0.3">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s="5">
        <f>VLOOKUP(Orders[[#This Row],[Product ID]],Table2[#All],7,FALSE)*Orders[[#This Row],[Quantity]]</f>
        <v>4.0095000000000001</v>
      </c>
      <c r="Q187" s="10">
        <f>Orders[[#This Row],[Profit]]/(Orders[[#This Row],[Sales]]-Orders[[#This Row],[Profit]])</f>
        <v>0.12359550561797752</v>
      </c>
      <c r="R187" t="str">
        <f>VLOOKUP(Orders[[#This Row],[Customer ID]],customers!$A$2:$I$1001,9,FALSE)</f>
        <v>Yes</v>
      </c>
    </row>
    <row r="188" spans="1:18" x14ac:dyDescent="0.3">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s="5">
        <f>VLOOKUP(Orders[[#This Row],[Product ID]],Table2[#All],7,FALSE)*Orders[[#This Row],[Quantity]]</f>
        <v>4.1192999999999991</v>
      </c>
      <c r="Q188" s="10">
        <f>Orders[[#This Row],[Profit]]/(Orders[[#This Row],[Sales]]-Orders[[#This Row],[Profit]])</f>
        <v>6.3829787234042534E-2</v>
      </c>
      <c r="R188" t="str">
        <f>VLOOKUP(Orders[[#This Row],[Customer ID]],customers!$A$2:$I$1001,9,FALSE)</f>
        <v>No</v>
      </c>
    </row>
    <row r="189" spans="1:18" x14ac:dyDescent="0.3">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s="5">
        <f>VLOOKUP(Orders[[#This Row],[Product ID]],Table2[#All],7,FALSE)*Orders[[#This Row],[Quantity]]</f>
        <v>5.6745000000000001</v>
      </c>
      <c r="Q189" s="10">
        <f>Orders[[#This Row],[Profit]]/(Orders[[#This Row],[Sales]]-Orders[[#This Row],[Profit]])</f>
        <v>0.14942528735632182</v>
      </c>
      <c r="R189" t="str">
        <f>VLOOKUP(Orders[[#This Row],[Customer ID]],customers!$A$2:$I$1001,9,FALSE)</f>
        <v>Yes</v>
      </c>
    </row>
    <row r="190" spans="1:18" x14ac:dyDescent="0.3">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s="5">
        <f>VLOOKUP(Orders[[#This Row],[Product ID]],Table2[#All],7,FALSE)*Orders[[#This Row],[Quantity]]</f>
        <v>0.49004999999999999</v>
      </c>
      <c r="Q190" s="10">
        <f>Orders[[#This Row],[Profit]]/(Orders[[#This Row],[Sales]]-Orders[[#This Row],[Profit]])</f>
        <v>0.12359550561797752</v>
      </c>
      <c r="R190" t="str">
        <f>VLOOKUP(Orders[[#This Row],[Customer ID]],customers!$A$2:$I$1001,9,FALSE)</f>
        <v>Yes</v>
      </c>
    </row>
    <row r="191" spans="1:18" x14ac:dyDescent="0.3">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s="5">
        <f>VLOOKUP(Orders[[#This Row],[Product ID]],Table2[#All],7,FALSE)*Orders[[#This Row],[Quantity]]</f>
        <v>5.6745000000000001</v>
      </c>
      <c r="Q191" s="10">
        <f>Orders[[#This Row],[Profit]]/(Orders[[#This Row],[Sales]]-Orders[[#This Row],[Profit]])</f>
        <v>0.14942528735632182</v>
      </c>
      <c r="R191" t="str">
        <f>VLOOKUP(Orders[[#This Row],[Customer ID]],customers!$A$2:$I$1001,9,FALSE)</f>
        <v>Yes</v>
      </c>
    </row>
    <row r="192" spans="1:18" x14ac:dyDescent="0.3">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s="5">
        <f>VLOOKUP(Orders[[#This Row],[Product ID]],Table2[#All],7,FALSE)*Orders[[#This Row],[Quantity]]</f>
        <v>4.3504499999999995</v>
      </c>
      <c r="Q192" s="10">
        <f>Orders[[#This Row],[Profit]]/(Orders[[#This Row],[Sales]]-Orders[[#This Row],[Profit]])</f>
        <v>0.14942528735632182</v>
      </c>
      <c r="R192" t="str">
        <f>VLOOKUP(Orders[[#This Row],[Customer ID]],customers!$A$2:$I$1001,9,FALSE)</f>
        <v>Yes</v>
      </c>
    </row>
    <row r="193" spans="1:18" x14ac:dyDescent="0.3">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s="5">
        <f>VLOOKUP(Orders[[#This Row],[Product ID]],Table2[#All],7,FALSE)*Orders[[#This Row],[Quantity]]</f>
        <v>2.5252499999999998</v>
      </c>
      <c r="Q193" s="10">
        <f>Orders[[#This Row],[Profit]]/(Orders[[#This Row],[Sales]]-Orders[[#This Row],[Profit]])</f>
        <v>0.14942528735632185</v>
      </c>
      <c r="R193" t="str">
        <f>VLOOKUP(Orders[[#This Row],[Customer ID]],customers!$A$2:$I$1001,9,FALSE)</f>
        <v>Yes</v>
      </c>
    </row>
    <row r="194" spans="1:18" x14ac:dyDescent="0.3">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s="5">
        <f>VLOOKUP(Orders[[#This Row],[Product ID]],Table2[#All],7,FALSE)*Orders[[#This Row],[Quantity]]</f>
        <v>8.0190000000000001</v>
      </c>
      <c r="Q194" s="10">
        <f>Orders[[#This Row],[Profit]]/(Orders[[#This Row],[Sales]]-Orders[[#This Row],[Profit]])</f>
        <v>0.12359550561797752</v>
      </c>
      <c r="R194" t="str">
        <f>VLOOKUP(Orders[[#This Row],[Customer ID]],customers!$A$2:$I$1001,9,FALSE)</f>
        <v>Yes</v>
      </c>
    </row>
    <row r="195" spans="1:18" x14ac:dyDescent="0.3">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s="5">
        <f>VLOOKUP(Orders[[#This Row],[Product ID]],Table2[#All],7,FALSE)*Orders[[#This Row],[Quantity]]</f>
        <v>4.9005000000000001</v>
      </c>
      <c r="Q195" s="10">
        <f>Orders[[#This Row],[Profit]]/(Orders[[#This Row],[Sales]]-Orders[[#This Row],[Profit]])</f>
        <v>0.12359550561797754</v>
      </c>
      <c r="R195" t="str">
        <f>VLOOKUP(Orders[[#This Row],[Customer ID]],customers!$A$2:$I$1001,9,FALSE)</f>
        <v>No</v>
      </c>
    </row>
    <row r="196" spans="1:18" x14ac:dyDescent="0.3">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s="5">
        <f>VLOOKUP(Orders[[#This Row],[Product ID]],Table2[#All],7,FALSE)*Orders[[#This Row],[Quantity]]</f>
        <v>4.0095000000000001</v>
      </c>
      <c r="Q196" s="10">
        <f>Orders[[#This Row],[Profit]]/(Orders[[#This Row],[Sales]]-Orders[[#This Row],[Profit]])</f>
        <v>0.12359550561797752</v>
      </c>
      <c r="R196" t="str">
        <f>VLOOKUP(Orders[[#This Row],[Customer ID]],customers!$A$2:$I$1001,9,FALSE)</f>
        <v>No</v>
      </c>
    </row>
    <row r="197" spans="1:18" x14ac:dyDescent="0.3">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s="5">
        <f>VLOOKUP(Orders[[#This Row],[Product ID]],Table2[#All],7,FALSE)*Orders[[#This Row],[Quantity]]</f>
        <v>3.4965000000000002</v>
      </c>
      <c r="Q197" s="10">
        <f>Orders[[#This Row],[Profit]]/(Orders[[#This Row],[Sales]]-Orders[[#This Row],[Profit]])</f>
        <v>9.8901098901098911E-2</v>
      </c>
      <c r="R197" t="str">
        <f>VLOOKUP(Orders[[#This Row],[Customer ID]],customers!$A$2:$I$1001,9,FALSE)</f>
        <v>No</v>
      </c>
    </row>
    <row r="198" spans="1:18" x14ac:dyDescent="0.3">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s="5">
        <f>VLOOKUP(Orders[[#This Row],[Product ID]],Table2[#All],7,FALSE)*Orders[[#This Row],[Quantity]]</f>
        <v>5.8805999999999994</v>
      </c>
      <c r="Q198" s="10">
        <f>Orders[[#This Row],[Profit]]/(Orders[[#This Row],[Sales]]-Orders[[#This Row],[Profit]])</f>
        <v>0.12359550561797751</v>
      </c>
      <c r="R198" t="str">
        <f>VLOOKUP(Orders[[#This Row],[Customer ID]],customers!$A$2:$I$1001,9,FALSE)</f>
        <v>No</v>
      </c>
    </row>
    <row r="199" spans="1:18" x14ac:dyDescent="0.3">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s="5">
        <f>VLOOKUP(Orders[[#This Row],[Product ID]],Table2[#All],7,FALSE)*Orders[[#This Row],[Quantity]]</f>
        <v>7.7440999999999995</v>
      </c>
      <c r="Q199" s="10">
        <f>Orders[[#This Row],[Profit]]/(Orders[[#This Row],[Sales]]-Orders[[#This Row],[Profit]])</f>
        <v>0.14942528735632185</v>
      </c>
      <c r="R199" t="str">
        <f>VLOOKUP(Orders[[#This Row],[Customer ID]],customers!$A$2:$I$1001,9,FALSE)</f>
        <v>No</v>
      </c>
    </row>
    <row r="200" spans="1:18" x14ac:dyDescent="0.3">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s="5">
        <f>VLOOKUP(Orders[[#This Row],[Product ID]],Table2[#All],7,FALSE)*Orders[[#This Row],[Quantity]]</f>
        <v>11.616149999999999</v>
      </c>
      <c r="Q200" s="10">
        <f>Orders[[#This Row],[Profit]]/(Orders[[#This Row],[Sales]]-Orders[[#This Row],[Profit]])</f>
        <v>0.14942528735632185</v>
      </c>
      <c r="R200" t="str">
        <f>VLOOKUP(Orders[[#This Row],[Customer ID]],customers!$A$2:$I$1001,9,FALSE)</f>
        <v>No</v>
      </c>
    </row>
    <row r="201" spans="1:18" x14ac:dyDescent="0.3">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s="5">
        <f>VLOOKUP(Orders[[#This Row],[Product ID]],Table2[#All],7,FALSE)*Orders[[#This Row],[Quantity]]</f>
        <v>4.9451999999999998</v>
      </c>
      <c r="Q201" s="10">
        <f>Orders[[#This Row],[Profit]]/(Orders[[#This Row],[Sales]]-Orders[[#This Row],[Profit]])</f>
        <v>0.14942528735632182</v>
      </c>
      <c r="R201" t="str">
        <f>VLOOKUP(Orders[[#This Row],[Customer ID]],customers!$A$2:$I$1001,9,FALSE)</f>
        <v>No</v>
      </c>
    </row>
    <row r="202" spans="1:18" x14ac:dyDescent="0.3">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s="5">
        <f>VLOOKUP(Orders[[#This Row],[Product ID]],Table2[#All],7,FALSE)*Orders[[#This Row],[Quantity]]</f>
        <v>4.5374999999999996</v>
      </c>
      <c r="Q202" s="10">
        <f>Orders[[#This Row],[Profit]]/(Orders[[#This Row],[Sales]]-Orders[[#This Row],[Profit]])</f>
        <v>0.12359550561797752</v>
      </c>
      <c r="R202" t="str">
        <f>VLOOKUP(Orders[[#This Row],[Customer ID]],customers!$A$2:$I$1001,9,FALSE)</f>
        <v>No</v>
      </c>
    </row>
    <row r="203" spans="1:18" x14ac:dyDescent="0.3">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s="5">
        <f>VLOOKUP(Orders[[#This Row],[Product ID]],Table2[#All],7,FALSE)*Orders[[#This Row],[Quantity]]</f>
        <v>7.4177999999999997</v>
      </c>
      <c r="Q203" s="10">
        <f>Orders[[#This Row],[Profit]]/(Orders[[#This Row],[Sales]]-Orders[[#This Row],[Profit]])</f>
        <v>0.14942528735632182</v>
      </c>
      <c r="R203" t="str">
        <f>VLOOKUP(Orders[[#This Row],[Customer ID]],customers!$A$2:$I$1001,9,FALSE)</f>
        <v>No</v>
      </c>
    </row>
    <row r="204" spans="1:18" x14ac:dyDescent="0.3">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s="5">
        <f>VLOOKUP(Orders[[#This Row],[Product ID]],Table2[#All],7,FALSE)*Orders[[#This Row],[Quantity]]</f>
        <v>23.232299999999999</v>
      </c>
      <c r="Q204" s="10">
        <f>Orders[[#This Row],[Profit]]/(Orders[[#This Row],[Sales]]-Orders[[#This Row],[Profit]])</f>
        <v>0.14942528735632185</v>
      </c>
      <c r="R204" t="str">
        <f>VLOOKUP(Orders[[#This Row],[Customer ID]],customers!$A$2:$I$1001,9,FALSE)</f>
        <v>Yes</v>
      </c>
    </row>
    <row r="205" spans="1:18" x14ac:dyDescent="0.3">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s="5">
        <f>VLOOKUP(Orders[[#This Row],[Product ID]],Table2[#All],7,FALSE)*Orders[[#This Row],[Quantity]]</f>
        <v>0.61814999999999998</v>
      </c>
      <c r="Q205" s="10">
        <f>Orders[[#This Row],[Profit]]/(Orders[[#This Row],[Sales]]-Orders[[#This Row],[Profit]])</f>
        <v>0.14942528735632182</v>
      </c>
      <c r="R205" t="str">
        <f>VLOOKUP(Orders[[#This Row],[Customer ID]],customers!$A$2:$I$1001,9,FALSE)</f>
        <v>No</v>
      </c>
    </row>
    <row r="206" spans="1:18" x14ac:dyDescent="0.3">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s="5">
        <f>VLOOKUP(Orders[[#This Row],[Product ID]],Table2[#All],7,FALSE)*Orders[[#This Row],[Quantity]]</f>
        <v>9.0749999999999993</v>
      </c>
      <c r="Q206" s="10">
        <f>Orders[[#This Row],[Profit]]/(Orders[[#This Row],[Sales]]-Orders[[#This Row],[Profit]])</f>
        <v>0.12359550561797752</v>
      </c>
      <c r="R206" t="str">
        <f>VLOOKUP(Orders[[#This Row],[Customer ID]],customers!$A$2:$I$1001,9,FALSE)</f>
        <v>No</v>
      </c>
    </row>
    <row r="207" spans="1:18" x14ac:dyDescent="0.3">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s="5">
        <f>VLOOKUP(Orders[[#This Row],[Product ID]],Table2[#All],7,FALSE)*Orders[[#This Row],[Quantity]]</f>
        <v>0.4832999999999999</v>
      </c>
      <c r="Q207" s="10">
        <f>Orders[[#This Row],[Profit]]/(Orders[[#This Row],[Sales]]-Orders[[#This Row],[Profit]])</f>
        <v>6.3829787234042534E-2</v>
      </c>
      <c r="R207" t="str">
        <f>VLOOKUP(Orders[[#This Row],[Customer ID]],customers!$A$2:$I$1001,9,FALSE)</f>
        <v>Yes</v>
      </c>
    </row>
    <row r="208" spans="1:18" x14ac:dyDescent="0.3">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s="5">
        <f>VLOOKUP(Orders[[#This Row],[Product ID]],Table2[#All],7,FALSE)*Orders[[#This Row],[Quantity]]</f>
        <v>2.0249999999999999</v>
      </c>
      <c r="Q208" s="10">
        <f>Orders[[#This Row],[Profit]]/(Orders[[#This Row],[Sales]]-Orders[[#This Row],[Profit]])</f>
        <v>9.8901098901098897E-2</v>
      </c>
      <c r="R208" t="str">
        <f>VLOOKUP(Orders[[#This Row],[Customer ID]],customers!$A$2:$I$1001,9,FALSE)</f>
        <v>No</v>
      </c>
    </row>
    <row r="209" spans="1:18" x14ac:dyDescent="0.3">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s="5">
        <f>VLOOKUP(Orders[[#This Row],[Product ID]],Table2[#All],7,FALSE)*Orders[[#This Row],[Quantity]]</f>
        <v>3.6449999999999996</v>
      </c>
      <c r="Q209" s="10">
        <f>Orders[[#This Row],[Profit]]/(Orders[[#This Row],[Sales]]-Orders[[#This Row],[Profit]])</f>
        <v>9.8901098901098883E-2</v>
      </c>
      <c r="R209" t="str">
        <f>VLOOKUP(Orders[[#This Row],[Customer ID]],customers!$A$2:$I$1001,9,FALSE)</f>
        <v>Yes</v>
      </c>
    </row>
    <row r="210" spans="1:18" x14ac:dyDescent="0.3">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s="5">
        <f>VLOOKUP(Orders[[#This Row],[Product ID]],Table2[#All],7,FALSE)*Orders[[#This Row],[Quantity]]</f>
        <v>3.2076000000000002</v>
      </c>
      <c r="Q210" s="10">
        <f>Orders[[#This Row],[Profit]]/(Orders[[#This Row],[Sales]]-Orders[[#This Row],[Profit]])</f>
        <v>0.12359550561797754</v>
      </c>
      <c r="R210" t="str">
        <f>VLOOKUP(Orders[[#This Row],[Customer ID]],customers!$A$2:$I$1001,9,FALSE)</f>
        <v>Yes</v>
      </c>
    </row>
    <row r="211" spans="1:18" x14ac:dyDescent="0.3">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s="5">
        <f>VLOOKUP(Orders[[#This Row],[Product ID]],Table2[#All],7,FALSE)*Orders[[#This Row],[Quantity]]</f>
        <v>0.60749999999999993</v>
      </c>
      <c r="Q211" s="10">
        <f>Orders[[#This Row],[Profit]]/(Orders[[#This Row],[Sales]]-Orders[[#This Row],[Profit]])</f>
        <v>9.8901098901098883E-2</v>
      </c>
      <c r="R211" t="str">
        <f>VLOOKUP(Orders[[#This Row],[Customer ID]],customers!$A$2:$I$1001,9,FALSE)</f>
        <v>No</v>
      </c>
    </row>
    <row r="212" spans="1:18" x14ac:dyDescent="0.3">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s="5">
        <f>VLOOKUP(Orders[[#This Row],[Product ID]],Table2[#All],7,FALSE)*Orders[[#This Row],[Quantity]]</f>
        <v>6.734</v>
      </c>
      <c r="Q212" s="10">
        <f>Orders[[#This Row],[Profit]]/(Orders[[#This Row],[Sales]]-Orders[[#This Row],[Profit]])</f>
        <v>0.14942528735632185</v>
      </c>
      <c r="R212" t="str">
        <f>VLOOKUP(Orders[[#This Row],[Customer ID]],customers!$A$2:$I$1001,9,FALSE)</f>
        <v>Yes</v>
      </c>
    </row>
    <row r="213" spans="1:18" x14ac:dyDescent="0.3">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s="5">
        <f>VLOOKUP(Orders[[#This Row],[Product ID]],Table2[#All],7,FALSE)*Orders[[#This Row],[Quantity]]</f>
        <v>5.8805999999999994</v>
      </c>
      <c r="Q213" s="10">
        <f>Orders[[#This Row],[Profit]]/(Orders[[#This Row],[Sales]]-Orders[[#This Row],[Profit]])</f>
        <v>0.12359550561797751</v>
      </c>
      <c r="R213" t="str">
        <f>VLOOKUP(Orders[[#This Row],[Customer ID]],customers!$A$2:$I$1001,9,FALSE)</f>
        <v>No</v>
      </c>
    </row>
    <row r="214" spans="1:18" x14ac:dyDescent="0.3">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s="5">
        <f>VLOOKUP(Orders[[#This Row],[Product ID]],Table2[#All],7,FALSE)*Orders[[#This Row],[Quantity]]</f>
        <v>1.6038000000000001</v>
      </c>
      <c r="Q214" s="10">
        <f>Orders[[#This Row],[Profit]]/(Orders[[#This Row],[Sales]]-Orders[[#This Row],[Profit]])</f>
        <v>0.12359550561797754</v>
      </c>
      <c r="R214" t="str">
        <f>VLOOKUP(Orders[[#This Row],[Customer ID]],customers!$A$2:$I$1001,9,FALSE)</f>
        <v>Yes</v>
      </c>
    </row>
    <row r="215" spans="1:18" x14ac:dyDescent="0.3">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s="5">
        <f>VLOOKUP(Orders[[#This Row],[Product ID]],Table2[#All],7,FALSE)*Orders[[#This Row],[Quantity]]</f>
        <v>1.2350999999999999</v>
      </c>
      <c r="Q215" s="10">
        <f>Orders[[#This Row],[Profit]]/(Orders[[#This Row],[Sales]]-Orders[[#This Row],[Profit]])</f>
        <v>6.3829787234042548E-2</v>
      </c>
      <c r="R215" t="str">
        <f>VLOOKUP(Orders[[#This Row],[Customer ID]],customers!$A$2:$I$1001,9,FALSE)</f>
        <v>No</v>
      </c>
    </row>
    <row r="216" spans="1:18" x14ac:dyDescent="0.3">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s="5">
        <f>VLOOKUP(Orders[[#This Row],[Product ID]],Table2[#All],7,FALSE)*Orders[[#This Row],[Quantity]]</f>
        <v>4.1210000000000004</v>
      </c>
      <c r="Q216" s="10">
        <f>Orders[[#This Row],[Profit]]/(Orders[[#This Row],[Sales]]-Orders[[#This Row],[Profit]])</f>
        <v>0.14942528735632185</v>
      </c>
      <c r="R216" t="str">
        <f>VLOOKUP(Orders[[#This Row],[Customer ID]],customers!$A$2:$I$1001,9,FALSE)</f>
        <v>No</v>
      </c>
    </row>
    <row r="217" spans="1:18" x14ac:dyDescent="0.3">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s="5">
        <f>VLOOKUP(Orders[[#This Row],[Product ID]],Table2[#All],7,FALSE)*Orders[[#This Row],[Quantity]]</f>
        <v>3.0303</v>
      </c>
      <c r="Q217" s="10">
        <f>Orders[[#This Row],[Profit]]/(Orders[[#This Row],[Sales]]-Orders[[#This Row],[Profit]])</f>
        <v>0.14942528735632185</v>
      </c>
      <c r="R217" t="str">
        <f>VLOOKUP(Orders[[#This Row],[Customer ID]],customers!$A$2:$I$1001,9,FALSE)</f>
        <v>No</v>
      </c>
    </row>
    <row r="218" spans="1:18" x14ac:dyDescent="0.3">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s="5">
        <f>VLOOKUP(Orders[[#This Row],[Product ID]],Table2[#All],7,FALSE)*Orders[[#This Row],[Quantity]]</f>
        <v>7.5660000000000007</v>
      </c>
      <c r="Q218" s="10">
        <f>Orders[[#This Row],[Profit]]/(Orders[[#This Row],[Sales]]-Orders[[#This Row],[Profit]])</f>
        <v>0.14942528735632185</v>
      </c>
      <c r="R218" t="str">
        <f>VLOOKUP(Orders[[#This Row],[Customer ID]],customers!$A$2:$I$1001,9,FALSE)</f>
        <v>Yes</v>
      </c>
    </row>
    <row r="219" spans="1:18" x14ac:dyDescent="0.3">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s="5">
        <f>VLOOKUP(Orders[[#This Row],[Product ID]],Table2[#All],7,FALSE)*Orders[[#This Row],[Quantity]]</f>
        <v>3.9203999999999999</v>
      </c>
      <c r="Q219" s="10">
        <f>Orders[[#This Row],[Profit]]/(Orders[[#This Row],[Sales]]-Orders[[#This Row],[Profit]])</f>
        <v>0.12359550561797752</v>
      </c>
      <c r="R219" t="str">
        <f>VLOOKUP(Orders[[#This Row],[Customer ID]],customers!$A$2:$I$1001,9,FALSE)</f>
        <v>No</v>
      </c>
    </row>
    <row r="220" spans="1:18" x14ac:dyDescent="0.3">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s="5">
        <f>VLOOKUP(Orders[[#This Row],[Product ID]],Table2[#All],7,FALSE)*Orders[[#This Row],[Quantity]]</f>
        <v>5.0625</v>
      </c>
      <c r="Q220" s="10">
        <f>Orders[[#This Row],[Profit]]/(Orders[[#This Row],[Sales]]-Orders[[#This Row],[Profit]])</f>
        <v>9.8901098901098897E-2</v>
      </c>
      <c r="R220" t="str">
        <f>VLOOKUP(Orders[[#This Row],[Customer ID]],customers!$A$2:$I$1001,9,FALSE)</f>
        <v>Yes</v>
      </c>
    </row>
    <row r="221" spans="1:18" x14ac:dyDescent="0.3">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s="5">
        <f>VLOOKUP(Orders[[#This Row],[Product ID]],Table2[#All],7,FALSE)*Orders[[#This Row],[Quantity]]</f>
        <v>0.64529999999999987</v>
      </c>
      <c r="Q221" s="10">
        <f>Orders[[#This Row],[Profit]]/(Orders[[#This Row],[Sales]]-Orders[[#This Row],[Profit]])</f>
        <v>6.3829787234042548E-2</v>
      </c>
      <c r="R221" t="str">
        <f>VLOOKUP(Orders[[#This Row],[Customer ID]],customers!$A$2:$I$1001,9,FALSE)</f>
        <v>No</v>
      </c>
    </row>
    <row r="222" spans="1:18" x14ac:dyDescent="0.3">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s="5">
        <f>VLOOKUP(Orders[[#This Row],[Product ID]],Table2[#All],7,FALSE)*Orders[[#This Row],[Quantity]]</f>
        <v>0.89549999999999996</v>
      </c>
      <c r="Q222" s="10">
        <f>Orders[[#This Row],[Profit]]/(Orders[[#This Row],[Sales]]-Orders[[#This Row],[Profit]])</f>
        <v>6.3829787234042562E-2</v>
      </c>
      <c r="R222" t="str">
        <f>VLOOKUP(Orders[[#This Row],[Customer ID]],customers!$A$2:$I$1001,9,FALSE)</f>
        <v>No</v>
      </c>
    </row>
    <row r="223" spans="1:18" x14ac:dyDescent="0.3">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s="5">
        <f>VLOOKUP(Orders[[#This Row],[Product ID]],Table2[#All],7,FALSE)*Orders[[#This Row],[Quantity]]</f>
        <v>6.9930000000000003</v>
      </c>
      <c r="Q223" s="10">
        <f>Orders[[#This Row],[Profit]]/(Orders[[#This Row],[Sales]]-Orders[[#This Row],[Profit]])</f>
        <v>9.8901098901098911E-2</v>
      </c>
      <c r="R223" t="str">
        <f>VLOOKUP(Orders[[#This Row],[Customer ID]],customers!$A$2:$I$1001,9,FALSE)</f>
        <v>Yes</v>
      </c>
    </row>
    <row r="224" spans="1:18" x14ac:dyDescent="0.3">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s="5">
        <f>VLOOKUP(Orders[[#This Row],[Product ID]],Table2[#All],7,FALSE)*Orders[[#This Row],[Quantity]]</f>
        <v>3.0303</v>
      </c>
      <c r="Q224" s="10">
        <f>Orders[[#This Row],[Profit]]/(Orders[[#This Row],[Sales]]-Orders[[#This Row],[Profit]])</f>
        <v>0.14942528735632185</v>
      </c>
      <c r="R224" t="str">
        <f>VLOOKUP(Orders[[#This Row],[Customer ID]],customers!$A$2:$I$1001,9,FALSE)</f>
        <v>No</v>
      </c>
    </row>
    <row r="225" spans="1:18" x14ac:dyDescent="0.3">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s="5">
        <f>VLOOKUP(Orders[[#This Row],[Product ID]],Table2[#All],7,FALSE)*Orders[[#This Row],[Quantity]]</f>
        <v>6.5339999999999998</v>
      </c>
      <c r="Q225" s="10">
        <f>Orders[[#This Row],[Profit]]/(Orders[[#This Row],[Sales]]-Orders[[#This Row],[Profit]])</f>
        <v>0.12359550561797752</v>
      </c>
      <c r="R225" t="str">
        <f>VLOOKUP(Orders[[#This Row],[Customer ID]],customers!$A$2:$I$1001,9,FALSE)</f>
        <v>Yes</v>
      </c>
    </row>
    <row r="226" spans="1:18" x14ac:dyDescent="0.3">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s="5">
        <f>VLOOKUP(Orders[[#This Row],[Product ID]],Table2[#All],7,FALSE)*Orders[[#This Row],[Quantity]]</f>
        <v>15.488199999999999</v>
      </c>
      <c r="Q226" s="10">
        <f>Orders[[#This Row],[Profit]]/(Orders[[#This Row],[Sales]]-Orders[[#This Row],[Profit]])</f>
        <v>0.14942528735632185</v>
      </c>
      <c r="R226" t="str">
        <f>VLOOKUP(Orders[[#This Row],[Customer ID]],customers!$A$2:$I$1001,9,FALSE)</f>
        <v>Yes</v>
      </c>
    </row>
    <row r="227" spans="1:18" x14ac:dyDescent="0.3">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s="5">
        <f>VLOOKUP(Orders[[#This Row],[Product ID]],Table2[#All],7,FALSE)*Orders[[#This Row],[Quantity]]</f>
        <v>0.86039999999999983</v>
      </c>
      <c r="Q227" s="10">
        <f>Orders[[#This Row],[Profit]]/(Orders[[#This Row],[Sales]]-Orders[[#This Row],[Profit]])</f>
        <v>6.3829787234042548E-2</v>
      </c>
      <c r="R227" t="str">
        <f>VLOOKUP(Orders[[#This Row],[Customer ID]],customers!$A$2:$I$1001,9,FALSE)</f>
        <v>No</v>
      </c>
    </row>
    <row r="228" spans="1:18" x14ac:dyDescent="0.3">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s="5">
        <f>VLOOKUP(Orders[[#This Row],[Product ID]],Table2[#All],7,FALSE)*Orders[[#This Row],[Quantity]]</f>
        <v>11.643749999999997</v>
      </c>
      <c r="Q228" s="10">
        <f>Orders[[#This Row],[Profit]]/(Orders[[#This Row],[Sales]]-Orders[[#This Row],[Profit]])</f>
        <v>9.8901098901098897E-2</v>
      </c>
      <c r="R228" t="str">
        <f>VLOOKUP(Orders[[#This Row],[Customer ID]],customers!$A$2:$I$1001,9,FALSE)</f>
        <v>No</v>
      </c>
    </row>
    <row r="229" spans="1:18" x14ac:dyDescent="0.3">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s="5">
        <f>VLOOKUP(Orders[[#This Row],[Product ID]],Table2[#All],7,FALSE)*Orders[[#This Row],[Quantity]]</f>
        <v>0.96659999999999979</v>
      </c>
      <c r="Q229" s="10">
        <f>Orders[[#This Row],[Profit]]/(Orders[[#This Row],[Sales]]-Orders[[#This Row],[Profit]])</f>
        <v>6.3829787234042534E-2</v>
      </c>
      <c r="R229" t="str">
        <f>VLOOKUP(Orders[[#This Row],[Customer ID]],customers!$A$2:$I$1001,9,FALSE)</f>
        <v>Yes</v>
      </c>
    </row>
    <row r="230" spans="1:18" x14ac:dyDescent="0.3">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s="5">
        <f>VLOOKUP(Orders[[#This Row],[Product ID]],Table2[#All],7,FALSE)*Orders[[#This Row],[Quantity]]</f>
        <v>1.0754999999999999</v>
      </c>
      <c r="Q230" s="10">
        <f>Orders[[#This Row],[Profit]]/(Orders[[#This Row],[Sales]]-Orders[[#This Row],[Profit]])</f>
        <v>6.3829787234042548E-2</v>
      </c>
      <c r="R230" t="str">
        <f>VLOOKUP(Orders[[#This Row],[Customer ID]],customers!$A$2:$I$1001,9,FALSE)</f>
        <v>No</v>
      </c>
    </row>
    <row r="231" spans="1:18" x14ac:dyDescent="0.3">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s="5">
        <f>VLOOKUP(Orders[[#This Row],[Product ID]],Table2[#All],7,FALSE)*Orders[[#This Row],[Quantity]]</f>
        <v>1.1349</v>
      </c>
      <c r="Q231" s="10">
        <f>Orders[[#This Row],[Profit]]/(Orders[[#This Row],[Sales]]-Orders[[#This Row],[Profit]])</f>
        <v>0.14942528735632182</v>
      </c>
      <c r="R231" t="str">
        <f>VLOOKUP(Orders[[#This Row],[Customer ID]],customers!$A$2:$I$1001,9,FALSE)</f>
        <v>No</v>
      </c>
    </row>
    <row r="232" spans="1:18" x14ac:dyDescent="0.3">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s="5">
        <f>VLOOKUP(Orders[[#This Row],[Product ID]],Table2[#All],7,FALSE)*Orders[[#This Row],[Quantity]]</f>
        <v>4.6574999999999989</v>
      </c>
      <c r="Q232" s="10">
        <f>Orders[[#This Row],[Profit]]/(Orders[[#This Row],[Sales]]-Orders[[#This Row],[Profit]])</f>
        <v>9.8901098901098883E-2</v>
      </c>
      <c r="R232" t="str">
        <f>VLOOKUP(Orders[[#This Row],[Customer ID]],customers!$A$2:$I$1001,9,FALSE)</f>
        <v>No</v>
      </c>
    </row>
    <row r="233" spans="1:18" x14ac:dyDescent="0.3">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s="5">
        <f>VLOOKUP(Orders[[#This Row],[Product ID]],Table2[#All],7,FALSE)*Orders[[#This Row],[Quantity]]</f>
        <v>1.1349</v>
      </c>
      <c r="Q233" s="10">
        <f>Orders[[#This Row],[Profit]]/(Orders[[#This Row],[Sales]]-Orders[[#This Row],[Profit]])</f>
        <v>0.14942528735632182</v>
      </c>
      <c r="R233" t="str">
        <f>VLOOKUP(Orders[[#This Row],[Customer ID]],customers!$A$2:$I$1001,9,FALSE)</f>
        <v>Yes</v>
      </c>
    </row>
    <row r="234" spans="1:18" x14ac:dyDescent="0.3">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s="5">
        <f>VLOOKUP(Orders[[#This Row],[Product ID]],Table2[#All],7,FALSE)*Orders[[#This Row],[Quantity]]</f>
        <v>3.0907499999999999</v>
      </c>
      <c r="Q234" s="10">
        <f>Orders[[#This Row],[Profit]]/(Orders[[#This Row],[Sales]]-Orders[[#This Row],[Profit]])</f>
        <v>0.14942528735632185</v>
      </c>
      <c r="R234" t="str">
        <f>VLOOKUP(Orders[[#This Row],[Customer ID]],customers!$A$2:$I$1001,9,FALSE)</f>
        <v>No</v>
      </c>
    </row>
    <row r="235" spans="1:18" x14ac:dyDescent="0.3">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s="5">
        <f>VLOOKUP(Orders[[#This Row],[Product ID]],Table2[#All],7,FALSE)*Orders[[#This Row],[Quantity]]</f>
        <v>2.2687499999999998</v>
      </c>
      <c r="Q235" s="10">
        <f>Orders[[#This Row],[Profit]]/(Orders[[#This Row],[Sales]]-Orders[[#This Row],[Profit]])</f>
        <v>0.12359550561797752</v>
      </c>
      <c r="R235" t="str">
        <f>VLOOKUP(Orders[[#This Row],[Customer ID]],customers!$A$2:$I$1001,9,FALSE)</f>
        <v>No</v>
      </c>
    </row>
    <row r="236" spans="1:18" x14ac:dyDescent="0.3">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s="5">
        <f>VLOOKUP(Orders[[#This Row],[Product ID]],Table2[#All],7,FALSE)*Orders[[#This Row],[Quantity]]</f>
        <v>4.7391499999999995</v>
      </c>
      <c r="Q236" s="10">
        <f>Orders[[#This Row],[Profit]]/(Orders[[#This Row],[Sales]]-Orders[[#This Row],[Profit]])</f>
        <v>0.14942528735632182</v>
      </c>
      <c r="R236" t="str">
        <f>VLOOKUP(Orders[[#This Row],[Customer ID]],customers!$A$2:$I$1001,9,FALSE)</f>
        <v>No</v>
      </c>
    </row>
    <row r="237" spans="1:18" x14ac:dyDescent="0.3">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s="5">
        <f>VLOOKUP(Orders[[#This Row],[Product ID]],Table2[#All],7,FALSE)*Orders[[#This Row],[Quantity]]</f>
        <v>23.695749999999997</v>
      </c>
      <c r="Q237" s="10">
        <f>Orders[[#This Row],[Profit]]/(Orders[[#This Row],[Sales]]-Orders[[#This Row],[Profit]])</f>
        <v>0.14942528735632185</v>
      </c>
      <c r="R237" t="str">
        <f>VLOOKUP(Orders[[#This Row],[Customer ID]],customers!$A$2:$I$1001,9,FALSE)</f>
        <v>No</v>
      </c>
    </row>
    <row r="238" spans="1:18" x14ac:dyDescent="0.3">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s="5">
        <f>VLOOKUP(Orders[[#This Row],[Product ID]],Table2[#All],7,FALSE)*Orders[[#This Row],[Quantity]]</f>
        <v>11.616149999999999</v>
      </c>
      <c r="Q238" s="10">
        <f>Orders[[#This Row],[Profit]]/(Orders[[#This Row],[Sales]]-Orders[[#This Row],[Profit]])</f>
        <v>0.14942528735632185</v>
      </c>
      <c r="R238" t="str">
        <f>VLOOKUP(Orders[[#This Row],[Customer ID]],customers!$A$2:$I$1001,9,FALSE)</f>
        <v>No</v>
      </c>
    </row>
    <row r="239" spans="1:18" x14ac:dyDescent="0.3">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s="5">
        <f>VLOOKUP(Orders[[#This Row],[Product ID]],Table2[#All],7,FALSE)*Orders[[#This Row],[Quantity]]</f>
        <v>0.21509999999999996</v>
      </c>
      <c r="Q239" s="10">
        <f>Orders[[#This Row],[Profit]]/(Orders[[#This Row],[Sales]]-Orders[[#This Row],[Profit]])</f>
        <v>6.3829787234042548E-2</v>
      </c>
      <c r="R239" t="str">
        <f>VLOOKUP(Orders[[#This Row],[Customer ID]],customers!$A$2:$I$1001,9,FALSE)</f>
        <v>Yes</v>
      </c>
    </row>
    <row r="240" spans="1:18" x14ac:dyDescent="0.3">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s="5">
        <f>VLOOKUP(Orders[[#This Row],[Product ID]],Table2[#All],7,FALSE)*Orders[[#This Row],[Quantity]]</f>
        <v>2.7461999999999995</v>
      </c>
      <c r="Q240" s="10">
        <f>Orders[[#This Row],[Profit]]/(Orders[[#This Row],[Sales]]-Orders[[#This Row],[Profit]])</f>
        <v>6.3829787234042548E-2</v>
      </c>
      <c r="R240" t="str">
        <f>VLOOKUP(Orders[[#This Row],[Customer ID]],customers!$A$2:$I$1001,9,FALSE)</f>
        <v>Yes</v>
      </c>
    </row>
    <row r="241" spans="1:18" x14ac:dyDescent="0.3">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s="5">
        <f>VLOOKUP(Orders[[#This Row],[Product ID]],Table2[#All],7,FALSE)*Orders[[#This Row],[Quantity]]</f>
        <v>6.5339999999999998</v>
      </c>
      <c r="Q241" s="10">
        <f>Orders[[#This Row],[Profit]]/(Orders[[#This Row],[Sales]]-Orders[[#This Row],[Profit]])</f>
        <v>0.12359550561797752</v>
      </c>
      <c r="R241" t="str">
        <f>VLOOKUP(Orders[[#This Row],[Customer ID]],customers!$A$2:$I$1001,9,FALSE)</f>
        <v>No</v>
      </c>
    </row>
    <row r="242" spans="1:18" x14ac:dyDescent="0.3">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s="5">
        <f>VLOOKUP(Orders[[#This Row],[Product ID]],Table2[#All],7,FALSE)*Orders[[#This Row],[Quantity]]</f>
        <v>13.972499999999997</v>
      </c>
      <c r="Q242" s="10">
        <f>Orders[[#This Row],[Profit]]/(Orders[[#This Row],[Sales]]-Orders[[#This Row],[Profit]])</f>
        <v>9.8901098901098897E-2</v>
      </c>
      <c r="R242" t="str">
        <f>VLOOKUP(Orders[[#This Row],[Customer ID]],customers!$A$2:$I$1001,9,FALSE)</f>
        <v>Yes</v>
      </c>
    </row>
    <row r="243" spans="1:18" x14ac:dyDescent="0.3">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s="5">
        <f>VLOOKUP(Orders[[#This Row],[Product ID]],Table2[#All],7,FALSE)*Orders[[#This Row],[Quantity]]</f>
        <v>2.7461999999999995</v>
      </c>
      <c r="Q243" s="10">
        <f>Orders[[#This Row],[Profit]]/(Orders[[#This Row],[Sales]]-Orders[[#This Row],[Profit]])</f>
        <v>6.3829787234042548E-2</v>
      </c>
      <c r="R243" t="str">
        <f>VLOOKUP(Orders[[#This Row],[Customer ID]],customers!$A$2:$I$1001,9,FALSE)</f>
        <v>No</v>
      </c>
    </row>
    <row r="244" spans="1:18" x14ac:dyDescent="0.3">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s="5">
        <f>VLOOKUP(Orders[[#This Row],[Product ID]],Table2[#All],7,FALSE)*Orders[[#This Row],[Quantity]]</f>
        <v>4.0095000000000001</v>
      </c>
      <c r="Q244" s="10">
        <f>Orders[[#This Row],[Profit]]/(Orders[[#This Row],[Sales]]-Orders[[#This Row],[Profit]])</f>
        <v>0.12359550561797752</v>
      </c>
      <c r="R244" t="str">
        <f>VLOOKUP(Orders[[#This Row],[Customer ID]],customers!$A$2:$I$1001,9,FALSE)</f>
        <v>Yes</v>
      </c>
    </row>
    <row r="245" spans="1:18" x14ac:dyDescent="0.3">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s="5">
        <f>VLOOKUP(Orders[[#This Row],[Product ID]],Table2[#All],7,FALSE)*Orders[[#This Row],[Quantity]]</f>
        <v>3.2076000000000002</v>
      </c>
      <c r="Q245" s="10">
        <f>Orders[[#This Row],[Profit]]/(Orders[[#This Row],[Sales]]-Orders[[#This Row],[Profit]])</f>
        <v>0.12359550561797754</v>
      </c>
      <c r="R245" t="str">
        <f>VLOOKUP(Orders[[#This Row],[Customer ID]],customers!$A$2:$I$1001,9,FALSE)</f>
        <v>Yes</v>
      </c>
    </row>
    <row r="246" spans="1:18" x14ac:dyDescent="0.3">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s="5">
        <f>VLOOKUP(Orders[[#This Row],[Product ID]],Table2[#All],7,FALSE)*Orders[[#This Row],[Quantity]]</f>
        <v>17.401799999999998</v>
      </c>
      <c r="Q246" s="10">
        <f>Orders[[#This Row],[Profit]]/(Orders[[#This Row],[Sales]]-Orders[[#This Row],[Profit]])</f>
        <v>0.14942528735632182</v>
      </c>
      <c r="R246" t="str">
        <f>VLOOKUP(Orders[[#This Row],[Customer ID]],customers!$A$2:$I$1001,9,FALSE)</f>
        <v>No</v>
      </c>
    </row>
    <row r="247" spans="1:18" x14ac:dyDescent="0.3">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s="5">
        <f>VLOOKUP(Orders[[#This Row],[Product ID]],Table2[#All],7,FALSE)*Orders[[#This Row],[Quantity]]</f>
        <v>3.0907499999999999</v>
      </c>
      <c r="Q247" s="10">
        <f>Orders[[#This Row],[Profit]]/(Orders[[#This Row],[Sales]]-Orders[[#This Row],[Profit]])</f>
        <v>0.14942528735632185</v>
      </c>
      <c r="R247" t="str">
        <f>VLOOKUP(Orders[[#This Row],[Customer ID]],customers!$A$2:$I$1001,9,FALSE)</f>
        <v>Yes</v>
      </c>
    </row>
    <row r="248" spans="1:18" x14ac:dyDescent="0.3">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s="5">
        <f>VLOOKUP(Orders[[#This Row],[Product ID]],Table2[#All],7,FALSE)*Orders[[#This Row],[Quantity]]</f>
        <v>5.0504999999999995</v>
      </c>
      <c r="Q248" s="10">
        <f>Orders[[#This Row],[Profit]]/(Orders[[#This Row],[Sales]]-Orders[[#This Row],[Profit]])</f>
        <v>0.14942528735632185</v>
      </c>
      <c r="R248" t="str">
        <f>VLOOKUP(Orders[[#This Row],[Customer ID]],customers!$A$2:$I$1001,9,FALSE)</f>
        <v>No</v>
      </c>
    </row>
    <row r="249" spans="1:18" x14ac:dyDescent="0.3">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s="5">
        <f>VLOOKUP(Orders[[#This Row],[Product ID]],Table2[#All],7,FALSE)*Orders[[#This Row],[Quantity]]</f>
        <v>1.2905999999999997</v>
      </c>
      <c r="Q249" s="10">
        <f>Orders[[#This Row],[Profit]]/(Orders[[#This Row],[Sales]]-Orders[[#This Row],[Profit]])</f>
        <v>6.3829787234042548E-2</v>
      </c>
      <c r="R249" t="str">
        <f>VLOOKUP(Orders[[#This Row],[Customer ID]],customers!$A$2:$I$1001,9,FALSE)</f>
        <v>Yes</v>
      </c>
    </row>
    <row r="250" spans="1:18" x14ac:dyDescent="0.3">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s="5">
        <f>VLOOKUP(Orders[[#This Row],[Product ID]],Table2[#All],7,FALSE)*Orders[[#This Row],[Quantity]]</f>
        <v>0.89549999999999985</v>
      </c>
      <c r="Q250" s="10">
        <f>Orders[[#This Row],[Profit]]/(Orders[[#This Row],[Sales]]-Orders[[#This Row],[Profit]])</f>
        <v>9.8901098901098897E-2</v>
      </c>
      <c r="R250" t="str">
        <f>VLOOKUP(Orders[[#This Row],[Customer ID]],customers!$A$2:$I$1001,9,FALSE)</f>
        <v>Yes</v>
      </c>
    </row>
    <row r="251" spans="1:18" x14ac:dyDescent="0.3">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s="5">
        <f>VLOOKUP(Orders[[#This Row],[Product ID]],Table2[#All],7,FALSE)*Orders[[#This Row],[Quantity]]</f>
        <v>2.0605000000000002</v>
      </c>
      <c r="Q251" s="10">
        <f>Orders[[#This Row],[Profit]]/(Orders[[#This Row],[Sales]]-Orders[[#This Row],[Profit]])</f>
        <v>0.14942528735632185</v>
      </c>
      <c r="R251" t="str">
        <f>VLOOKUP(Orders[[#This Row],[Customer ID]],customers!$A$2:$I$1001,9,FALSE)</f>
        <v>Yes</v>
      </c>
    </row>
    <row r="252" spans="1:18" x14ac:dyDescent="0.3">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s="5">
        <f>VLOOKUP(Orders[[#This Row],[Product ID]],Table2[#All],7,FALSE)*Orders[[#This Row],[Quantity]]</f>
        <v>0.17909999999999998</v>
      </c>
      <c r="Q252" s="10">
        <f>Orders[[#This Row],[Profit]]/(Orders[[#This Row],[Sales]]-Orders[[#This Row],[Profit]])</f>
        <v>6.3829787234042548E-2</v>
      </c>
      <c r="R252" t="str">
        <f>VLOOKUP(Orders[[#This Row],[Customer ID]],customers!$A$2:$I$1001,9,FALSE)</f>
        <v>Yes</v>
      </c>
    </row>
    <row r="253" spans="1:18" x14ac:dyDescent="0.3">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s="5">
        <f>VLOOKUP(Orders[[#This Row],[Product ID]],Table2[#All],7,FALSE)*Orders[[#This Row],[Quantity]]</f>
        <v>7.5625</v>
      </c>
      <c r="Q253" s="10">
        <f>Orders[[#This Row],[Profit]]/(Orders[[#This Row],[Sales]]-Orders[[#This Row],[Profit]])</f>
        <v>0.12359550561797752</v>
      </c>
      <c r="R253" t="str">
        <f>VLOOKUP(Orders[[#This Row],[Customer ID]],customers!$A$2:$I$1001,9,FALSE)</f>
        <v>Yes</v>
      </c>
    </row>
    <row r="254" spans="1:18" x14ac:dyDescent="0.3">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s="5">
        <f>VLOOKUP(Orders[[#This Row],[Product ID]],Table2[#All],7,FALSE)*Orders[[#This Row],[Quantity]]</f>
        <v>2.6864999999999997</v>
      </c>
      <c r="Q254" s="10">
        <f>Orders[[#This Row],[Profit]]/(Orders[[#This Row],[Sales]]-Orders[[#This Row],[Profit]])</f>
        <v>9.8901098901098897E-2</v>
      </c>
      <c r="R254" t="str">
        <f>VLOOKUP(Orders[[#This Row],[Customer ID]],customers!$A$2:$I$1001,9,FALSE)</f>
        <v>No</v>
      </c>
    </row>
    <row r="255" spans="1:18" x14ac:dyDescent="0.3">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s="5">
        <f>VLOOKUP(Orders[[#This Row],[Product ID]],Table2[#All],7,FALSE)*Orders[[#This Row],[Quantity]]</f>
        <v>7.5660000000000007</v>
      </c>
      <c r="Q255" s="10">
        <f>Orders[[#This Row],[Profit]]/(Orders[[#This Row],[Sales]]-Orders[[#This Row],[Profit]])</f>
        <v>0.14942528735632185</v>
      </c>
      <c r="R255" t="str">
        <f>VLOOKUP(Orders[[#This Row],[Customer ID]],customers!$A$2:$I$1001,9,FALSE)</f>
        <v>No</v>
      </c>
    </row>
    <row r="256" spans="1:18" x14ac:dyDescent="0.3">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s="5">
        <f>VLOOKUP(Orders[[#This Row],[Product ID]],Table2[#All],7,FALSE)*Orders[[#This Row],[Quantity]]</f>
        <v>1.7207999999999997</v>
      </c>
      <c r="Q256" s="10">
        <f>Orders[[#This Row],[Profit]]/(Orders[[#This Row],[Sales]]-Orders[[#This Row],[Profit]])</f>
        <v>6.3829787234042548E-2</v>
      </c>
      <c r="R256" t="str">
        <f>VLOOKUP(Orders[[#This Row],[Customer ID]],customers!$A$2:$I$1001,9,FALSE)</f>
        <v>No</v>
      </c>
    </row>
    <row r="257" spans="1:18" x14ac:dyDescent="0.3">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s="5">
        <f>VLOOKUP(Orders[[#This Row],[Product ID]],Table2[#All],7,FALSE)*Orders[[#This Row],[Quantity]]</f>
        <v>1.2905999999999997</v>
      </c>
      <c r="Q257" s="10">
        <f>Orders[[#This Row],[Profit]]/(Orders[[#This Row],[Sales]]-Orders[[#This Row],[Profit]])</f>
        <v>6.3829787234042548E-2</v>
      </c>
      <c r="R257" t="str">
        <f>VLOOKUP(Orders[[#This Row],[Customer ID]],customers!$A$2:$I$1001,9,FALSE)</f>
        <v>No</v>
      </c>
    </row>
    <row r="258" spans="1:18" x14ac:dyDescent="0.3">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s="5">
        <f>VLOOKUP(Orders[[#This Row],[Product ID]],Table2[#All],7,FALSE)*Orders[[#This Row],[Quantity]]</f>
        <v>2.2698</v>
      </c>
      <c r="Q258" s="10">
        <f>Orders[[#This Row],[Profit]]/(Orders[[#This Row],[Sales]]-Orders[[#This Row],[Profit]])</f>
        <v>0.14942528735632182</v>
      </c>
      <c r="R258" t="str">
        <f>VLOOKUP(Orders[[#This Row],[Customer ID]],customers!$A$2:$I$1001,9,FALSE)</f>
        <v>Yes</v>
      </c>
    </row>
    <row r="259" spans="1:18" x14ac:dyDescent="0.3">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s="5">
        <f>VLOOKUP(Orders[[#This Row],[Product ID]],Table2[#All],7,FALSE)*Orders[[#This Row],[Quantity]]</f>
        <v>3.07395</v>
      </c>
      <c r="Q259" s="10">
        <f>Orders[[#This Row],[Profit]]/(Orders[[#This Row],[Sales]]-Orders[[#This Row],[Profit]])</f>
        <v>0.12359550561797752</v>
      </c>
      <c r="R259" t="str">
        <f>VLOOKUP(Orders[[#This Row],[Customer ID]],customers!$A$2:$I$1001,9,FALSE)</f>
        <v>Yes</v>
      </c>
    </row>
    <row r="260" spans="1:18" x14ac:dyDescent="0.3">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s="5">
        <f>VLOOKUP(Orders[[#This Row],[Product ID]],Table2[#All],7,FALSE)*Orders[[#This Row],[Quantity]]</f>
        <v>15.36975</v>
      </c>
      <c r="Q260" s="10">
        <f>Orders[[#This Row],[Profit]]/(Orders[[#This Row],[Sales]]-Orders[[#This Row],[Profit]])</f>
        <v>0.12359550561797752</v>
      </c>
      <c r="R260" t="str">
        <f>VLOOKUP(Orders[[#This Row],[Customer ID]],customers!$A$2:$I$1001,9,FALSE)</f>
        <v>No</v>
      </c>
    </row>
    <row r="261" spans="1:18" x14ac:dyDescent="0.3">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s="5">
        <f>VLOOKUP(Orders[[#This Row],[Product ID]],Table2[#All],7,FALSE)*Orders[[#This Row],[Quantity]]</f>
        <v>0.35819999999999996</v>
      </c>
      <c r="Q261" s="10">
        <f>Orders[[#This Row],[Profit]]/(Orders[[#This Row],[Sales]]-Orders[[#This Row],[Profit]])</f>
        <v>6.3829787234042548E-2</v>
      </c>
      <c r="R261" t="str">
        <f>VLOOKUP(Orders[[#This Row],[Customer ID]],customers!$A$2:$I$1001,9,FALSE)</f>
        <v>No</v>
      </c>
    </row>
    <row r="262" spans="1:18" x14ac:dyDescent="0.3">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s="5">
        <f>VLOOKUP(Orders[[#This Row],[Product ID]],Table2[#All],7,FALSE)*Orders[[#This Row],[Quantity]]</f>
        <v>1.6490999999999998</v>
      </c>
      <c r="Q262" s="10">
        <f>Orders[[#This Row],[Profit]]/(Orders[[#This Row],[Sales]]-Orders[[#This Row],[Profit]])</f>
        <v>6.3829787234042562E-2</v>
      </c>
      <c r="R262" t="str">
        <f>VLOOKUP(Orders[[#This Row],[Customer ID]],customers!$A$2:$I$1001,9,FALSE)</f>
        <v>Yes</v>
      </c>
    </row>
    <row r="263" spans="1:18" x14ac:dyDescent="0.3">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s="5">
        <f>VLOOKUP(Orders[[#This Row],[Product ID]],Table2[#All],7,FALSE)*Orders[[#This Row],[Quantity]]</f>
        <v>3.585</v>
      </c>
      <c r="Q263" s="10">
        <f>Orders[[#This Row],[Profit]]/(Orders[[#This Row],[Sales]]-Orders[[#This Row],[Profit]])</f>
        <v>6.3829787234042548E-2</v>
      </c>
      <c r="R263" t="str">
        <f>VLOOKUP(Orders[[#This Row],[Customer ID]],customers!$A$2:$I$1001,9,FALSE)</f>
        <v>Yes</v>
      </c>
    </row>
    <row r="264" spans="1:18" x14ac:dyDescent="0.3">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s="5">
        <f>VLOOKUP(Orders[[#This Row],[Product ID]],Table2[#All],7,FALSE)*Orders[[#This Row],[Quantity]]</f>
        <v>4.5374999999999996</v>
      </c>
      <c r="Q264" s="10">
        <f>Orders[[#This Row],[Profit]]/(Orders[[#This Row],[Sales]]-Orders[[#This Row],[Profit]])</f>
        <v>0.12359550561797752</v>
      </c>
      <c r="R264" t="str">
        <f>VLOOKUP(Orders[[#This Row],[Customer ID]],customers!$A$2:$I$1001,9,FALSE)</f>
        <v>No</v>
      </c>
    </row>
    <row r="265" spans="1:18" x14ac:dyDescent="0.3">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s="5">
        <f>VLOOKUP(Orders[[#This Row],[Product ID]],Table2[#All],7,FALSE)*Orders[[#This Row],[Quantity]]</f>
        <v>17.401799999999998</v>
      </c>
      <c r="Q265" s="10">
        <f>Orders[[#This Row],[Profit]]/(Orders[[#This Row],[Sales]]-Orders[[#This Row],[Profit]])</f>
        <v>0.14942528735632182</v>
      </c>
      <c r="R265" t="str">
        <f>VLOOKUP(Orders[[#This Row],[Customer ID]],customers!$A$2:$I$1001,9,FALSE)</f>
        <v>No</v>
      </c>
    </row>
    <row r="266" spans="1:18" x14ac:dyDescent="0.3">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s="5">
        <f>VLOOKUP(Orders[[#This Row],[Product ID]],Table2[#All],7,FALSE)*Orders[[#This Row],[Quantity]]</f>
        <v>3.585</v>
      </c>
      <c r="Q266" s="10">
        <f>Orders[[#This Row],[Profit]]/(Orders[[#This Row],[Sales]]-Orders[[#This Row],[Profit]])</f>
        <v>6.3829787234042548E-2</v>
      </c>
      <c r="R266" t="str">
        <f>VLOOKUP(Orders[[#This Row],[Customer ID]],customers!$A$2:$I$1001,9,FALSE)</f>
        <v>Yes</v>
      </c>
    </row>
    <row r="267" spans="1:18" x14ac:dyDescent="0.3">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s="5">
        <f>VLOOKUP(Orders[[#This Row],[Product ID]],Table2[#All],7,FALSE)*Orders[[#This Row],[Quantity]]</f>
        <v>0.5373</v>
      </c>
      <c r="Q267" s="10">
        <f>Orders[[#This Row],[Profit]]/(Orders[[#This Row],[Sales]]-Orders[[#This Row],[Profit]])</f>
        <v>9.8901098901098911E-2</v>
      </c>
      <c r="R267" t="str">
        <f>VLOOKUP(Orders[[#This Row],[Customer ID]],customers!$A$2:$I$1001,9,FALSE)</f>
        <v>Yes</v>
      </c>
    </row>
    <row r="268" spans="1:18" x14ac:dyDescent="0.3">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s="5">
        <f>VLOOKUP(Orders[[#This Row],[Product ID]],Table2[#All],7,FALSE)*Orders[[#This Row],[Quantity]]</f>
        <v>2.673</v>
      </c>
      <c r="Q268" s="10">
        <f>Orders[[#This Row],[Profit]]/(Orders[[#This Row],[Sales]]-Orders[[#This Row],[Profit]])</f>
        <v>0.12359550561797751</v>
      </c>
      <c r="R268" t="str">
        <f>VLOOKUP(Orders[[#This Row],[Customer ID]],customers!$A$2:$I$1001,9,FALSE)</f>
        <v>No</v>
      </c>
    </row>
    <row r="269" spans="1:18" x14ac:dyDescent="0.3">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s="5">
        <f>VLOOKUP(Orders[[#This Row],[Product ID]],Table2[#All],7,FALSE)*Orders[[#This Row],[Quantity]]</f>
        <v>2.4057000000000004</v>
      </c>
      <c r="Q269" s="10">
        <f>Orders[[#This Row],[Profit]]/(Orders[[#This Row],[Sales]]-Orders[[#This Row],[Profit]])</f>
        <v>0.12359550561797754</v>
      </c>
      <c r="R269" t="str">
        <f>VLOOKUP(Orders[[#This Row],[Customer ID]],customers!$A$2:$I$1001,9,FALSE)</f>
        <v>Yes</v>
      </c>
    </row>
    <row r="270" spans="1:18" x14ac:dyDescent="0.3">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s="5">
        <f>VLOOKUP(Orders[[#This Row],[Product ID]],Table2[#All],7,FALSE)*Orders[[#This Row],[Quantity]]</f>
        <v>1.7909999999999997</v>
      </c>
      <c r="Q270" s="10">
        <f>Orders[[#This Row],[Profit]]/(Orders[[#This Row],[Sales]]-Orders[[#This Row],[Profit]])</f>
        <v>9.8901098901098897E-2</v>
      </c>
      <c r="R270" t="str">
        <f>VLOOKUP(Orders[[#This Row],[Customer ID]],customers!$A$2:$I$1001,9,FALSE)</f>
        <v>Yes</v>
      </c>
    </row>
    <row r="271" spans="1:18" x14ac:dyDescent="0.3">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s="5">
        <f>VLOOKUP(Orders[[#This Row],[Product ID]],Table2[#All],7,FALSE)*Orders[[#This Row],[Quantity]]</f>
        <v>0.5373</v>
      </c>
      <c r="Q271" s="10">
        <f>Orders[[#This Row],[Profit]]/(Orders[[#This Row],[Sales]]-Orders[[#This Row],[Profit]])</f>
        <v>9.8901098901098911E-2</v>
      </c>
      <c r="R271" t="str">
        <f>VLOOKUP(Orders[[#This Row],[Customer ID]],customers!$A$2:$I$1001,9,FALSE)</f>
        <v>No</v>
      </c>
    </row>
    <row r="272" spans="1:18" x14ac:dyDescent="0.3">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s="5">
        <f>VLOOKUP(Orders[[#This Row],[Product ID]],Table2[#All],7,FALSE)*Orders[[#This Row],[Quantity]]</f>
        <v>0.80190000000000006</v>
      </c>
      <c r="Q272" s="10">
        <f>Orders[[#This Row],[Profit]]/(Orders[[#This Row],[Sales]]-Orders[[#This Row],[Profit]])</f>
        <v>0.12359550561797754</v>
      </c>
      <c r="R272" t="str">
        <f>VLOOKUP(Orders[[#This Row],[Customer ID]],customers!$A$2:$I$1001,9,FALSE)</f>
        <v>Yes</v>
      </c>
    </row>
    <row r="273" spans="1:18" x14ac:dyDescent="0.3">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s="5">
        <f>VLOOKUP(Orders[[#This Row],[Product ID]],Table2[#All],7,FALSE)*Orders[[#This Row],[Quantity]]</f>
        <v>1.0746</v>
      </c>
      <c r="Q273" s="10">
        <f>Orders[[#This Row],[Profit]]/(Orders[[#This Row],[Sales]]-Orders[[#This Row],[Profit]])</f>
        <v>9.8901098901098911E-2</v>
      </c>
      <c r="R273" t="str">
        <f>VLOOKUP(Orders[[#This Row],[Customer ID]],customers!$A$2:$I$1001,9,FALSE)</f>
        <v>Yes</v>
      </c>
    </row>
    <row r="274" spans="1:18" x14ac:dyDescent="0.3">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s="5">
        <f>VLOOKUP(Orders[[#This Row],[Product ID]],Table2[#All],7,FALSE)*Orders[[#This Row],[Quantity]]</f>
        <v>4.3019999999999996</v>
      </c>
      <c r="Q274" s="10">
        <f>Orders[[#This Row],[Profit]]/(Orders[[#This Row],[Sales]]-Orders[[#This Row],[Profit]])</f>
        <v>6.3829787234042548E-2</v>
      </c>
      <c r="R274" t="str">
        <f>VLOOKUP(Orders[[#This Row],[Customer ID]],customers!$A$2:$I$1001,9,FALSE)</f>
        <v>Yes</v>
      </c>
    </row>
    <row r="275" spans="1:18" x14ac:dyDescent="0.3">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s="5">
        <f>VLOOKUP(Orders[[#This Row],[Product ID]],Table2[#All],7,FALSE)*Orders[[#This Row],[Quantity]]</f>
        <v>0.69929999999999992</v>
      </c>
      <c r="Q275" s="10">
        <f>Orders[[#This Row],[Profit]]/(Orders[[#This Row],[Sales]]-Orders[[#This Row],[Profit]])</f>
        <v>9.8901098901098897E-2</v>
      </c>
      <c r="R275" t="str">
        <f>VLOOKUP(Orders[[#This Row],[Customer ID]],customers!$A$2:$I$1001,9,FALSE)</f>
        <v>No</v>
      </c>
    </row>
    <row r="276" spans="1:18" x14ac:dyDescent="0.3">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s="5">
        <f>VLOOKUP(Orders[[#This Row],[Product ID]],Table2[#All],7,FALSE)*Orders[[#This Row],[Quantity]]</f>
        <v>2.3287499999999994</v>
      </c>
      <c r="Q276" s="10">
        <f>Orders[[#This Row],[Profit]]/(Orders[[#This Row],[Sales]]-Orders[[#This Row],[Profit]])</f>
        <v>9.8901098901098883E-2</v>
      </c>
      <c r="R276" t="str">
        <f>VLOOKUP(Orders[[#This Row],[Customer ID]],customers!$A$2:$I$1001,9,FALSE)</f>
        <v>No</v>
      </c>
    </row>
    <row r="277" spans="1:18" x14ac:dyDescent="0.3">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s="5">
        <f>VLOOKUP(Orders[[#This Row],[Product ID]],Table2[#All],7,FALSE)*Orders[[#This Row],[Quantity]]</f>
        <v>22.542299999999997</v>
      </c>
      <c r="Q277" s="10">
        <f>Orders[[#This Row],[Profit]]/(Orders[[#This Row],[Sales]]-Orders[[#This Row],[Profit]])</f>
        <v>0.12359550561797755</v>
      </c>
      <c r="R277" t="str">
        <f>VLOOKUP(Orders[[#This Row],[Customer ID]],customers!$A$2:$I$1001,9,FALSE)</f>
        <v>No</v>
      </c>
    </row>
    <row r="278" spans="1:18" x14ac:dyDescent="0.3">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s="5">
        <f>VLOOKUP(Orders[[#This Row],[Product ID]],Table2[#All],7,FALSE)*Orders[[#This Row],[Quantity]]</f>
        <v>6.5963999999999992</v>
      </c>
      <c r="Q278" s="10">
        <f>Orders[[#This Row],[Profit]]/(Orders[[#This Row],[Sales]]-Orders[[#This Row],[Profit]])</f>
        <v>6.3829787234042562E-2</v>
      </c>
      <c r="R278" t="str">
        <f>VLOOKUP(Orders[[#This Row],[Customer ID]],customers!$A$2:$I$1001,9,FALSE)</f>
        <v>Yes</v>
      </c>
    </row>
    <row r="279" spans="1:18" x14ac:dyDescent="0.3">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s="5">
        <f>VLOOKUP(Orders[[#This Row],[Product ID]],Table2[#All],7,FALSE)*Orders[[#This Row],[Quantity]]</f>
        <v>9.8010000000000002</v>
      </c>
      <c r="Q279" s="10">
        <f>Orders[[#This Row],[Profit]]/(Orders[[#This Row],[Sales]]-Orders[[#This Row],[Profit]])</f>
        <v>0.12359550561797754</v>
      </c>
      <c r="R279" t="str">
        <f>VLOOKUP(Orders[[#This Row],[Customer ID]],customers!$A$2:$I$1001,9,FALSE)</f>
        <v>No</v>
      </c>
    </row>
    <row r="280" spans="1:18" x14ac:dyDescent="0.3">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s="5">
        <f>VLOOKUP(Orders[[#This Row],[Product ID]],Table2[#All],7,FALSE)*Orders[[#This Row],[Quantity]]</f>
        <v>0.69929999999999992</v>
      </c>
      <c r="Q280" s="10">
        <f>Orders[[#This Row],[Profit]]/(Orders[[#This Row],[Sales]]-Orders[[#This Row],[Profit]])</f>
        <v>9.8901098901098897E-2</v>
      </c>
      <c r="R280" t="str">
        <f>VLOOKUP(Orders[[#This Row],[Customer ID]],customers!$A$2:$I$1001,9,FALSE)</f>
        <v>Yes</v>
      </c>
    </row>
    <row r="281" spans="1:18" x14ac:dyDescent="0.3">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s="5">
        <f>VLOOKUP(Orders[[#This Row],[Product ID]],Table2[#All],7,FALSE)*Orders[[#This Row],[Quantity]]</f>
        <v>4.3504499999999995</v>
      </c>
      <c r="Q281" s="10">
        <f>Orders[[#This Row],[Profit]]/(Orders[[#This Row],[Sales]]-Orders[[#This Row],[Profit]])</f>
        <v>0.14942528735632182</v>
      </c>
      <c r="R281" t="str">
        <f>VLOOKUP(Orders[[#This Row],[Customer ID]],customers!$A$2:$I$1001,9,FALSE)</f>
        <v>Yes</v>
      </c>
    </row>
    <row r="282" spans="1:18" x14ac:dyDescent="0.3">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s="5">
        <f>VLOOKUP(Orders[[#This Row],[Product ID]],Table2[#All],7,FALSE)*Orders[[#This Row],[Quantity]]</f>
        <v>4.5374999999999996</v>
      </c>
      <c r="Q282" s="10">
        <f>Orders[[#This Row],[Profit]]/(Orders[[#This Row],[Sales]]-Orders[[#This Row],[Profit]])</f>
        <v>0.12359550561797752</v>
      </c>
      <c r="R282" t="str">
        <f>VLOOKUP(Orders[[#This Row],[Customer ID]],customers!$A$2:$I$1001,9,FALSE)</f>
        <v>Yes</v>
      </c>
    </row>
    <row r="283" spans="1:18" x14ac:dyDescent="0.3">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s="5">
        <f>VLOOKUP(Orders[[#This Row],[Product ID]],Table2[#All],7,FALSE)*Orders[[#This Row],[Quantity]]</f>
        <v>6.5339999999999998</v>
      </c>
      <c r="Q283" s="10">
        <f>Orders[[#This Row],[Profit]]/(Orders[[#This Row],[Sales]]-Orders[[#This Row],[Profit]])</f>
        <v>0.12359550561797752</v>
      </c>
      <c r="R283" t="str">
        <f>VLOOKUP(Orders[[#This Row],[Customer ID]],customers!$A$2:$I$1001,9,FALSE)</f>
        <v>Yes</v>
      </c>
    </row>
    <row r="284" spans="1:18" x14ac:dyDescent="0.3">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s="5">
        <f>VLOOKUP(Orders[[#This Row],[Product ID]],Table2[#All],7,FALSE)*Orders[[#This Row],[Quantity]]</f>
        <v>0.69929999999999992</v>
      </c>
      <c r="Q284" s="10">
        <f>Orders[[#This Row],[Profit]]/(Orders[[#This Row],[Sales]]-Orders[[#This Row],[Profit]])</f>
        <v>9.8901098901098897E-2</v>
      </c>
      <c r="R284" t="str">
        <f>VLOOKUP(Orders[[#This Row],[Customer ID]],customers!$A$2:$I$1001,9,FALSE)</f>
        <v>No</v>
      </c>
    </row>
    <row r="285" spans="1:18" x14ac:dyDescent="0.3">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s="5">
        <f>VLOOKUP(Orders[[#This Row],[Product ID]],Table2[#All],7,FALSE)*Orders[[#This Row],[Quantity]]</f>
        <v>0.32219999999999993</v>
      </c>
      <c r="Q285" s="10">
        <f>Orders[[#This Row],[Profit]]/(Orders[[#This Row],[Sales]]-Orders[[#This Row],[Profit]])</f>
        <v>6.3829787234042548E-2</v>
      </c>
      <c r="R285" t="str">
        <f>VLOOKUP(Orders[[#This Row],[Customer ID]],customers!$A$2:$I$1001,9,FALSE)</f>
        <v>Yes</v>
      </c>
    </row>
    <row r="286" spans="1:18" x14ac:dyDescent="0.3">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s="5">
        <f>VLOOKUP(Orders[[#This Row],[Product ID]],Table2[#All],7,FALSE)*Orders[[#This Row],[Quantity]]</f>
        <v>10.436249999999999</v>
      </c>
      <c r="Q286" s="10">
        <f>Orders[[#This Row],[Profit]]/(Orders[[#This Row],[Sales]]-Orders[[#This Row],[Profit]])</f>
        <v>0.12359550561797754</v>
      </c>
      <c r="R286" t="str">
        <f>VLOOKUP(Orders[[#This Row],[Customer ID]],customers!$A$2:$I$1001,9,FALSE)</f>
        <v>No</v>
      </c>
    </row>
    <row r="287" spans="1:18" x14ac:dyDescent="0.3">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s="5">
        <f>VLOOKUP(Orders[[#This Row],[Product ID]],Table2[#All],7,FALSE)*Orders[[#This Row],[Quantity]]</f>
        <v>4.7391499999999995</v>
      </c>
      <c r="Q287" s="10">
        <f>Orders[[#This Row],[Profit]]/(Orders[[#This Row],[Sales]]-Orders[[#This Row],[Profit]])</f>
        <v>0.14942528735632182</v>
      </c>
      <c r="R287" t="str">
        <f>VLOOKUP(Orders[[#This Row],[Customer ID]],customers!$A$2:$I$1001,9,FALSE)</f>
        <v>No</v>
      </c>
    </row>
    <row r="288" spans="1:18" x14ac:dyDescent="0.3">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s="5">
        <f>VLOOKUP(Orders[[#This Row],[Product ID]],Table2[#All],7,FALSE)*Orders[[#This Row],[Quantity]]</f>
        <v>1.2149999999999999</v>
      </c>
      <c r="Q288" s="10">
        <f>Orders[[#This Row],[Profit]]/(Orders[[#This Row],[Sales]]-Orders[[#This Row],[Profit]])</f>
        <v>9.8901098901098883E-2</v>
      </c>
      <c r="R288" t="str">
        <f>VLOOKUP(Orders[[#This Row],[Customer ID]],customers!$A$2:$I$1001,9,FALSE)</f>
        <v>Yes</v>
      </c>
    </row>
    <row r="289" spans="1:18" x14ac:dyDescent="0.3">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s="5">
        <f>VLOOKUP(Orders[[#This Row],[Product ID]],Table2[#All],7,FALSE)*Orders[[#This Row],[Quantity]]</f>
        <v>0.86039999999999983</v>
      </c>
      <c r="Q289" s="10">
        <f>Orders[[#This Row],[Profit]]/(Orders[[#This Row],[Sales]]-Orders[[#This Row],[Profit]])</f>
        <v>6.3829787234042548E-2</v>
      </c>
      <c r="R289" t="str">
        <f>VLOOKUP(Orders[[#This Row],[Customer ID]],customers!$A$2:$I$1001,9,FALSE)</f>
        <v>No</v>
      </c>
    </row>
    <row r="290" spans="1:18" x14ac:dyDescent="0.3">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s="5">
        <f>VLOOKUP(Orders[[#This Row],[Product ID]],Table2[#All],7,FALSE)*Orders[[#This Row],[Quantity]]</f>
        <v>0.90749999999999997</v>
      </c>
      <c r="Q290" s="10">
        <f>Orders[[#This Row],[Profit]]/(Orders[[#This Row],[Sales]]-Orders[[#This Row],[Profit]])</f>
        <v>0.12359550561797752</v>
      </c>
      <c r="R290" t="str">
        <f>VLOOKUP(Orders[[#This Row],[Customer ID]],customers!$A$2:$I$1001,9,FALSE)</f>
        <v>Yes</v>
      </c>
    </row>
    <row r="291" spans="1:18" x14ac:dyDescent="0.3">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s="5">
        <f>VLOOKUP(Orders[[#This Row],[Product ID]],Table2[#All],7,FALSE)*Orders[[#This Row],[Quantity]]</f>
        <v>0.80549999999999988</v>
      </c>
      <c r="Q291" s="10">
        <f>Orders[[#This Row],[Profit]]/(Orders[[#This Row],[Sales]]-Orders[[#This Row],[Profit]])</f>
        <v>6.3829787234042562E-2</v>
      </c>
      <c r="R291" t="str">
        <f>VLOOKUP(Orders[[#This Row],[Customer ID]],customers!$A$2:$I$1001,9,FALSE)</f>
        <v>Yes</v>
      </c>
    </row>
    <row r="292" spans="1:18" x14ac:dyDescent="0.3">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s="5">
        <f>VLOOKUP(Orders[[#This Row],[Product ID]],Table2[#All],7,FALSE)*Orders[[#This Row],[Quantity]]</f>
        <v>4.4774999999999991</v>
      </c>
      <c r="Q292" s="10">
        <f>Orders[[#This Row],[Profit]]/(Orders[[#This Row],[Sales]]-Orders[[#This Row],[Profit]])</f>
        <v>9.8901098901098883E-2</v>
      </c>
      <c r="R292" t="str">
        <f>VLOOKUP(Orders[[#This Row],[Customer ID]],customers!$A$2:$I$1001,9,FALSE)</f>
        <v>No</v>
      </c>
    </row>
    <row r="293" spans="1:18" x14ac:dyDescent="0.3">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s="5">
        <f>VLOOKUP(Orders[[#This Row],[Product ID]],Table2[#All],7,FALSE)*Orders[[#This Row],[Quantity]]</f>
        <v>1.8149999999999999</v>
      </c>
      <c r="Q293" s="10">
        <f>Orders[[#This Row],[Profit]]/(Orders[[#This Row],[Sales]]-Orders[[#This Row],[Profit]])</f>
        <v>0.12359550561797752</v>
      </c>
      <c r="R293" t="str">
        <f>VLOOKUP(Orders[[#This Row],[Customer ID]],customers!$A$2:$I$1001,9,FALSE)</f>
        <v>No</v>
      </c>
    </row>
    <row r="294" spans="1:18" x14ac:dyDescent="0.3">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s="5">
        <f>VLOOKUP(Orders[[#This Row],[Product ID]],Table2[#All],7,FALSE)*Orders[[#This Row],[Quantity]]</f>
        <v>1.6118999999999999</v>
      </c>
      <c r="Q294" s="10">
        <f>Orders[[#This Row],[Profit]]/(Orders[[#This Row],[Sales]]-Orders[[#This Row],[Profit]])</f>
        <v>9.8901098901098883E-2</v>
      </c>
      <c r="R294" t="str">
        <f>VLOOKUP(Orders[[#This Row],[Customer ID]],customers!$A$2:$I$1001,9,FALSE)</f>
        <v>No</v>
      </c>
    </row>
    <row r="295" spans="1:18" x14ac:dyDescent="0.3">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s="5">
        <f>VLOOKUP(Orders[[#This Row],[Product ID]],Table2[#All],7,FALSE)*Orders[[#This Row],[Quantity]]</f>
        <v>2.6865000000000001</v>
      </c>
      <c r="Q295" s="10">
        <f>Orders[[#This Row],[Profit]]/(Orders[[#This Row],[Sales]]-Orders[[#This Row],[Profit]])</f>
        <v>9.8901098901098911E-2</v>
      </c>
      <c r="R295" t="str">
        <f>VLOOKUP(Orders[[#This Row],[Customer ID]],customers!$A$2:$I$1001,9,FALSE)</f>
        <v>No</v>
      </c>
    </row>
    <row r="296" spans="1:18" x14ac:dyDescent="0.3">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s="5">
        <f>VLOOKUP(Orders[[#This Row],[Product ID]],Table2[#All],7,FALSE)*Orders[[#This Row],[Quantity]]</f>
        <v>4.9005000000000001</v>
      </c>
      <c r="Q296" s="10">
        <f>Orders[[#This Row],[Profit]]/(Orders[[#This Row],[Sales]]-Orders[[#This Row],[Profit]])</f>
        <v>0.12359550561797754</v>
      </c>
      <c r="R296" t="str">
        <f>VLOOKUP(Orders[[#This Row],[Customer ID]],customers!$A$2:$I$1001,9,FALSE)</f>
        <v>No</v>
      </c>
    </row>
    <row r="297" spans="1:18" x14ac:dyDescent="0.3">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s="5">
        <f>VLOOKUP(Orders[[#This Row],[Product ID]],Table2[#All],7,FALSE)*Orders[[#This Row],[Quantity]]</f>
        <v>3.0249999999999999</v>
      </c>
      <c r="Q297" s="10">
        <f>Orders[[#This Row],[Profit]]/(Orders[[#This Row],[Sales]]-Orders[[#This Row],[Profit]])</f>
        <v>0.12359550561797751</v>
      </c>
      <c r="R297" t="str">
        <f>VLOOKUP(Orders[[#This Row],[Customer ID]],customers!$A$2:$I$1001,9,FALSE)</f>
        <v>No</v>
      </c>
    </row>
    <row r="298" spans="1:18" x14ac:dyDescent="0.3">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s="5">
        <f>VLOOKUP(Orders[[#This Row],[Product ID]],Table2[#All],7,FALSE)*Orders[[#This Row],[Quantity]]</f>
        <v>2.1491999999999996</v>
      </c>
      <c r="Q298" s="10">
        <f>Orders[[#This Row],[Profit]]/(Orders[[#This Row],[Sales]]-Orders[[#This Row],[Profit]])</f>
        <v>6.3829787234042534E-2</v>
      </c>
      <c r="R298" t="str">
        <f>VLOOKUP(Orders[[#This Row],[Customer ID]],customers!$A$2:$I$1001,9,FALSE)</f>
        <v>Yes</v>
      </c>
    </row>
    <row r="299" spans="1:18" x14ac:dyDescent="0.3">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s="5">
        <f>VLOOKUP(Orders[[#This Row],[Product ID]],Table2[#All],7,FALSE)*Orders[[#This Row],[Quantity]]</f>
        <v>0.96659999999999979</v>
      </c>
      <c r="Q299" s="10">
        <f>Orders[[#This Row],[Profit]]/(Orders[[#This Row],[Sales]]-Orders[[#This Row],[Profit]])</f>
        <v>6.3829787234042534E-2</v>
      </c>
      <c r="R299" t="str">
        <f>VLOOKUP(Orders[[#This Row],[Customer ID]],customers!$A$2:$I$1001,9,FALSE)</f>
        <v>Yes</v>
      </c>
    </row>
    <row r="300" spans="1:18" x14ac:dyDescent="0.3">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s="5">
        <f>VLOOKUP(Orders[[#This Row],[Product ID]],Table2[#All],7,FALSE)*Orders[[#This Row],[Quantity]]</f>
        <v>2.9402999999999997</v>
      </c>
      <c r="Q300" s="10">
        <f>Orders[[#This Row],[Profit]]/(Orders[[#This Row],[Sales]]-Orders[[#This Row],[Profit]])</f>
        <v>0.12359550561797751</v>
      </c>
      <c r="R300" t="str">
        <f>VLOOKUP(Orders[[#This Row],[Customer ID]],customers!$A$2:$I$1001,9,FALSE)</f>
        <v>Yes</v>
      </c>
    </row>
    <row r="301" spans="1:18" x14ac:dyDescent="0.3">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s="5">
        <f>VLOOKUP(Orders[[#This Row],[Product ID]],Table2[#All],7,FALSE)*Orders[[#This Row],[Quantity]]</f>
        <v>22.542299999999997</v>
      </c>
      <c r="Q301" s="10">
        <f>Orders[[#This Row],[Profit]]/(Orders[[#This Row],[Sales]]-Orders[[#This Row],[Profit]])</f>
        <v>0.12359550561797755</v>
      </c>
      <c r="R301" t="str">
        <f>VLOOKUP(Orders[[#This Row],[Customer ID]],customers!$A$2:$I$1001,9,FALSE)</f>
        <v>Yes</v>
      </c>
    </row>
    <row r="302" spans="1:18" x14ac:dyDescent="0.3">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s="5">
        <f>VLOOKUP(Orders[[#This Row],[Product ID]],Table2[#All],7,FALSE)*Orders[[#This Row],[Quantity]]</f>
        <v>3.4965000000000002</v>
      </c>
      <c r="Q302" s="10">
        <f>Orders[[#This Row],[Profit]]/(Orders[[#This Row],[Sales]]-Orders[[#This Row],[Profit]])</f>
        <v>9.8901098901098911E-2</v>
      </c>
      <c r="R302" t="str">
        <f>VLOOKUP(Orders[[#This Row],[Customer ID]],customers!$A$2:$I$1001,9,FALSE)</f>
        <v>Yes</v>
      </c>
    </row>
    <row r="303" spans="1:18" x14ac:dyDescent="0.3">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s="5">
        <f>VLOOKUP(Orders[[#This Row],[Product ID]],Table2[#All],7,FALSE)*Orders[[#This Row],[Quantity]]</f>
        <v>2.0202</v>
      </c>
      <c r="Q303" s="10">
        <f>Orders[[#This Row],[Profit]]/(Orders[[#This Row],[Sales]]-Orders[[#This Row],[Profit]])</f>
        <v>0.14942528735632185</v>
      </c>
      <c r="R303" t="str">
        <f>VLOOKUP(Orders[[#This Row],[Customer ID]],customers!$A$2:$I$1001,9,FALSE)</f>
        <v>Yes</v>
      </c>
    </row>
    <row r="304" spans="1:18" x14ac:dyDescent="0.3">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s="5">
        <f>VLOOKUP(Orders[[#This Row],[Product ID]],Table2[#All],7,FALSE)*Orders[[#This Row],[Quantity]]</f>
        <v>0.60749999999999993</v>
      </c>
      <c r="Q304" s="10">
        <f>Orders[[#This Row],[Profit]]/(Orders[[#This Row],[Sales]]-Orders[[#This Row],[Profit]])</f>
        <v>9.8901098901098883E-2</v>
      </c>
      <c r="R304" t="str">
        <f>VLOOKUP(Orders[[#This Row],[Customer ID]],customers!$A$2:$I$1001,9,FALSE)</f>
        <v>No</v>
      </c>
    </row>
    <row r="305" spans="1:18" x14ac:dyDescent="0.3">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s="5">
        <f>VLOOKUP(Orders[[#This Row],[Product ID]],Table2[#All],7,FALSE)*Orders[[#This Row],[Quantity]]</f>
        <v>12.2958</v>
      </c>
      <c r="Q305" s="10">
        <f>Orders[[#This Row],[Profit]]/(Orders[[#This Row],[Sales]]-Orders[[#This Row],[Profit]])</f>
        <v>0.12359550561797752</v>
      </c>
      <c r="R305" t="str">
        <f>VLOOKUP(Orders[[#This Row],[Customer ID]],customers!$A$2:$I$1001,9,FALSE)</f>
        <v>Yes</v>
      </c>
    </row>
    <row r="306" spans="1:18" x14ac:dyDescent="0.3">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s="5">
        <f>VLOOKUP(Orders[[#This Row],[Product ID]],Table2[#All],7,FALSE)*Orders[[#This Row],[Quantity]]</f>
        <v>0.34964999999999996</v>
      </c>
      <c r="Q306" s="10">
        <f>Orders[[#This Row],[Profit]]/(Orders[[#This Row],[Sales]]-Orders[[#This Row],[Profit]])</f>
        <v>9.8901098901098897E-2</v>
      </c>
      <c r="R306" t="str">
        <f>VLOOKUP(Orders[[#This Row],[Customer ID]],customers!$A$2:$I$1001,9,FALSE)</f>
        <v>Yes</v>
      </c>
    </row>
    <row r="307" spans="1:18" x14ac:dyDescent="0.3">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s="5">
        <f>VLOOKUP(Orders[[#This Row],[Product ID]],Table2[#All],7,FALSE)*Orders[[#This Row],[Quantity]]</f>
        <v>2.83725</v>
      </c>
      <c r="Q307" s="10">
        <f>Orders[[#This Row],[Profit]]/(Orders[[#This Row],[Sales]]-Orders[[#This Row],[Profit]])</f>
        <v>0.14942528735632182</v>
      </c>
      <c r="R307" t="str">
        <f>VLOOKUP(Orders[[#This Row],[Customer ID]],customers!$A$2:$I$1001,9,FALSE)</f>
        <v>No</v>
      </c>
    </row>
    <row r="308" spans="1:18" x14ac:dyDescent="0.3">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s="5">
        <f>VLOOKUP(Orders[[#This Row],[Product ID]],Table2[#All],7,FALSE)*Orders[[#This Row],[Quantity]]</f>
        <v>0.89549999999999996</v>
      </c>
      <c r="Q308" s="10">
        <f>Orders[[#This Row],[Profit]]/(Orders[[#This Row],[Sales]]-Orders[[#This Row],[Profit]])</f>
        <v>6.3829787234042562E-2</v>
      </c>
      <c r="R308" t="str">
        <f>VLOOKUP(Orders[[#This Row],[Customer ID]],customers!$A$2:$I$1001,9,FALSE)</f>
        <v>No</v>
      </c>
    </row>
    <row r="309" spans="1:18" x14ac:dyDescent="0.3">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s="5">
        <f>VLOOKUP(Orders[[#This Row],[Product ID]],Table2[#All],7,FALSE)*Orders[[#This Row],[Quantity]]</f>
        <v>3.0374999999999996</v>
      </c>
      <c r="Q309" s="10">
        <f>Orders[[#This Row],[Profit]]/(Orders[[#This Row],[Sales]]-Orders[[#This Row],[Profit]])</f>
        <v>9.8901098901098897E-2</v>
      </c>
      <c r="R309" t="str">
        <f>VLOOKUP(Orders[[#This Row],[Customer ID]],customers!$A$2:$I$1001,9,FALSE)</f>
        <v>Yes</v>
      </c>
    </row>
    <row r="310" spans="1:18" x14ac:dyDescent="0.3">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s="5">
        <f>VLOOKUP(Orders[[#This Row],[Product ID]],Table2[#All],7,FALSE)*Orders[[#This Row],[Quantity]]</f>
        <v>3.0374999999999996</v>
      </c>
      <c r="Q310" s="10">
        <f>Orders[[#This Row],[Profit]]/(Orders[[#This Row],[Sales]]-Orders[[#This Row],[Profit]])</f>
        <v>9.8901098901098897E-2</v>
      </c>
      <c r="R310" t="str">
        <f>VLOOKUP(Orders[[#This Row],[Customer ID]],customers!$A$2:$I$1001,9,FALSE)</f>
        <v>No</v>
      </c>
    </row>
    <row r="311" spans="1:18" x14ac:dyDescent="0.3">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s="5">
        <f>VLOOKUP(Orders[[#This Row],[Product ID]],Table2[#All],7,FALSE)*Orders[[#This Row],[Quantity]]</f>
        <v>3.4047000000000001</v>
      </c>
      <c r="Q311" s="10">
        <f>Orders[[#This Row],[Profit]]/(Orders[[#This Row],[Sales]]-Orders[[#This Row],[Profit]])</f>
        <v>0.14942528735632185</v>
      </c>
      <c r="R311" t="str">
        <f>VLOOKUP(Orders[[#This Row],[Customer ID]],customers!$A$2:$I$1001,9,FALSE)</f>
        <v>Yes</v>
      </c>
    </row>
    <row r="312" spans="1:18" x14ac:dyDescent="0.3">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s="5">
        <f>VLOOKUP(Orders[[#This Row],[Product ID]],Table2[#All],7,FALSE)*Orders[[#This Row],[Quantity]]</f>
        <v>1.6335</v>
      </c>
      <c r="Q312" s="10">
        <f>Orders[[#This Row],[Profit]]/(Orders[[#This Row],[Sales]]-Orders[[#This Row],[Profit]])</f>
        <v>0.12359550561797752</v>
      </c>
      <c r="R312" t="str">
        <f>VLOOKUP(Orders[[#This Row],[Customer ID]],customers!$A$2:$I$1001,9,FALSE)</f>
        <v>No</v>
      </c>
    </row>
    <row r="313" spans="1:18" x14ac:dyDescent="0.3">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s="5">
        <f>VLOOKUP(Orders[[#This Row],[Product ID]],Table2[#All],7,FALSE)*Orders[[#This Row],[Quantity]]</f>
        <v>20.872499999999999</v>
      </c>
      <c r="Q313" s="10">
        <f>Orders[[#This Row],[Profit]]/(Orders[[#This Row],[Sales]]-Orders[[#This Row],[Profit]])</f>
        <v>0.12359550561797754</v>
      </c>
      <c r="R313" t="str">
        <f>VLOOKUP(Orders[[#This Row],[Customer ID]],customers!$A$2:$I$1001,9,FALSE)</f>
        <v>Yes</v>
      </c>
    </row>
    <row r="314" spans="1:18" x14ac:dyDescent="0.3">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s="5">
        <f>VLOOKUP(Orders[[#This Row],[Product ID]],Table2[#All],7,FALSE)*Orders[[#This Row],[Quantity]]</f>
        <v>0.35819999999999996</v>
      </c>
      <c r="Q314" s="10">
        <f>Orders[[#This Row],[Profit]]/(Orders[[#This Row],[Sales]]-Orders[[#This Row],[Profit]])</f>
        <v>6.3829787234042548E-2</v>
      </c>
      <c r="R314" t="str">
        <f>VLOOKUP(Orders[[#This Row],[Customer ID]],customers!$A$2:$I$1001,9,FALSE)</f>
        <v>Yes</v>
      </c>
    </row>
    <row r="315" spans="1:18" x14ac:dyDescent="0.3">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s="5">
        <f>VLOOKUP(Orders[[#This Row],[Product ID]],Table2[#All],7,FALSE)*Orders[[#This Row],[Quantity]]</f>
        <v>1.7909999999999999</v>
      </c>
      <c r="Q315" s="10">
        <f>Orders[[#This Row],[Profit]]/(Orders[[#This Row],[Sales]]-Orders[[#This Row],[Profit]])</f>
        <v>6.3829787234042562E-2</v>
      </c>
      <c r="R315" t="str">
        <f>VLOOKUP(Orders[[#This Row],[Customer ID]],customers!$A$2:$I$1001,9,FALSE)</f>
        <v>Yes</v>
      </c>
    </row>
    <row r="316" spans="1:18" x14ac:dyDescent="0.3">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s="5">
        <f>VLOOKUP(Orders[[#This Row],[Product ID]],Table2[#All],7,FALSE)*Orders[[#This Row],[Quantity]]</f>
        <v>2.6849999999999996</v>
      </c>
      <c r="Q316" s="10">
        <f>Orders[[#This Row],[Profit]]/(Orders[[#This Row],[Sales]]-Orders[[#This Row],[Profit]])</f>
        <v>6.3829787234042548E-2</v>
      </c>
      <c r="R316" t="str">
        <f>VLOOKUP(Orders[[#This Row],[Customer ID]],customers!$A$2:$I$1001,9,FALSE)</f>
        <v>No</v>
      </c>
    </row>
    <row r="317" spans="1:18" x14ac:dyDescent="0.3">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s="5">
        <f>VLOOKUP(Orders[[#This Row],[Product ID]],Table2[#All],7,FALSE)*Orders[[#This Row],[Quantity]]</f>
        <v>3.7570499999999996</v>
      </c>
      <c r="Q317" s="10">
        <f>Orders[[#This Row],[Profit]]/(Orders[[#This Row],[Sales]]-Orders[[#This Row],[Profit]])</f>
        <v>0.12359550561797754</v>
      </c>
      <c r="R317" t="str">
        <f>VLOOKUP(Orders[[#This Row],[Customer ID]],customers!$A$2:$I$1001,9,FALSE)</f>
        <v>Yes</v>
      </c>
    </row>
    <row r="318" spans="1:18" x14ac:dyDescent="0.3">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s="5">
        <f>VLOOKUP(Orders[[#This Row],[Product ID]],Table2[#All],7,FALSE)*Orders[[#This Row],[Quantity]]</f>
        <v>22.542299999999997</v>
      </c>
      <c r="Q318" s="10">
        <f>Orders[[#This Row],[Profit]]/(Orders[[#This Row],[Sales]]-Orders[[#This Row],[Profit]])</f>
        <v>0.12359550561797755</v>
      </c>
      <c r="R318" t="str">
        <f>VLOOKUP(Orders[[#This Row],[Customer ID]],customers!$A$2:$I$1001,9,FALSE)</f>
        <v>No</v>
      </c>
    </row>
    <row r="319" spans="1:18" x14ac:dyDescent="0.3">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s="5">
        <f>VLOOKUP(Orders[[#This Row],[Product ID]],Table2[#All],7,FALSE)*Orders[[#This Row],[Quantity]]</f>
        <v>2.4057000000000004</v>
      </c>
      <c r="Q319" s="10">
        <f>Orders[[#This Row],[Profit]]/(Orders[[#This Row],[Sales]]-Orders[[#This Row],[Profit]])</f>
        <v>0.12359550561797754</v>
      </c>
      <c r="R319" t="str">
        <f>VLOOKUP(Orders[[#This Row],[Customer ID]],customers!$A$2:$I$1001,9,FALSE)</f>
        <v>No</v>
      </c>
    </row>
    <row r="320" spans="1:18" x14ac:dyDescent="0.3">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s="5">
        <f>VLOOKUP(Orders[[#This Row],[Product ID]],Table2[#All],7,FALSE)*Orders[[#This Row],[Quantity]]</f>
        <v>4.6574999999999989</v>
      </c>
      <c r="Q320" s="10">
        <f>Orders[[#This Row],[Profit]]/(Orders[[#This Row],[Sales]]-Orders[[#This Row],[Profit]])</f>
        <v>9.8901098901098883E-2</v>
      </c>
      <c r="R320" t="str">
        <f>VLOOKUP(Orders[[#This Row],[Customer ID]],customers!$A$2:$I$1001,9,FALSE)</f>
        <v>Yes</v>
      </c>
    </row>
    <row r="321" spans="1:18" x14ac:dyDescent="0.3">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s="5">
        <f>VLOOKUP(Orders[[#This Row],[Product ID]],Table2[#All],7,FALSE)*Orders[[#This Row],[Quantity]]</f>
        <v>0.90749999999999997</v>
      </c>
      <c r="Q321" s="10">
        <f>Orders[[#This Row],[Profit]]/(Orders[[#This Row],[Sales]]-Orders[[#This Row],[Profit]])</f>
        <v>0.12359550561797752</v>
      </c>
      <c r="R321" t="str">
        <f>VLOOKUP(Orders[[#This Row],[Customer ID]],customers!$A$2:$I$1001,9,FALSE)</f>
        <v>Yes</v>
      </c>
    </row>
    <row r="322" spans="1:18" x14ac:dyDescent="0.3">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s="5">
        <f>VLOOKUP(Orders[[#This Row],[Product ID]],Table2[#All],7,FALSE)*Orders[[#This Row],[Quantity]]</f>
        <v>1.7482499999999999</v>
      </c>
      <c r="Q322" s="10">
        <f>Orders[[#This Row],[Profit]]/(Orders[[#This Row],[Sales]]-Orders[[#This Row],[Profit]])</f>
        <v>9.8901098901098897E-2</v>
      </c>
      <c r="R322" t="str">
        <f>VLOOKUP(Orders[[#This Row],[Customer ID]],customers!$A$2:$I$1001,9,FALSE)</f>
        <v>Yes</v>
      </c>
    </row>
    <row r="323" spans="1:18" x14ac:dyDescent="0.3">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s="5">
        <f>VLOOKUP(Orders[[#This Row],[Product ID]],Table2[#All],7,FALSE)*Orders[[#This Row],[Quantity]]</f>
        <v>1.8224999999999998</v>
      </c>
      <c r="Q323" s="10">
        <f>Orders[[#This Row],[Profit]]/(Orders[[#This Row],[Sales]]-Orders[[#This Row],[Profit]])</f>
        <v>9.8901098901098883E-2</v>
      </c>
      <c r="R323" t="str">
        <f>VLOOKUP(Orders[[#This Row],[Customer ID]],customers!$A$2:$I$1001,9,FALSE)</f>
        <v>Yes</v>
      </c>
    </row>
    <row r="324" spans="1:18" x14ac:dyDescent="0.3">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s="5">
        <f>VLOOKUP(Orders[[#This Row],[Product ID]],Table2[#All],7,FALSE)*Orders[[#This Row],[Quantity]]</f>
        <v>3.0303</v>
      </c>
      <c r="Q324" s="10">
        <f>Orders[[#This Row],[Profit]]/(Orders[[#This Row],[Sales]]-Orders[[#This Row],[Profit]])</f>
        <v>0.14942528735632185</v>
      </c>
      <c r="R324" t="str">
        <f>VLOOKUP(Orders[[#This Row],[Customer ID]],customers!$A$2:$I$1001,9,FALSE)</f>
        <v>No</v>
      </c>
    </row>
    <row r="325" spans="1:18" x14ac:dyDescent="0.3">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s="5">
        <f>VLOOKUP(Orders[[#This Row],[Product ID]],Table2[#All],7,FALSE)*Orders[[#This Row],[Quantity]]</f>
        <v>2.00475</v>
      </c>
      <c r="Q325" s="10">
        <f>Orders[[#This Row],[Profit]]/(Orders[[#This Row],[Sales]]-Orders[[#This Row],[Profit]])</f>
        <v>0.12359550561797752</v>
      </c>
      <c r="R325" t="str">
        <f>VLOOKUP(Orders[[#This Row],[Customer ID]],customers!$A$2:$I$1001,9,FALSE)</f>
        <v>Yes</v>
      </c>
    </row>
    <row r="326" spans="1:18" x14ac:dyDescent="0.3">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s="5">
        <f>VLOOKUP(Orders[[#This Row],[Product ID]],Table2[#All],7,FALSE)*Orders[[#This Row],[Quantity]]</f>
        <v>1.5125</v>
      </c>
      <c r="Q326" s="10">
        <f>Orders[[#This Row],[Profit]]/(Orders[[#This Row],[Sales]]-Orders[[#This Row],[Profit]])</f>
        <v>0.12359550561797751</v>
      </c>
      <c r="R326" t="str">
        <f>VLOOKUP(Orders[[#This Row],[Customer ID]],customers!$A$2:$I$1001,9,FALSE)</f>
        <v>No</v>
      </c>
    </row>
    <row r="327" spans="1:18" x14ac:dyDescent="0.3">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s="5">
        <f>VLOOKUP(Orders[[#This Row],[Product ID]],Table2[#All],7,FALSE)*Orders[[#This Row],[Quantity]]</f>
        <v>2.6806499999999995</v>
      </c>
      <c r="Q327" s="10">
        <f>Orders[[#This Row],[Profit]]/(Orders[[#This Row],[Sales]]-Orders[[#This Row],[Profit]])</f>
        <v>9.8901098901098897E-2</v>
      </c>
      <c r="R327" t="str">
        <f>VLOOKUP(Orders[[#This Row],[Customer ID]],customers!$A$2:$I$1001,9,FALSE)</f>
        <v>Yes</v>
      </c>
    </row>
    <row r="328" spans="1:18" x14ac:dyDescent="0.3">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s="5">
        <f>VLOOKUP(Orders[[#This Row],[Product ID]],Table2[#All],7,FALSE)*Orders[[#This Row],[Quantity]]</f>
        <v>2.6849999999999996</v>
      </c>
      <c r="Q328" s="10">
        <f>Orders[[#This Row],[Profit]]/(Orders[[#This Row],[Sales]]-Orders[[#This Row],[Profit]])</f>
        <v>6.3829787234042548E-2</v>
      </c>
      <c r="R328" t="str">
        <f>VLOOKUP(Orders[[#This Row],[Customer ID]],customers!$A$2:$I$1001,9,FALSE)</f>
        <v>No</v>
      </c>
    </row>
    <row r="329" spans="1:18" x14ac:dyDescent="0.3">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s="5">
        <f>VLOOKUP(Orders[[#This Row],[Product ID]],Table2[#All],7,FALSE)*Orders[[#This Row],[Quantity]]</f>
        <v>2.6849999999999996</v>
      </c>
      <c r="Q329" s="10">
        <f>Orders[[#This Row],[Profit]]/(Orders[[#This Row],[Sales]]-Orders[[#This Row],[Profit]])</f>
        <v>6.3829787234042548E-2</v>
      </c>
      <c r="R329" t="str">
        <f>VLOOKUP(Orders[[#This Row],[Customer ID]],customers!$A$2:$I$1001,9,FALSE)</f>
        <v>Yes</v>
      </c>
    </row>
    <row r="330" spans="1:18" x14ac:dyDescent="0.3">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s="5">
        <f>VLOOKUP(Orders[[#This Row],[Product ID]],Table2[#All],7,FALSE)*Orders[[#This Row],[Quantity]]</f>
        <v>4.9451999999999998</v>
      </c>
      <c r="Q330" s="10">
        <f>Orders[[#This Row],[Profit]]/(Orders[[#This Row],[Sales]]-Orders[[#This Row],[Profit]])</f>
        <v>0.14942528735632182</v>
      </c>
      <c r="R330" t="str">
        <f>VLOOKUP(Orders[[#This Row],[Customer ID]],customers!$A$2:$I$1001,9,FALSE)</f>
        <v>Yes</v>
      </c>
    </row>
    <row r="331" spans="1:18" x14ac:dyDescent="0.3">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s="5">
        <f>VLOOKUP(Orders[[#This Row],[Product ID]],Table2[#All],7,FALSE)*Orders[[#This Row],[Quantity]]</f>
        <v>1.2887999999999997</v>
      </c>
      <c r="Q331" s="10">
        <f>Orders[[#This Row],[Profit]]/(Orders[[#This Row],[Sales]]-Orders[[#This Row],[Profit]])</f>
        <v>6.3829787234042548E-2</v>
      </c>
      <c r="R331" t="str">
        <f>VLOOKUP(Orders[[#This Row],[Customer ID]],customers!$A$2:$I$1001,9,FALSE)</f>
        <v>Yes</v>
      </c>
    </row>
    <row r="332" spans="1:18" x14ac:dyDescent="0.3">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s="5">
        <f>VLOOKUP(Orders[[#This Row],[Product ID]],Table2[#All],7,FALSE)*Orders[[#This Row],[Quantity]]</f>
        <v>0.96659999999999979</v>
      </c>
      <c r="Q332" s="10">
        <f>Orders[[#This Row],[Profit]]/(Orders[[#This Row],[Sales]]-Orders[[#This Row],[Profit]])</f>
        <v>6.3829787234042534E-2</v>
      </c>
      <c r="R332" t="str">
        <f>VLOOKUP(Orders[[#This Row],[Customer ID]],customers!$A$2:$I$1001,9,FALSE)</f>
        <v>No</v>
      </c>
    </row>
    <row r="333" spans="1:18" x14ac:dyDescent="0.3">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s="5">
        <f>VLOOKUP(Orders[[#This Row],[Product ID]],Table2[#All],7,FALSE)*Orders[[#This Row],[Quantity]]</f>
        <v>1.3730999999999998</v>
      </c>
      <c r="Q333" s="10">
        <f>Orders[[#This Row],[Profit]]/(Orders[[#This Row],[Sales]]-Orders[[#This Row],[Profit]])</f>
        <v>6.3829787234042548E-2</v>
      </c>
      <c r="R333" t="str">
        <f>VLOOKUP(Orders[[#This Row],[Customer ID]],customers!$A$2:$I$1001,9,FALSE)</f>
        <v>Yes</v>
      </c>
    </row>
    <row r="334" spans="1:18" x14ac:dyDescent="0.3">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s="5">
        <f>VLOOKUP(Orders[[#This Row],[Product ID]],Table2[#All],7,FALSE)*Orders[[#This Row],[Quantity]]</f>
        <v>1.6118999999999999</v>
      </c>
      <c r="Q334" s="10">
        <f>Orders[[#This Row],[Profit]]/(Orders[[#This Row],[Sales]]-Orders[[#This Row],[Profit]])</f>
        <v>9.8901098901098883E-2</v>
      </c>
      <c r="R334" t="str">
        <f>VLOOKUP(Orders[[#This Row],[Customer ID]],customers!$A$2:$I$1001,9,FALSE)</f>
        <v>Yes</v>
      </c>
    </row>
    <row r="335" spans="1:18" x14ac:dyDescent="0.3">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s="5">
        <f>VLOOKUP(Orders[[#This Row],[Product ID]],Table2[#All],7,FALSE)*Orders[[#This Row],[Quantity]]</f>
        <v>1.4327999999999999</v>
      </c>
      <c r="Q335" s="10">
        <f>Orders[[#This Row],[Profit]]/(Orders[[#This Row],[Sales]]-Orders[[#This Row],[Profit]])</f>
        <v>6.3829787234042548E-2</v>
      </c>
      <c r="R335" t="str">
        <f>VLOOKUP(Orders[[#This Row],[Customer ID]],customers!$A$2:$I$1001,9,FALSE)</f>
        <v>Yes</v>
      </c>
    </row>
    <row r="336" spans="1:18" x14ac:dyDescent="0.3">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s="5">
        <f>VLOOKUP(Orders[[#This Row],[Product ID]],Table2[#All],7,FALSE)*Orders[[#This Row],[Quantity]]</f>
        <v>3.585</v>
      </c>
      <c r="Q336" s="10">
        <f>Orders[[#This Row],[Profit]]/(Orders[[#This Row],[Sales]]-Orders[[#This Row],[Profit]])</f>
        <v>6.3829787234042548E-2</v>
      </c>
      <c r="R336" t="str">
        <f>VLOOKUP(Orders[[#This Row],[Customer ID]],customers!$A$2:$I$1001,9,FALSE)</f>
        <v>No</v>
      </c>
    </row>
    <row r="337" spans="1:18" x14ac:dyDescent="0.3">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s="5">
        <f>VLOOKUP(Orders[[#This Row],[Product ID]],Table2[#All],7,FALSE)*Orders[[#This Row],[Quantity]]</f>
        <v>3.7088999999999999</v>
      </c>
      <c r="Q337" s="10">
        <f>Orders[[#This Row],[Profit]]/(Orders[[#This Row],[Sales]]-Orders[[#This Row],[Profit]])</f>
        <v>0.14942528735632182</v>
      </c>
      <c r="R337" t="str">
        <f>VLOOKUP(Orders[[#This Row],[Customer ID]],customers!$A$2:$I$1001,9,FALSE)</f>
        <v>Yes</v>
      </c>
    </row>
    <row r="338" spans="1:18" x14ac:dyDescent="0.3">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s="5">
        <f>VLOOKUP(Orders[[#This Row],[Product ID]],Table2[#All],7,FALSE)*Orders[[#This Row],[Quantity]]</f>
        <v>4.05</v>
      </c>
      <c r="Q338" s="10">
        <f>Orders[[#This Row],[Profit]]/(Orders[[#This Row],[Sales]]-Orders[[#This Row],[Profit]])</f>
        <v>9.8901098901098897E-2</v>
      </c>
      <c r="R338" t="str">
        <f>VLOOKUP(Orders[[#This Row],[Customer ID]],customers!$A$2:$I$1001,9,FALSE)</f>
        <v>No</v>
      </c>
    </row>
    <row r="339" spans="1:18" x14ac:dyDescent="0.3">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s="5">
        <f>VLOOKUP(Orders[[#This Row],[Product ID]],Table2[#All],7,FALSE)*Orders[[#This Row],[Quantity]]</f>
        <v>6.1478999999999999</v>
      </c>
      <c r="Q339" s="10">
        <f>Orders[[#This Row],[Profit]]/(Orders[[#This Row],[Sales]]-Orders[[#This Row],[Profit]])</f>
        <v>0.12359550561797752</v>
      </c>
      <c r="R339" t="str">
        <f>VLOOKUP(Orders[[#This Row],[Customer ID]],customers!$A$2:$I$1001,9,FALSE)</f>
        <v>No</v>
      </c>
    </row>
    <row r="340" spans="1:18" x14ac:dyDescent="0.3">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s="5">
        <f>VLOOKUP(Orders[[#This Row],[Product ID]],Table2[#All],7,FALSE)*Orders[[#This Row],[Quantity]]</f>
        <v>6.5339999999999998</v>
      </c>
      <c r="Q340" s="10">
        <f>Orders[[#This Row],[Profit]]/(Orders[[#This Row],[Sales]]-Orders[[#This Row],[Profit]])</f>
        <v>0.12359550561797752</v>
      </c>
      <c r="R340" t="str">
        <f>VLOOKUP(Orders[[#This Row],[Customer ID]],customers!$A$2:$I$1001,9,FALSE)</f>
        <v>No</v>
      </c>
    </row>
    <row r="341" spans="1:18" x14ac:dyDescent="0.3">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s="5">
        <f>VLOOKUP(Orders[[#This Row],[Product ID]],Table2[#All],7,FALSE)*Orders[[#This Row],[Quantity]]</f>
        <v>0.80190000000000006</v>
      </c>
      <c r="Q341" s="10">
        <f>Orders[[#This Row],[Profit]]/(Orders[[#This Row],[Sales]]-Orders[[#This Row],[Profit]])</f>
        <v>0.12359550561797754</v>
      </c>
      <c r="R341" t="str">
        <f>VLOOKUP(Orders[[#This Row],[Customer ID]],customers!$A$2:$I$1001,9,FALSE)</f>
        <v>Yes</v>
      </c>
    </row>
    <row r="342" spans="1:18" x14ac:dyDescent="0.3">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s="5">
        <f>VLOOKUP(Orders[[#This Row],[Product ID]],Table2[#All],7,FALSE)*Orders[[#This Row],[Quantity]]</f>
        <v>0.80190000000000006</v>
      </c>
      <c r="Q342" s="10">
        <f>Orders[[#This Row],[Profit]]/(Orders[[#This Row],[Sales]]-Orders[[#This Row],[Profit]])</f>
        <v>0.12359550561797754</v>
      </c>
      <c r="R342" t="str">
        <f>VLOOKUP(Orders[[#This Row],[Customer ID]],customers!$A$2:$I$1001,9,FALSE)</f>
        <v>Yes</v>
      </c>
    </row>
    <row r="343" spans="1:18" x14ac:dyDescent="0.3">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s="5">
        <f>VLOOKUP(Orders[[#This Row],[Product ID]],Table2[#All],7,FALSE)*Orders[[#This Row],[Quantity]]</f>
        <v>1.9601999999999999</v>
      </c>
      <c r="Q343" s="10">
        <f>Orders[[#This Row],[Profit]]/(Orders[[#This Row],[Sales]]-Orders[[#This Row],[Profit]])</f>
        <v>0.12359550561797752</v>
      </c>
      <c r="R343" t="str">
        <f>VLOOKUP(Orders[[#This Row],[Customer ID]],customers!$A$2:$I$1001,9,FALSE)</f>
        <v>No</v>
      </c>
    </row>
    <row r="344" spans="1:18" x14ac:dyDescent="0.3">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s="5">
        <f>VLOOKUP(Orders[[#This Row],[Product ID]],Table2[#All],7,FALSE)*Orders[[#This Row],[Quantity]]</f>
        <v>5.0504999999999995</v>
      </c>
      <c r="Q344" s="10">
        <f>Orders[[#This Row],[Profit]]/(Orders[[#This Row],[Sales]]-Orders[[#This Row],[Profit]])</f>
        <v>0.14942528735632185</v>
      </c>
      <c r="R344" t="str">
        <f>VLOOKUP(Orders[[#This Row],[Customer ID]],customers!$A$2:$I$1001,9,FALSE)</f>
        <v>No</v>
      </c>
    </row>
    <row r="345" spans="1:18" x14ac:dyDescent="0.3">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s="5">
        <f>VLOOKUP(Orders[[#This Row],[Product ID]],Table2[#All],7,FALSE)*Orders[[#This Row],[Quantity]]</f>
        <v>1.9331999999999996</v>
      </c>
      <c r="Q345" s="10">
        <f>Orders[[#This Row],[Profit]]/(Orders[[#This Row],[Sales]]-Orders[[#This Row],[Profit]])</f>
        <v>6.3829787234042534E-2</v>
      </c>
      <c r="R345" t="str">
        <f>VLOOKUP(Orders[[#This Row],[Customer ID]],customers!$A$2:$I$1001,9,FALSE)</f>
        <v>No</v>
      </c>
    </row>
    <row r="346" spans="1:18" x14ac:dyDescent="0.3">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s="5">
        <f>VLOOKUP(Orders[[#This Row],[Product ID]],Table2[#All],7,FALSE)*Orders[[#This Row],[Quantity]]</f>
        <v>1.194</v>
      </c>
      <c r="Q346" s="10">
        <f>Orders[[#This Row],[Profit]]/(Orders[[#This Row],[Sales]]-Orders[[#This Row],[Profit]])</f>
        <v>6.3829787234042548E-2</v>
      </c>
      <c r="R346" t="str">
        <f>VLOOKUP(Orders[[#This Row],[Customer ID]],customers!$A$2:$I$1001,9,FALSE)</f>
        <v>Yes</v>
      </c>
    </row>
    <row r="347" spans="1:18" x14ac:dyDescent="0.3">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s="5">
        <f>VLOOKUP(Orders[[#This Row],[Product ID]],Table2[#All],7,FALSE)*Orders[[#This Row],[Quantity]]</f>
        <v>3.585</v>
      </c>
      <c r="Q347" s="10">
        <f>Orders[[#This Row],[Profit]]/(Orders[[#This Row],[Sales]]-Orders[[#This Row],[Profit]])</f>
        <v>6.3829787234042548E-2</v>
      </c>
      <c r="R347" t="str">
        <f>VLOOKUP(Orders[[#This Row],[Customer ID]],customers!$A$2:$I$1001,9,FALSE)</f>
        <v>No</v>
      </c>
    </row>
    <row r="348" spans="1:18" x14ac:dyDescent="0.3">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s="5">
        <f>VLOOKUP(Orders[[#This Row],[Product ID]],Table2[#All],7,FALSE)*Orders[[#This Row],[Quantity]]</f>
        <v>2.0978999999999997</v>
      </c>
      <c r="Q348" s="10">
        <f>Orders[[#This Row],[Profit]]/(Orders[[#This Row],[Sales]]-Orders[[#This Row],[Profit]])</f>
        <v>9.8901098901098883E-2</v>
      </c>
      <c r="R348" t="str">
        <f>VLOOKUP(Orders[[#This Row],[Customer ID]],customers!$A$2:$I$1001,9,FALSE)</f>
        <v>Yes</v>
      </c>
    </row>
    <row r="349" spans="1:18" x14ac:dyDescent="0.3">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s="5">
        <f>VLOOKUP(Orders[[#This Row],[Product ID]],Table2[#All],7,FALSE)*Orders[[#This Row],[Quantity]]</f>
        <v>5.6745000000000001</v>
      </c>
      <c r="Q349" s="10">
        <f>Orders[[#This Row],[Profit]]/(Orders[[#This Row],[Sales]]-Orders[[#This Row],[Profit]])</f>
        <v>0.14942528735632182</v>
      </c>
      <c r="R349" t="str">
        <f>VLOOKUP(Orders[[#This Row],[Customer ID]],customers!$A$2:$I$1001,9,FALSE)</f>
        <v>No</v>
      </c>
    </row>
    <row r="350" spans="1:18" x14ac:dyDescent="0.3">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s="5">
        <f>VLOOKUP(Orders[[#This Row],[Product ID]],Table2[#All],7,FALSE)*Orders[[#This Row],[Quantity]]</f>
        <v>22.542299999999997</v>
      </c>
      <c r="Q350" s="10">
        <f>Orders[[#This Row],[Profit]]/(Orders[[#This Row],[Sales]]-Orders[[#This Row],[Profit]])</f>
        <v>0.12359550561797755</v>
      </c>
      <c r="R350" t="str">
        <f>VLOOKUP(Orders[[#This Row],[Customer ID]],customers!$A$2:$I$1001,9,FALSE)</f>
        <v>No</v>
      </c>
    </row>
    <row r="351" spans="1:18" x14ac:dyDescent="0.3">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s="5">
        <f>VLOOKUP(Orders[[#This Row],[Product ID]],Table2[#All],7,FALSE)*Orders[[#This Row],[Quantity]]</f>
        <v>0.86039999999999983</v>
      </c>
      <c r="Q351" s="10">
        <f>Orders[[#This Row],[Profit]]/(Orders[[#This Row],[Sales]]-Orders[[#This Row],[Profit]])</f>
        <v>6.3829787234042548E-2</v>
      </c>
      <c r="R351" t="str">
        <f>VLOOKUP(Orders[[#This Row],[Customer ID]],customers!$A$2:$I$1001,9,FALSE)</f>
        <v>No</v>
      </c>
    </row>
    <row r="352" spans="1:18" x14ac:dyDescent="0.3">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s="5">
        <f>VLOOKUP(Orders[[#This Row],[Product ID]],Table2[#All],7,FALSE)*Orders[[#This Row],[Quantity]]</f>
        <v>2.1492</v>
      </c>
      <c r="Q352" s="10">
        <f>Orders[[#This Row],[Profit]]/(Orders[[#This Row],[Sales]]-Orders[[#This Row],[Profit]])</f>
        <v>9.8901098901098911E-2</v>
      </c>
      <c r="R352" t="str">
        <f>VLOOKUP(Orders[[#This Row],[Customer ID]],customers!$A$2:$I$1001,9,FALSE)</f>
        <v>No</v>
      </c>
    </row>
    <row r="353" spans="1:18" x14ac:dyDescent="0.3">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s="5">
        <f>VLOOKUP(Orders[[#This Row],[Product ID]],Table2[#All],7,FALSE)*Orders[[#This Row],[Quantity]]</f>
        <v>2.0249999999999999</v>
      </c>
      <c r="Q353" s="10">
        <f>Orders[[#This Row],[Profit]]/(Orders[[#This Row],[Sales]]-Orders[[#This Row],[Profit]])</f>
        <v>9.8901098901098897E-2</v>
      </c>
      <c r="R353" t="str">
        <f>VLOOKUP(Orders[[#This Row],[Customer ID]],customers!$A$2:$I$1001,9,FALSE)</f>
        <v>No</v>
      </c>
    </row>
    <row r="354" spans="1:18" x14ac:dyDescent="0.3">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s="5">
        <f>VLOOKUP(Orders[[#This Row],[Product ID]],Table2[#All],7,FALSE)*Orders[[#This Row],[Quantity]]</f>
        <v>4.0095000000000001</v>
      </c>
      <c r="Q354" s="10">
        <f>Orders[[#This Row],[Profit]]/(Orders[[#This Row],[Sales]]-Orders[[#This Row],[Profit]])</f>
        <v>0.12359550561797752</v>
      </c>
      <c r="R354" t="str">
        <f>VLOOKUP(Orders[[#This Row],[Customer ID]],customers!$A$2:$I$1001,9,FALSE)</f>
        <v>No</v>
      </c>
    </row>
    <row r="355" spans="1:18" x14ac:dyDescent="0.3">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s="5">
        <f>VLOOKUP(Orders[[#This Row],[Product ID]],Table2[#All],7,FALSE)*Orders[[#This Row],[Quantity]]</f>
        <v>2.4299999999999997</v>
      </c>
      <c r="Q355" s="10">
        <f>Orders[[#This Row],[Profit]]/(Orders[[#This Row],[Sales]]-Orders[[#This Row],[Profit]])</f>
        <v>9.8901098901098883E-2</v>
      </c>
      <c r="R355" t="str">
        <f>VLOOKUP(Orders[[#This Row],[Customer ID]],customers!$A$2:$I$1001,9,FALSE)</f>
        <v>Yes</v>
      </c>
    </row>
    <row r="356" spans="1:18" x14ac:dyDescent="0.3">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s="5">
        <f>VLOOKUP(Orders[[#This Row],[Product ID]],Table2[#All],7,FALSE)*Orders[[#This Row],[Quantity]]</f>
        <v>13.972499999999997</v>
      </c>
      <c r="Q356" s="10">
        <f>Orders[[#This Row],[Profit]]/(Orders[[#This Row],[Sales]]-Orders[[#This Row],[Profit]])</f>
        <v>9.8901098901098897E-2</v>
      </c>
      <c r="R356" t="str">
        <f>VLOOKUP(Orders[[#This Row],[Customer ID]],customers!$A$2:$I$1001,9,FALSE)</f>
        <v>No</v>
      </c>
    </row>
    <row r="357" spans="1:18" x14ac:dyDescent="0.3">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s="5">
        <f>VLOOKUP(Orders[[#This Row],[Product ID]],Table2[#All],7,FALSE)*Orders[[#This Row],[Quantity]]</f>
        <v>10.298249999999998</v>
      </c>
      <c r="Q357" s="10">
        <f>Orders[[#This Row],[Profit]]/(Orders[[#This Row],[Sales]]-Orders[[#This Row],[Profit]])</f>
        <v>9.8901098901098897E-2</v>
      </c>
      <c r="R357" t="str">
        <f>VLOOKUP(Orders[[#This Row],[Customer ID]],customers!$A$2:$I$1001,9,FALSE)</f>
        <v>Yes</v>
      </c>
    </row>
    <row r="358" spans="1:18" x14ac:dyDescent="0.3">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s="5">
        <f>VLOOKUP(Orders[[#This Row],[Product ID]],Table2[#All],7,FALSE)*Orders[[#This Row],[Quantity]]</f>
        <v>6.734</v>
      </c>
      <c r="Q358" s="10">
        <f>Orders[[#This Row],[Profit]]/(Orders[[#This Row],[Sales]]-Orders[[#This Row],[Profit]])</f>
        <v>0.14942528735632185</v>
      </c>
      <c r="R358" t="str">
        <f>VLOOKUP(Orders[[#This Row],[Customer ID]],customers!$A$2:$I$1001,9,FALSE)</f>
        <v>Yes</v>
      </c>
    </row>
    <row r="359" spans="1:18" x14ac:dyDescent="0.3">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s="5">
        <f>VLOOKUP(Orders[[#This Row],[Product ID]],Table2[#All],7,FALSE)*Orders[[#This Row],[Quantity]]</f>
        <v>13.972499999999997</v>
      </c>
      <c r="Q359" s="10">
        <f>Orders[[#This Row],[Profit]]/(Orders[[#This Row],[Sales]]-Orders[[#This Row],[Profit]])</f>
        <v>9.8901098901098897E-2</v>
      </c>
      <c r="R359" t="str">
        <f>VLOOKUP(Orders[[#This Row],[Customer ID]],customers!$A$2:$I$1001,9,FALSE)</f>
        <v>No</v>
      </c>
    </row>
    <row r="360" spans="1:18" x14ac:dyDescent="0.3">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s="5">
        <f>VLOOKUP(Orders[[#This Row],[Product ID]],Table2[#All],7,FALSE)*Orders[[#This Row],[Quantity]]</f>
        <v>2.6806499999999995</v>
      </c>
      <c r="Q360" s="10">
        <f>Orders[[#This Row],[Profit]]/(Orders[[#This Row],[Sales]]-Orders[[#This Row],[Profit]])</f>
        <v>9.8901098901098897E-2</v>
      </c>
      <c r="R360" t="str">
        <f>VLOOKUP(Orders[[#This Row],[Customer ID]],customers!$A$2:$I$1001,9,FALSE)</f>
        <v>No</v>
      </c>
    </row>
    <row r="361" spans="1:18" x14ac:dyDescent="0.3">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s="5">
        <f>VLOOKUP(Orders[[#This Row],[Product ID]],Table2[#All],7,FALSE)*Orders[[#This Row],[Quantity]]</f>
        <v>1.2905999999999997</v>
      </c>
      <c r="Q361" s="10">
        <f>Orders[[#This Row],[Profit]]/(Orders[[#This Row],[Sales]]-Orders[[#This Row],[Profit]])</f>
        <v>6.3829787234042548E-2</v>
      </c>
      <c r="R361" t="str">
        <f>VLOOKUP(Orders[[#This Row],[Customer ID]],customers!$A$2:$I$1001,9,FALSE)</f>
        <v>No</v>
      </c>
    </row>
    <row r="362" spans="1:18" x14ac:dyDescent="0.3">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s="5">
        <f>VLOOKUP(Orders[[#This Row],[Product ID]],Table2[#All],7,FALSE)*Orders[[#This Row],[Quantity]]</f>
        <v>2.4701999999999997</v>
      </c>
      <c r="Q362" s="10">
        <f>Orders[[#This Row],[Profit]]/(Orders[[#This Row],[Sales]]-Orders[[#This Row],[Profit]])</f>
        <v>6.3829787234042548E-2</v>
      </c>
      <c r="R362" t="str">
        <f>VLOOKUP(Orders[[#This Row],[Customer ID]],customers!$A$2:$I$1001,9,FALSE)</f>
        <v>No</v>
      </c>
    </row>
    <row r="363" spans="1:18" x14ac:dyDescent="0.3">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s="5">
        <f>VLOOKUP(Orders[[#This Row],[Product ID]],Table2[#All],7,FALSE)*Orders[[#This Row],[Quantity]]</f>
        <v>0.35819999999999996</v>
      </c>
      <c r="Q363" s="10">
        <f>Orders[[#This Row],[Profit]]/(Orders[[#This Row],[Sales]]-Orders[[#This Row],[Profit]])</f>
        <v>6.3829787234042548E-2</v>
      </c>
      <c r="R363" t="str">
        <f>VLOOKUP(Orders[[#This Row],[Customer ID]],customers!$A$2:$I$1001,9,FALSE)</f>
        <v>No</v>
      </c>
    </row>
    <row r="364" spans="1:18" x14ac:dyDescent="0.3">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s="5">
        <f>VLOOKUP(Orders[[#This Row],[Product ID]],Table2[#All],7,FALSE)*Orders[[#This Row],[Quantity]]</f>
        <v>8.1675000000000004</v>
      </c>
      <c r="Q364" s="10">
        <f>Orders[[#This Row],[Profit]]/(Orders[[#This Row],[Sales]]-Orders[[#This Row],[Profit]])</f>
        <v>0.12359550561797754</v>
      </c>
      <c r="R364" t="str">
        <f>VLOOKUP(Orders[[#This Row],[Customer ID]],customers!$A$2:$I$1001,9,FALSE)</f>
        <v>Yes</v>
      </c>
    </row>
    <row r="365" spans="1:18" x14ac:dyDescent="0.3">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s="5">
        <f>VLOOKUP(Orders[[#This Row],[Product ID]],Table2[#All],7,FALSE)*Orders[[#This Row],[Quantity]]</f>
        <v>11.349</v>
      </c>
      <c r="Q365" s="10">
        <f>Orders[[#This Row],[Profit]]/(Orders[[#This Row],[Sales]]-Orders[[#This Row],[Profit]])</f>
        <v>0.14942528735632182</v>
      </c>
      <c r="R365" t="str">
        <f>VLOOKUP(Orders[[#This Row],[Customer ID]],customers!$A$2:$I$1001,9,FALSE)</f>
        <v>No</v>
      </c>
    </row>
    <row r="366" spans="1:18" x14ac:dyDescent="0.3">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s="5">
        <f>VLOOKUP(Orders[[#This Row],[Product ID]],Table2[#All],7,FALSE)*Orders[[#This Row],[Quantity]]</f>
        <v>8.0190000000000001</v>
      </c>
      <c r="Q366" s="10">
        <f>Orders[[#This Row],[Profit]]/(Orders[[#This Row],[Sales]]-Orders[[#This Row],[Profit]])</f>
        <v>0.12359550561797752</v>
      </c>
      <c r="R366" t="str">
        <f>VLOOKUP(Orders[[#This Row],[Customer ID]],customers!$A$2:$I$1001,9,FALSE)</f>
        <v>Yes</v>
      </c>
    </row>
    <row r="367" spans="1:18" x14ac:dyDescent="0.3">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s="5">
        <f>VLOOKUP(Orders[[#This Row],[Product ID]],Table2[#All],7,FALSE)*Orders[[#This Row],[Quantity]]</f>
        <v>1.0101</v>
      </c>
      <c r="Q367" s="10">
        <f>Orders[[#This Row],[Profit]]/(Orders[[#This Row],[Sales]]-Orders[[#This Row],[Profit]])</f>
        <v>0.14942528735632185</v>
      </c>
      <c r="R367" t="str">
        <f>VLOOKUP(Orders[[#This Row],[Customer ID]],customers!$A$2:$I$1001,9,FALSE)</f>
        <v>No</v>
      </c>
    </row>
    <row r="368" spans="1:18" x14ac:dyDescent="0.3">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s="5">
        <f>VLOOKUP(Orders[[#This Row],[Product ID]],Table2[#All],7,FALSE)*Orders[[#This Row],[Quantity]]</f>
        <v>4.8114000000000008</v>
      </c>
      <c r="Q368" s="10">
        <f>Orders[[#This Row],[Profit]]/(Orders[[#This Row],[Sales]]-Orders[[#This Row],[Profit]])</f>
        <v>0.12359550561797754</v>
      </c>
      <c r="R368" t="str">
        <f>VLOOKUP(Orders[[#This Row],[Customer ID]],customers!$A$2:$I$1001,9,FALSE)</f>
        <v>No</v>
      </c>
    </row>
    <row r="369" spans="1:18" x14ac:dyDescent="0.3">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s="5">
        <f>VLOOKUP(Orders[[#This Row],[Product ID]],Table2[#All],7,FALSE)*Orders[[#This Row],[Quantity]]</f>
        <v>1.1349</v>
      </c>
      <c r="Q369" s="10">
        <f>Orders[[#This Row],[Profit]]/(Orders[[#This Row],[Sales]]-Orders[[#This Row],[Profit]])</f>
        <v>0.14942528735632182</v>
      </c>
      <c r="R369" t="str">
        <f>VLOOKUP(Orders[[#This Row],[Customer ID]],customers!$A$2:$I$1001,9,FALSE)</f>
        <v>Yes</v>
      </c>
    </row>
    <row r="370" spans="1:18" x14ac:dyDescent="0.3">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s="5">
        <f>VLOOKUP(Orders[[#This Row],[Product ID]],Table2[#All],7,FALSE)*Orders[[#This Row],[Quantity]]</f>
        <v>6.9574999999999996</v>
      </c>
      <c r="Q370" s="10">
        <f>Orders[[#This Row],[Profit]]/(Orders[[#This Row],[Sales]]-Orders[[#This Row],[Profit]])</f>
        <v>0.12359550561797754</v>
      </c>
      <c r="R370" t="str">
        <f>VLOOKUP(Orders[[#This Row],[Customer ID]],customers!$A$2:$I$1001,9,FALSE)</f>
        <v>No</v>
      </c>
    </row>
    <row r="371" spans="1:18" x14ac:dyDescent="0.3">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s="5">
        <f>VLOOKUP(Orders[[#This Row],[Product ID]],Table2[#All],7,FALSE)*Orders[[#This Row],[Quantity]]</f>
        <v>0.98009999999999997</v>
      </c>
      <c r="Q371" s="10">
        <f>Orders[[#This Row],[Profit]]/(Orders[[#This Row],[Sales]]-Orders[[#This Row],[Profit]])</f>
        <v>0.12359550561797752</v>
      </c>
      <c r="R371" t="str">
        <f>VLOOKUP(Orders[[#This Row],[Customer ID]],customers!$A$2:$I$1001,9,FALSE)</f>
        <v>Yes</v>
      </c>
    </row>
    <row r="372" spans="1:18" x14ac:dyDescent="0.3">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s="5">
        <f>VLOOKUP(Orders[[#This Row],[Product ID]],Table2[#All],7,FALSE)*Orders[[#This Row],[Quantity]]</f>
        <v>2.673</v>
      </c>
      <c r="Q372" s="10">
        <f>Orders[[#This Row],[Profit]]/(Orders[[#This Row],[Sales]]-Orders[[#This Row],[Profit]])</f>
        <v>0.12359550561797751</v>
      </c>
      <c r="R372" t="str">
        <f>VLOOKUP(Orders[[#This Row],[Customer ID]],customers!$A$2:$I$1001,9,FALSE)</f>
        <v>Yes</v>
      </c>
    </row>
    <row r="373" spans="1:18" x14ac:dyDescent="0.3">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s="5">
        <f>VLOOKUP(Orders[[#This Row],[Product ID]],Table2[#All],7,FALSE)*Orders[[#This Row],[Quantity]]</f>
        <v>4.1957999999999993</v>
      </c>
      <c r="Q373" s="10">
        <f>Orders[[#This Row],[Profit]]/(Orders[[#This Row],[Sales]]-Orders[[#This Row],[Profit]])</f>
        <v>9.8901098901098883E-2</v>
      </c>
      <c r="R373" t="str">
        <f>VLOOKUP(Orders[[#This Row],[Customer ID]],customers!$A$2:$I$1001,9,FALSE)</f>
        <v>Yes</v>
      </c>
    </row>
    <row r="374" spans="1:18" x14ac:dyDescent="0.3">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s="5">
        <f>VLOOKUP(Orders[[#This Row],[Product ID]],Table2[#All],7,FALSE)*Orders[[#This Row],[Quantity]]</f>
        <v>2.5811999999999995</v>
      </c>
      <c r="Q374" s="10">
        <f>Orders[[#This Row],[Profit]]/(Orders[[#This Row],[Sales]]-Orders[[#This Row],[Profit]])</f>
        <v>6.3829787234042548E-2</v>
      </c>
      <c r="R374" t="str">
        <f>VLOOKUP(Orders[[#This Row],[Customer ID]],customers!$A$2:$I$1001,9,FALSE)</f>
        <v>No</v>
      </c>
    </row>
    <row r="375" spans="1:18" x14ac:dyDescent="0.3">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s="5">
        <f>VLOOKUP(Orders[[#This Row],[Product ID]],Table2[#All],7,FALSE)*Orders[[#This Row],[Quantity]]</f>
        <v>1.6118999999999999</v>
      </c>
      <c r="Q375" s="10">
        <f>Orders[[#This Row],[Profit]]/(Orders[[#This Row],[Sales]]-Orders[[#This Row],[Profit]])</f>
        <v>9.8901098901098883E-2</v>
      </c>
      <c r="R375" t="str">
        <f>VLOOKUP(Orders[[#This Row],[Customer ID]],customers!$A$2:$I$1001,9,FALSE)</f>
        <v>Yes</v>
      </c>
    </row>
    <row r="376" spans="1:18" x14ac:dyDescent="0.3">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s="5">
        <f>VLOOKUP(Orders[[#This Row],[Product ID]],Table2[#All],7,FALSE)*Orders[[#This Row],[Quantity]]</f>
        <v>4.9451999999999998</v>
      </c>
      <c r="Q376" s="10">
        <f>Orders[[#This Row],[Profit]]/(Orders[[#This Row],[Sales]]-Orders[[#This Row],[Profit]])</f>
        <v>0.14942528735632182</v>
      </c>
      <c r="R376" t="str">
        <f>VLOOKUP(Orders[[#This Row],[Customer ID]],customers!$A$2:$I$1001,9,FALSE)</f>
        <v>Yes</v>
      </c>
    </row>
    <row r="377" spans="1:18" x14ac:dyDescent="0.3">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s="5">
        <f>VLOOKUP(Orders[[#This Row],[Product ID]],Table2[#All],7,FALSE)*Orders[[#This Row],[Quantity]]</f>
        <v>0.60749999999999993</v>
      </c>
      <c r="Q377" s="10">
        <f>Orders[[#This Row],[Profit]]/(Orders[[#This Row],[Sales]]-Orders[[#This Row],[Profit]])</f>
        <v>9.8901098901098883E-2</v>
      </c>
      <c r="R377" t="str">
        <f>VLOOKUP(Orders[[#This Row],[Customer ID]],customers!$A$2:$I$1001,9,FALSE)</f>
        <v>Yes</v>
      </c>
    </row>
    <row r="378" spans="1:18" x14ac:dyDescent="0.3">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s="5">
        <f>VLOOKUP(Orders[[#This Row],[Product ID]],Table2[#All],7,FALSE)*Orders[[#This Row],[Quantity]]</f>
        <v>0.35819999999999996</v>
      </c>
      <c r="Q378" s="10">
        <f>Orders[[#This Row],[Profit]]/(Orders[[#This Row],[Sales]]-Orders[[#This Row],[Profit]])</f>
        <v>6.3829787234042548E-2</v>
      </c>
      <c r="R378" t="str">
        <f>VLOOKUP(Orders[[#This Row],[Customer ID]],customers!$A$2:$I$1001,9,FALSE)</f>
        <v>Yes</v>
      </c>
    </row>
    <row r="379" spans="1:18" x14ac:dyDescent="0.3">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s="5">
        <f>VLOOKUP(Orders[[#This Row],[Product ID]],Table2[#All],7,FALSE)*Orders[[#This Row],[Quantity]]</f>
        <v>0.4832999999999999</v>
      </c>
      <c r="Q379" s="10">
        <f>Orders[[#This Row],[Profit]]/(Orders[[#This Row],[Sales]]-Orders[[#This Row],[Profit]])</f>
        <v>6.3829787234042534E-2</v>
      </c>
      <c r="R379" t="str">
        <f>VLOOKUP(Orders[[#This Row],[Customer ID]],customers!$A$2:$I$1001,9,FALSE)</f>
        <v>No</v>
      </c>
    </row>
    <row r="380" spans="1:18" x14ac:dyDescent="0.3">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s="5">
        <f>VLOOKUP(Orders[[#This Row],[Product ID]],Table2[#All],7,FALSE)*Orders[[#This Row],[Quantity]]</f>
        <v>2.0978999999999997</v>
      </c>
      <c r="Q380" s="10">
        <f>Orders[[#This Row],[Profit]]/(Orders[[#This Row],[Sales]]-Orders[[#This Row],[Profit]])</f>
        <v>9.8901098901098883E-2</v>
      </c>
      <c r="R380" t="str">
        <f>VLOOKUP(Orders[[#This Row],[Customer ID]],customers!$A$2:$I$1001,9,FALSE)</f>
        <v>Yes</v>
      </c>
    </row>
    <row r="381" spans="1:18" x14ac:dyDescent="0.3">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s="5">
        <f>VLOOKUP(Orders[[#This Row],[Product ID]],Table2[#All],7,FALSE)*Orders[[#This Row],[Quantity]]</f>
        <v>2.5811999999999995</v>
      </c>
      <c r="Q381" s="10">
        <f>Orders[[#This Row],[Profit]]/(Orders[[#This Row],[Sales]]-Orders[[#This Row],[Profit]])</f>
        <v>6.3829787234042548E-2</v>
      </c>
      <c r="R381" t="str">
        <f>VLOOKUP(Orders[[#This Row],[Customer ID]],customers!$A$2:$I$1001,9,FALSE)</f>
        <v>Yes</v>
      </c>
    </row>
    <row r="382" spans="1:18" x14ac:dyDescent="0.3">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s="5">
        <f>VLOOKUP(Orders[[#This Row],[Product ID]],Table2[#All],7,FALSE)*Orders[[#This Row],[Quantity]]</f>
        <v>3.0303</v>
      </c>
      <c r="Q382" s="10">
        <f>Orders[[#This Row],[Profit]]/(Orders[[#This Row],[Sales]]-Orders[[#This Row],[Profit]])</f>
        <v>0.14942528735632185</v>
      </c>
      <c r="R382" t="str">
        <f>VLOOKUP(Orders[[#This Row],[Customer ID]],customers!$A$2:$I$1001,9,FALSE)</f>
        <v>No</v>
      </c>
    </row>
    <row r="383" spans="1:18" x14ac:dyDescent="0.3">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s="5">
        <f>VLOOKUP(Orders[[#This Row],[Product ID]],Table2[#All],7,FALSE)*Orders[[#This Row],[Quantity]]</f>
        <v>1.3432500000000001</v>
      </c>
      <c r="Q383" s="10">
        <f>Orders[[#This Row],[Profit]]/(Orders[[#This Row],[Sales]]-Orders[[#This Row],[Profit]])</f>
        <v>9.8901098901098911E-2</v>
      </c>
      <c r="R383" t="str">
        <f>VLOOKUP(Orders[[#This Row],[Customer ID]],customers!$A$2:$I$1001,9,FALSE)</f>
        <v>Yes</v>
      </c>
    </row>
    <row r="384" spans="1:18" x14ac:dyDescent="0.3">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s="5">
        <f>VLOOKUP(Orders[[#This Row],[Product ID]],Table2[#All],7,FALSE)*Orders[[#This Row],[Quantity]]</f>
        <v>2.4057000000000004</v>
      </c>
      <c r="Q384" s="10">
        <f>Orders[[#This Row],[Profit]]/(Orders[[#This Row],[Sales]]-Orders[[#This Row],[Profit]])</f>
        <v>0.12359550561797754</v>
      </c>
      <c r="R384" t="str">
        <f>VLOOKUP(Orders[[#This Row],[Customer ID]],customers!$A$2:$I$1001,9,FALSE)</f>
        <v>No</v>
      </c>
    </row>
    <row r="385" spans="1:18" x14ac:dyDescent="0.3">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s="5">
        <f>VLOOKUP(Orders[[#This Row],[Product ID]],Table2[#All],7,FALSE)*Orders[[#This Row],[Quantity]]</f>
        <v>5.8805999999999994</v>
      </c>
      <c r="Q385" s="10">
        <f>Orders[[#This Row],[Profit]]/(Orders[[#This Row],[Sales]]-Orders[[#This Row],[Profit]])</f>
        <v>0.12359550561797751</v>
      </c>
      <c r="R385" t="str">
        <f>VLOOKUP(Orders[[#This Row],[Customer ID]],customers!$A$2:$I$1001,9,FALSE)</f>
        <v>Yes</v>
      </c>
    </row>
    <row r="386" spans="1:18" x14ac:dyDescent="0.3">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s="5">
        <f>VLOOKUP(Orders[[#This Row],[Product ID]],Table2[#All],7,FALSE)*Orders[[#This Row],[Quantity]]</f>
        <v>10.722599999999998</v>
      </c>
      <c r="Q386" s="10">
        <f>Orders[[#This Row],[Profit]]/(Orders[[#This Row],[Sales]]-Orders[[#This Row],[Profit]])</f>
        <v>9.8901098901098897E-2</v>
      </c>
      <c r="R386" t="str">
        <f>VLOOKUP(Orders[[#This Row],[Customer ID]],customers!$A$2:$I$1001,9,FALSE)</f>
        <v>No</v>
      </c>
    </row>
    <row r="387" spans="1:18" x14ac:dyDescent="0.3">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s="5">
        <f>VLOOKUP(Orders[[#This Row],[Product ID]],Table2[#All],7,FALSE)*Orders[[#This Row],[Quantity]]</f>
        <v>5.6745000000000001</v>
      </c>
      <c r="Q387" s="10">
        <f>Orders[[#This Row],[Profit]]/(Orders[[#This Row],[Sales]]-Orders[[#This Row],[Profit]])</f>
        <v>0.14942528735632182</v>
      </c>
      <c r="R387" t="str">
        <f>VLOOKUP(Orders[[#This Row],[Customer ID]],customers!$A$2:$I$1001,9,FALSE)</f>
        <v>Yes</v>
      </c>
    </row>
    <row r="388" spans="1:18" x14ac:dyDescent="0.3">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s="5">
        <f>VLOOKUP(Orders[[#This Row],[Product ID]],Table2[#All],7,FALSE)*Orders[[#This Row],[Quantity]]</f>
        <v>1.6118999999999999</v>
      </c>
      <c r="Q388" s="10">
        <f>Orders[[#This Row],[Profit]]/(Orders[[#This Row],[Sales]]-Orders[[#This Row],[Profit]])</f>
        <v>9.8901098901098883E-2</v>
      </c>
      <c r="R388" t="str">
        <f>VLOOKUP(Orders[[#This Row],[Customer ID]],customers!$A$2:$I$1001,9,FALSE)</f>
        <v>Yes</v>
      </c>
    </row>
    <row r="389" spans="1:18" x14ac:dyDescent="0.3">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s="5">
        <f>VLOOKUP(Orders[[#This Row],[Product ID]],Table2[#All],7,FALSE)*Orders[[#This Row],[Quantity]]</f>
        <v>8.1675000000000004</v>
      </c>
      <c r="Q389" s="10">
        <f>Orders[[#This Row],[Profit]]/(Orders[[#This Row],[Sales]]-Orders[[#This Row],[Profit]])</f>
        <v>0.12359550561797754</v>
      </c>
      <c r="R389" t="str">
        <f>VLOOKUP(Orders[[#This Row],[Customer ID]],customers!$A$2:$I$1001,9,FALSE)</f>
        <v>Yes</v>
      </c>
    </row>
    <row r="390" spans="1:18" x14ac:dyDescent="0.3">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s="5">
        <f>VLOOKUP(Orders[[#This Row],[Product ID]],Table2[#All],7,FALSE)*Orders[[#This Row],[Quantity]]</f>
        <v>1.51515</v>
      </c>
      <c r="Q390" s="10">
        <f>Orders[[#This Row],[Profit]]/(Orders[[#This Row],[Sales]]-Orders[[#This Row],[Profit]])</f>
        <v>0.14942528735632185</v>
      </c>
      <c r="R390" t="str">
        <f>VLOOKUP(Orders[[#This Row],[Customer ID]],customers!$A$2:$I$1001,9,FALSE)</f>
        <v>Yes</v>
      </c>
    </row>
    <row r="391" spans="1:18" x14ac:dyDescent="0.3">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s="5">
        <f>VLOOKUP(Orders[[#This Row],[Product ID]],Table2[#All],7,FALSE)*Orders[[#This Row],[Quantity]]</f>
        <v>3.0303</v>
      </c>
      <c r="Q391" s="10">
        <f>Orders[[#This Row],[Profit]]/(Orders[[#This Row],[Sales]]-Orders[[#This Row],[Profit]])</f>
        <v>0.14942528735632185</v>
      </c>
      <c r="R391" t="str">
        <f>VLOOKUP(Orders[[#This Row],[Customer ID]],customers!$A$2:$I$1001,9,FALSE)</f>
        <v>Yes</v>
      </c>
    </row>
    <row r="392" spans="1:18" x14ac:dyDescent="0.3">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s="5">
        <f>VLOOKUP(Orders[[#This Row],[Product ID]],Table2[#All],7,FALSE)*Orders[[#This Row],[Quantity]]</f>
        <v>1.6038000000000001</v>
      </c>
      <c r="Q392" s="10">
        <f>Orders[[#This Row],[Profit]]/(Orders[[#This Row],[Sales]]-Orders[[#This Row],[Profit]])</f>
        <v>0.12359550561797754</v>
      </c>
      <c r="R392" t="str">
        <f>VLOOKUP(Orders[[#This Row],[Customer ID]],customers!$A$2:$I$1001,9,FALSE)</f>
        <v>Yes</v>
      </c>
    </row>
    <row r="393" spans="1:18" x14ac:dyDescent="0.3">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s="5">
        <f>VLOOKUP(Orders[[#This Row],[Product ID]],Table2[#All],7,FALSE)*Orders[[#This Row],[Quantity]]</f>
        <v>1.2149999999999999</v>
      </c>
      <c r="Q393" s="10">
        <f>Orders[[#This Row],[Profit]]/(Orders[[#This Row],[Sales]]-Orders[[#This Row],[Profit]])</f>
        <v>9.8901098901098883E-2</v>
      </c>
      <c r="R393" t="str">
        <f>VLOOKUP(Orders[[#This Row],[Customer ID]],customers!$A$2:$I$1001,9,FALSE)</f>
        <v>No</v>
      </c>
    </row>
    <row r="394" spans="1:18" x14ac:dyDescent="0.3">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s="5">
        <f>VLOOKUP(Orders[[#This Row],[Product ID]],Table2[#All],7,FALSE)*Orders[[#This Row],[Quantity]]</f>
        <v>9.8010000000000002</v>
      </c>
      <c r="Q394" s="10">
        <f>Orders[[#This Row],[Profit]]/(Orders[[#This Row],[Sales]]-Orders[[#This Row],[Profit]])</f>
        <v>0.12359550561797754</v>
      </c>
      <c r="R394" t="str">
        <f>VLOOKUP(Orders[[#This Row],[Customer ID]],customers!$A$2:$I$1001,9,FALSE)</f>
        <v>No</v>
      </c>
    </row>
    <row r="395" spans="1:18" x14ac:dyDescent="0.3">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s="5">
        <f>VLOOKUP(Orders[[#This Row],[Product ID]],Table2[#All],7,FALSE)*Orders[[#This Row],[Quantity]]</f>
        <v>0.34964999999999996</v>
      </c>
      <c r="Q395" s="10">
        <f>Orders[[#This Row],[Profit]]/(Orders[[#This Row],[Sales]]-Orders[[#This Row],[Profit]])</f>
        <v>9.8901098901098897E-2</v>
      </c>
      <c r="R395" t="str">
        <f>VLOOKUP(Orders[[#This Row],[Customer ID]],customers!$A$2:$I$1001,9,FALSE)</f>
        <v>No</v>
      </c>
    </row>
    <row r="396" spans="1:18" x14ac:dyDescent="0.3">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s="5">
        <f>VLOOKUP(Orders[[#This Row],[Product ID]],Table2[#All],7,FALSE)*Orders[[#This Row],[Quantity]]</f>
        <v>6.5963999999999992</v>
      </c>
      <c r="Q396" s="10">
        <f>Orders[[#This Row],[Profit]]/(Orders[[#This Row],[Sales]]-Orders[[#This Row],[Profit]])</f>
        <v>6.3829787234042562E-2</v>
      </c>
      <c r="R396" t="str">
        <f>VLOOKUP(Orders[[#This Row],[Customer ID]],customers!$A$2:$I$1001,9,FALSE)</f>
        <v>No</v>
      </c>
    </row>
    <row r="397" spans="1:18" x14ac:dyDescent="0.3">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s="5">
        <f>VLOOKUP(Orders[[#This Row],[Product ID]],Table2[#All],7,FALSE)*Orders[[#This Row],[Quantity]]</f>
        <v>6.0606</v>
      </c>
      <c r="Q397" s="10">
        <f>Orders[[#This Row],[Profit]]/(Orders[[#This Row],[Sales]]-Orders[[#This Row],[Profit]])</f>
        <v>0.14942528735632185</v>
      </c>
      <c r="R397" t="str">
        <f>VLOOKUP(Orders[[#This Row],[Customer ID]],customers!$A$2:$I$1001,9,FALSE)</f>
        <v>Yes</v>
      </c>
    </row>
    <row r="398" spans="1:18" x14ac:dyDescent="0.3">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s="5">
        <f>VLOOKUP(Orders[[#This Row],[Product ID]],Table2[#All],7,FALSE)*Orders[[#This Row],[Quantity]]</f>
        <v>3.4964999999999997</v>
      </c>
      <c r="Q398" s="10">
        <f>Orders[[#This Row],[Profit]]/(Orders[[#This Row],[Sales]]-Orders[[#This Row],[Profit]])</f>
        <v>9.8901098901098897E-2</v>
      </c>
      <c r="R398" t="str">
        <f>VLOOKUP(Orders[[#This Row],[Customer ID]],customers!$A$2:$I$1001,9,FALSE)</f>
        <v>No</v>
      </c>
    </row>
    <row r="399" spans="1:18" x14ac:dyDescent="0.3">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s="5">
        <f>VLOOKUP(Orders[[#This Row],[Product ID]],Table2[#All],7,FALSE)*Orders[[#This Row],[Quantity]]</f>
        <v>4.0404</v>
      </c>
      <c r="Q399" s="10">
        <f>Orders[[#This Row],[Profit]]/(Orders[[#This Row],[Sales]]-Orders[[#This Row],[Profit]])</f>
        <v>0.14942528735632185</v>
      </c>
      <c r="R399" t="str">
        <f>VLOOKUP(Orders[[#This Row],[Customer ID]],customers!$A$2:$I$1001,9,FALSE)</f>
        <v>Yes</v>
      </c>
    </row>
    <row r="400" spans="1:18" x14ac:dyDescent="0.3">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s="5">
        <f>VLOOKUP(Orders[[#This Row],[Product ID]],Table2[#All],7,FALSE)*Orders[[#This Row],[Quantity]]</f>
        <v>1.6118999999999999</v>
      </c>
      <c r="Q400" s="10">
        <f>Orders[[#This Row],[Profit]]/(Orders[[#This Row],[Sales]]-Orders[[#This Row],[Profit]])</f>
        <v>9.8901098901098883E-2</v>
      </c>
      <c r="R400" t="str">
        <f>VLOOKUP(Orders[[#This Row],[Customer ID]],customers!$A$2:$I$1001,9,FALSE)</f>
        <v>Yes</v>
      </c>
    </row>
    <row r="401" spans="1:18" x14ac:dyDescent="0.3">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s="5">
        <f>VLOOKUP(Orders[[#This Row],[Product ID]],Table2[#All],7,FALSE)*Orders[[#This Row],[Quantity]]</f>
        <v>18.4437</v>
      </c>
      <c r="Q401" s="10">
        <f>Orders[[#This Row],[Profit]]/(Orders[[#This Row],[Sales]]-Orders[[#This Row],[Profit]])</f>
        <v>0.12359550561797752</v>
      </c>
      <c r="R401" t="str">
        <f>VLOOKUP(Orders[[#This Row],[Customer ID]],customers!$A$2:$I$1001,9,FALSE)</f>
        <v>No</v>
      </c>
    </row>
    <row r="402" spans="1:18" x14ac:dyDescent="0.3">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s="5">
        <f>VLOOKUP(Orders[[#This Row],[Product ID]],Table2[#All],7,FALSE)*Orders[[#This Row],[Quantity]]</f>
        <v>8.2420000000000009</v>
      </c>
      <c r="Q402" s="10">
        <f>Orders[[#This Row],[Profit]]/(Orders[[#This Row],[Sales]]-Orders[[#This Row],[Profit]])</f>
        <v>0.14942528735632185</v>
      </c>
      <c r="R402" t="str">
        <f>VLOOKUP(Orders[[#This Row],[Customer ID]],customers!$A$2:$I$1001,9,FALSE)</f>
        <v>No</v>
      </c>
    </row>
    <row r="403" spans="1:18" x14ac:dyDescent="0.3">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s="5">
        <f>VLOOKUP(Orders[[#This Row],[Product ID]],Table2[#All],7,FALSE)*Orders[[#This Row],[Quantity]]</f>
        <v>1.1349</v>
      </c>
      <c r="Q403" s="10">
        <f>Orders[[#This Row],[Profit]]/(Orders[[#This Row],[Sales]]-Orders[[#This Row],[Profit]])</f>
        <v>0.14942528735632182</v>
      </c>
      <c r="R403" t="str">
        <f>VLOOKUP(Orders[[#This Row],[Customer ID]],customers!$A$2:$I$1001,9,FALSE)</f>
        <v>Yes</v>
      </c>
    </row>
    <row r="404" spans="1:18" x14ac:dyDescent="0.3">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s="5">
        <f>VLOOKUP(Orders[[#This Row],[Product ID]],Table2[#All],7,FALSE)*Orders[[#This Row],[Quantity]]</f>
        <v>1.6109999999999998</v>
      </c>
      <c r="Q404" s="10">
        <f>Orders[[#This Row],[Profit]]/(Orders[[#This Row],[Sales]]-Orders[[#This Row],[Profit]])</f>
        <v>6.3829787234042548E-2</v>
      </c>
      <c r="R404" t="str">
        <f>VLOOKUP(Orders[[#This Row],[Customer ID]],customers!$A$2:$I$1001,9,FALSE)</f>
        <v>Yes</v>
      </c>
    </row>
    <row r="405" spans="1:18" x14ac:dyDescent="0.3">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s="5">
        <f>VLOOKUP(Orders[[#This Row],[Product ID]],Table2[#All],7,FALSE)*Orders[[#This Row],[Quantity]]</f>
        <v>1.2363</v>
      </c>
      <c r="Q405" s="10">
        <f>Orders[[#This Row],[Profit]]/(Orders[[#This Row],[Sales]]-Orders[[#This Row],[Profit]])</f>
        <v>0.14942528735632182</v>
      </c>
      <c r="R405" t="str">
        <f>VLOOKUP(Orders[[#This Row],[Customer ID]],customers!$A$2:$I$1001,9,FALSE)</f>
        <v>No</v>
      </c>
    </row>
    <row r="406" spans="1:18" x14ac:dyDescent="0.3">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s="5">
        <f>VLOOKUP(Orders[[#This Row],[Product ID]],Table2[#All],7,FALSE)*Orders[[#This Row],[Quantity]]</f>
        <v>3.5819999999999994</v>
      </c>
      <c r="Q406" s="10">
        <f>Orders[[#This Row],[Profit]]/(Orders[[#This Row],[Sales]]-Orders[[#This Row],[Profit]])</f>
        <v>9.8901098901098897E-2</v>
      </c>
      <c r="R406" t="str">
        <f>VLOOKUP(Orders[[#This Row],[Customer ID]],customers!$A$2:$I$1001,9,FALSE)</f>
        <v>No</v>
      </c>
    </row>
    <row r="407" spans="1:18" x14ac:dyDescent="0.3">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s="5">
        <f>VLOOKUP(Orders[[#This Row],[Product ID]],Table2[#All],7,FALSE)*Orders[[#This Row],[Quantity]]</f>
        <v>2.7225000000000001</v>
      </c>
      <c r="Q407" s="10">
        <f>Orders[[#This Row],[Profit]]/(Orders[[#This Row],[Sales]]-Orders[[#This Row],[Profit]])</f>
        <v>0.12359550561797754</v>
      </c>
      <c r="R407" t="str">
        <f>VLOOKUP(Orders[[#This Row],[Customer ID]],customers!$A$2:$I$1001,9,FALSE)</f>
        <v>Yes</v>
      </c>
    </row>
    <row r="408" spans="1:18" x14ac:dyDescent="0.3">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s="5">
        <f>VLOOKUP(Orders[[#This Row],[Product ID]],Table2[#All],7,FALSE)*Orders[[#This Row],[Quantity]]</f>
        <v>7.5625</v>
      </c>
      <c r="Q408" s="10">
        <f>Orders[[#This Row],[Profit]]/(Orders[[#This Row],[Sales]]-Orders[[#This Row],[Profit]])</f>
        <v>0.12359550561797752</v>
      </c>
      <c r="R408" t="str">
        <f>VLOOKUP(Orders[[#This Row],[Customer ID]],customers!$A$2:$I$1001,9,FALSE)</f>
        <v>Yes</v>
      </c>
    </row>
    <row r="409" spans="1:18" x14ac:dyDescent="0.3">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s="5">
        <f>VLOOKUP(Orders[[#This Row],[Product ID]],Table2[#All],7,FALSE)*Orders[[#This Row],[Quantity]]</f>
        <v>5.4450000000000003</v>
      </c>
      <c r="Q409" s="10">
        <f>Orders[[#This Row],[Profit]]/(Orders[[#This Row],[Sales]]-Orders[[#This Row],[Profit]])</f>
        <v>0.12359550561797754</v>
      </c>
      <c r="R409" t="str">
        <f>VLOOKUP(Orders[[#This Row],[Customer ID]],customers!$A$2:$I$1001,9,FALSE)</f>
        <v>No</v>
      </c>
    </row>
    <row r="410" spans="1:18" x14ac:dyDescent="0.3">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s="5">
        <f>VLOOKUP(Orders[[#This Row],[Product ID]],Table2[#All],7,FALSE)*Orders[[#This Row],[Quantity]]</f>
        <v>4.6574999999999989</v>
      </c>
      <c r="Q410" s="10">
        <f>Orders[[#This Row],[Profit]]/(Orders[[#This Row],[Sales]]-Orders[[#This Row],[Profit]])</f>
        <v>9.8901098901098883E-2</v>
      </c>
      <c r="R410" t="str">
        <f>VLOOKUP(Orders[[#This Row],[Customer ID]],customers!$A$2:$I$1001,9,FALSE)</f>
        <v>Yes</v>
      </c>
    </row>
    <row r="411" spans="1:18" x14ac:dyDescent="0.3">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s="5">
        <f>VLOOKUP(Orders[[#This Row],[Product ID]],Table2[#All],7,FALSE)*Orders[[#This Row],[Quantity]]</f>
        <v>6.1815000000000007</v>
      </c>
      <c r="Q411" s="10">
        <f>Orders[[#This Row],[Profit]]/(Orders[[#This Row],[Sales]]-Orders[[#This Row],[Profit]])</f>
        <v>0.14942528735632185</v>
      </c>
      <c r="R411" t="str">
        <f>VLOOKUP(Orders[[#This Row],[Customer ID]],customers!$A$2:$I$1001,9,FALSE)</f>
        <v>Yes</v>
      </c>
    </row>
    <row r="412" spans="1:18" x14ac:dyDescent="0.3">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s="5">
        <f>VLOOKUP(Orders[[#This Row],[Product ID]],Table2[#All],7,FALSE)*Orders[[#This Row],[Quantity]]</f>
        <v>1.3985999999999998</v>
      </c>
      <c r="Q412" s="10">
        <f>Orders[[#This Row],[Profit]]/(Orders[[#This Row],[Sales]]-Orders[[#This Row],[Profit]])</f>
        <v>9.8901098901098897E-2</v>
      </c>
      <c r="R412" t="str">
        <f>VLOOKUP(Orders[[#This Row],[Customer ID]],customers!$A$2:$I$1001,9,FALSE)</f>
        <v>No</v>
      </c>
    </row>
    <row r="413" spans="1:18" x14ac:dyDescent="0.3">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s="5">
        <f>VLOOKUP(Orders[[#This Row],[Product ID]],Table2[#All],7,FALSE)*Orders[[#This Row],[Quantity]]</f>
        <v>11.349</v>
      </c>
      <c r="Q413" s="10">
        <f>Orders[[#This Row],[Profit]]/(Orders[[#This Row],[Sales]]-Orders[[#This Row],[Profit]])</f>
        <v>0.14942528735632182</v>
      </c>
      <c r="R413" t="str">
        <f>VLOOKUP(Orders[[#This Row],[Customer ID]],customers!$A$2:$I$1001,9,FALSE)</f>
        <v>Yes</v>
      </c>
    </row>
    <row r="414" spans="1:18" x14ac:dyDescent="0.3">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s="5">
        <f>VLOOKUP(Orders[[#This Row],[Product ID]],Table2[#All],7,FALSE)*Orders[[#This Row],[Quantity]]</f>
        <v>5.0625</v>
      </c>
      <c r="Q414" s="10">
        <f>Orders[[#This Row],[Profit]]/(Orders[[#This Row],[Sales]]-Orders[[#This Row],[Profit]])</f>
        <v>9.8901098901098897E-2</v>
      </c>
      <c r="R414" t="str">
        <f>VLOOKUP(Orders[[#This Row],[Customer ID]],customers!$A$2:$I$1001,9,FALSE)</f>
        <v>Yes</v>
      </c>
    </row>
    <row r="415" spans="1:18" x14ac:dyDescent="0.3">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s="5">
        <f>VLOOKUP(Orders[[#This Row],[Product ID]],Table2[#All],7,FALSE)*Orders[[#This Row],[Quantity]]</f>
        <v>4.7391499999999995</v>
      </c>
      <c r="Q415" s="10">
        <f>Orders[[#This Row],[Profit]]/(Orders[[#This Row],[Sales]]-Orders[[#This Row],[Profit]])</f>
        <v>0.14942528735632182</v>
      </c>
      <c r="R415" t="str">
        <f>VLOOKUP(Orders[[#This Row],[Customer ID]],customers!$A$2:$I$1001,9,FALSE)</f>
        <v>Yes</v>
      </c>
    </row>
    <row r="416" spans="1:18" x14ac:dyDescent="0.3">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s="5">
        <f>VLOOKUP(Orders[[#This Row],[Product ID]],Table2[#All],7,FALSE)*Orders[[#This Row],[Quantity]]</f>
        <v>0.64529999999999987</v>
      </c>
      <c r="Q416" s="10">
        <f>Orders[[#This Row],[Profit]]/(Orders[[#This Row],[Sales]]-Orders[[#This Row],[Profit]])</f>
        <v>6.3829787234042548E-2</v>
      </c>
      <c r="R416" t="str">
        <f>VLOOKUP(Orders[[#This Row],[Customer ID]],customers!$A$2:$I$1001,9,FALSE)</f>
        <v>Yes</v>
      </c>
    </row>
    <row r="417" spans="1:18" x14ac:dyDescent="0.3">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s="5">
        <f>VLOOKUP(Orders[[#This Row],[Product ID]],Table2[#All],7,FALSE)*Orders[[#This Row],[Quantity]]</f>
        <v>0.53729999999999989</v>
      </c>
      <c r="Q417" s="10">
        <f>Orders[[#This Row],[Profit]]/(Orders[[#This Row],[Sales]]-Orders[[#This Row],[Profit]])</f>
        <v>6.3829787234042534E-2</v>
      </c>
      <c r="R417" t="str">
        <f>VLOOKUP(Orders[[#This Row],[Customer ID]],customers!$A$2:$I$1001,9,FALSE)</f>
        <v>No</v>
      </c>
    </row>
    <row r="418" spans="1:18" x14ac:dyDescent="0.3">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s="5">
        <f>VLOOKUP(Orders[[#This Row],[Product ID]],Table2[#All],7,FALSE)*Orders[[#This Row],[Quantity]]</f>
        <v>2.0978999999999997</v>
      </c>
      <c r="Q418" s="10">
        <f>Orders[[#This Row],[Profit]]/(Orders[[#This Row],[Sales]]-Orders[[#This Row],[Profit]])</f>
        <v>9.8901098901098883E-2</v>
      </c>
      <c r="R418" t="str">
        <f>VLOOKUP(Orders[[#This Row],[Customer ID]],customers!$A$2:$I$1001,9,FALSE)</f>
        <v>Yes</v>
      </c>
    </row>
    <row r="419" spans="1:18" x14ac:dyDescent="0.3">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s="5">
        <f>VLOOKUP(Orders[[#This Row],[Product ID]],Table2[#All],7,FALSE)*Orders[[#This Row],[Quantity]]</f>
        <v>2.6806499999999995</v>
      </c>
      <c r="Q419" s="10">
        <f>Orders[[#This Row],[Profit]]/(Orders[[#This Row],[Sales]]-Orders[[#This Row],[Profit]])</f>
        <v>9.8901098901098897E-2</v>
      </c>
      <c r="R419" t="str">
        <f>VLOOKUP(Orders[[#This Row],[Customer ID]],customers!$A$2:$I$1001,9,FALSE)</f>
        <v>Yes</v>
      </c>
    </row>
    <row r="420" spans="1:18" x14ac:dyDescent="0.3">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s="5">
        <f>VLOOKUP(Orders[[#This Row],[Product ID]],Table2[#All],7,FALSE)*Orders[[#This Row],[Quantity]]</f>
        <v>13.403249999999998</v>
      </c>
      <c r="Q420" s="10">
        <f>Orders[[#This Row],[Profit]]/(Orders[[#This Row],[Sales]]-Orders[[#This Row],[Profit]])</f>
        <v>9.8901098901098883E-2</v>
      </c>
      <c r="R420" t="str">
        <f>VLOOKUP(Orders[[#This Row],[Customer ID]],customers!$A$2:$I$1001,9,FALSE)</f>
        <v>Yes</v>
      </c>
    </row>
    <row r="421" spans="1:18" x14ac:dyDescent="0.3">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s="5">
        <f>VLOOKUP(Orders[[#This Row],[Product ID]],Table2[#All],7,FALSE)*Orders[[#This Row],[Quantity]]</f>
        <v>1.1349</v>
      </c>
      <c r="Q421" s="10">
        <f>Orders[[#This Row],[Profit]]/(Orders[[#This Row],[Sales]]-Orders[[#This Row],[Profit]])</f>
        <v>0.14942528735632182</v>
      </c>
      <c r="R421" t="str">
        <f>VLOOKUP(Orders[[#This Row],[Customer ID]],customers!$A$2:$I$1001,9,FALSE)</f>
        <v>Yes</v>
      </c>
    </row>
    <row r="422" spans="1:18" x14ac:dyDescent="0.3">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s="5">
        <f>VLOOKUP(Orders[[#This Row],[Product ID]],Table2[#All],7,FALSE)*Orders[[#This Row],[Quantity]]</f>
        <v>4.0404</v>
      </c>
      <c r="Q422" s="10">
        <f>Orders[[#This Row],[Profit]]/(Orders[[#This Row],[Sales]]-Orders[[#This Row],[Profit]])</f>
        <v>0.14942528735632185</v>
      </c>
      <c r="R422" t="str">
        <f>VLOOKUP(Orders[[#This Row],[Customer ID]],customers!$A$2:$I$1001,9,FALSE)</f>
        <v>No</v>
      </c>
    </row>
    <row r="423" spans="1:18" x14ac:dyDescent="0.3">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s="5">
        <f>VLOOKUP(Orders[[#This Row],[Product ID]],Table2[#All],7,FALSE)*Orders[[#This Row],[Quantity]]</f>
        <v>12.357899999999997</v>
      </c>
      <c r="Q423" s="10">
        <f>Orders[[#This Row],[Profit]]/(Orders[[#This Row],[Sales]]-Orders[[#This Row],[Profit]])</f>
        <v>9.8901098901098883E-2</v>
      </c>
      <c r="R423" t="str">
        <f>VLOOKUP(Orders[[#This Row],[Customer ID]],customers!$A$2:$I$1001,9,FALSE)</f>
        <v>No</v>
      </c>
    </row>
    <row r="424" spans="1:18" x14ac:dyDescent="0.3">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s="5">
        <f>VLOOKUP(Orders[[#This Row],[Product ID]],Table2[#All],7,FALSE)*Orders[[#This Row],[Quantity]]</f>
        <v>2.6865000000000001</v>
      </c>
      <c r="Q424" s="10">
        <f>Orders[[#This Row],[Profit]]/(Orders[[#This Row],[Sales]]-Orders[[#This Row],[Profit]])</f>
        <v>9.8901098901098911E-2</v>
      </c>
      <c r="R424" t="str">
        <f>VLOOKUP(Orders[[#This Row],[Customer ID]],customers!$A$2:$I$1001,9,FALSE)</f>
        <v>No</v>
      </c>
    </row>
    <row r="425" spans="1:18" x14ac:dyDescent="0.3">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s="5">
        <f>VLOOKUP(Orders[[#This Row],[Product ID]],Table2[#All],7,FALSE)*Orders[[#This Row],[Quantity]]</f>
        <v>1.0745999999999998</v>
      </c>
      <c r="Q425" s="10">
        <f>Orders[[#This Row],[Profit]]/(Orders[[#This Row],[Sales]]-Orders[[#This Row],[Profit]])</f>
        <v>6.3829787234042534E-2</v>
      </c>
      <c r="R425" t="str">
        <f>VLOOKUP(Orders[[#This Row],[Customer ID]],customers!$A$2:$I$1001,9,FALSE)</f>
        <v>No</v>
      </c>
    </row>
    <row r="426" spans="1:18" x14ac:dyDescent="0.3">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s="5">
        <f>VLOOKUP(Orders[[#This Row],[Product ID]],Table2[#All],7,FALSE)*Orders[[#This Row],[Quantity]]</f>
        <v>2.9402999999999997</v>
      </c>
      <c r="Q426" s="10">
        <f>Orders[[#This Row],[Profit]]/(Orders[[#This Row],[Sales]]-Orders[[#This Row],[Profit]])</f>
        <v>0.12359550561797751</v>
      </c>
      <c r="R426" t="str">
        <f>VLOOKUP(Orders[[#This Row],[Customer ID]],customers!$A$2:$I$1001,9,FALSE)</f>
        <v>Yes</v>
      </c>
    </row>
    <row r="427" spans="1:18" x14ac:dyDescent="0.3">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s="5">
        <f>VLOOKUP(Orders[[#This Row],[Product ID]],Table2[#All],7,FALSE)*Orders[[#This Row],[Quantity]]</f>
        <v>1.0739999999999998</v>
      </c>
      <c r="Q427" s="10">
        <f>Orders[[#This Row],[Profit]]/(Orders[[#This Row],[Sales]]-Orders[[#This Row],[Profit]])</f>
        <v>6.3829787234042548E-2</v>
      </c>
      <c r="R427" t="str">
        <f>VLOOKUP(Orders[[#This Row],[Customer ID]],customers!$A$2:$I$1001,9,FALSE)</f>
        <v>No</v>
      </c>
    </row>
    <row r="428" spans="1:18" x14ac:dyDescent="0.3">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s="5">
        <f>VLOOKUP(Orders[[#This Row],[Product ID]],Table2[#All],7,FALSE)*Orders[[#This Row],[Quantity]]</f>
        <v>0.86039999999999983</v>
      </c>
      <c r="Q428" s="10">
        <f>Orders[[#This Row],[Profit]]/(Orders[[#This Row],[Sales]]-Orders[[#This Row],[Profit]])</f>
        <v>6.3829787234042548E-2</v>
      </c>
      <c r="R428" t="str">
        <f>VLOOKUP(Orders[[#This Row],[Customer ID]],customers!$A$2:$I$1001,9,FALSE)</f>
        <v>Yes</v>
      </c>
    </row>
    <row r="429" spans="1:18" x14ac:dyDescent="0.3">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s="5">
        <f>VLOOKUP(Orders[[#This Row],[Product ID]],Table2[#All],7,FALSE)*Orders[[#This Row],[Quantity]]</f>
        <v>6.9862499999999983</v>
      </c>
      <c r="Q429" s="10">
        <f>Orders[[#This Row],[Profit]]/(Orders[[#This Row],[Sales]]-Orders[[#This Row],[Profit]])</f>
        <v>9.8901098901098897E-2</v>
      </c>
      <c r="R429" t="str">
        <f>VLOOKUP(Orders[[#This Row],[Customer ID]],customers!$A$2:$I$1001,9,FALSE)</f>
        <v>Yes</v>
      </c>
    </row>
    <row r="430" spans="1:18" x14ac:dyDescent="0.3">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s="5">
        <f>VLOOKUP(Orders[[#This Row],[Product ID]],Table2[#All],7,FALSE)*Orders[[#This Row],[Quantity]]</f>
        <v>3.585</v>
      </c>
      <c r="Q430" s="10">
        <f>Orders[[#This Row],[Profit]]/(Orders[[#This Row],[Sales]]-Orders[[#This Row],[Profit]])</f>
        <v>6.3829787234042548E-2</v>
      </c>
      <c r="R430" t="str">
        <f>VLOOKUP(Orders[[#This Row],[Customer ID]],customers!$A$2:$I$1001,9,FALSE)</f>
        <v>No</v>
      </c>
    </row>
    <row r="431" spans="1:18" x14ac:dyDescent="0.3">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s="5">
        <f>VLOOKUP(Orders[[#This Row],[Product ID]],Table2[#All],7,FALSE)*Orders[[#This Row],[Quantity]]</f>
        <v>6.9930000000000003</v>
      </c>
      <c r="Q431" s="10">
        <f>Orders[[#This Row],[Profit]]/(Orders[[#This Row],[Sales]]-Orders[[#This Row],[Profit]])</f>
        <v>9.8901098901098911E-2</v>
      </c>
      <c r="R431" t="str">
        <f>VLOOKUP(Orders[[#This Row],[Customer ID]],customers!$A$2:$I$1001,9,FALSE)</f>
        <v>No</v>
      </c>
    </row>
    <row r="432" spans="1:18" x14ac:dyDescent="0.3">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s="5">
        <f>VLOOKUP(Orders[[#This Row],[Product ID]],Table2[#All],7,FALSE)*Orders[[#This Row],[Quantity]]</f>
        <v>0.32219999999999993</v>
      </c>
      <c r="Q432" s="10">
        <f>Orders[[#This Row],[Profit]]/(Orders[[#This Row],[Sales]]-Orders[[#This Row],[Profit]])</f>
        <v>6.3829787234042548E-2</v>
      </c>
      <c r="R432" t="str">
        <f>VLOOKUP(Orders[[#This Row],[Customer ID]],customers!$A$2:$I$1001,9,FALSE)</f>
        <v>Yes</v>
      </c>
    </row>
    <row r="433" spans="1:18" x14ac:dyDescent="0.3">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s="5">
        <f>VLOOKUP(Orders[[#This Row],[Product ID]],Table2[#All],7,FALSE)*Orders[[#This Row],[Quantity]]</f>
        <v>9.2218499999999999</v>
      </c>
      <c r="Q433" s="10">
        <f>Orders[[#This Row],[Profit]]/(Orders[[#This Row],[Sales]]-Orders[[#This Row],[Profit]])</f>
        <v>0.12359550561797752</v>
      </c>
      <c r="R433" t="str">
        <f>VLOOKUP(Orders[[#This Row],[Customer ID]],customers!$A$2:$I$1001,9,FALSE)</f>
        <v>Yes</v>
      </c>
    </row>
    <row r="434" spans="1:18" x14ac:dyDescent="0.3">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s="5">
        <f>VLOOKUP(Orders[[#This Row],[Product ID]],Table2[#All],7,FALSE)*Orders[[#This Row],[Quantity]]</f>
        <v>2.0249999999999999</v>
      </c>
      <c r="Q434" s="10">
        <f>Orders[[#This Row],[Profit]]/(Orders[[#This Row],[Sales]]-Orders[[#This Row],[Profit]])</f>
        <v>9.8901098901098897E-2</v>
      </c>
      <c r="R434" t="str">
        <f>VLOOKUP(Orders[[#This Row],[Customer ID]],customers!$A$2:$I$1001,9,FALSE)</f>
        <v>No</v>
      </c>
    </row>
    <row r="435" spans="1:18" x14ac:dyDescent="0.3">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s="5">
        <f>VLOOKUP(Orders[[#This Row],[Product ID]],Table2[#All],7,FALSE)*Orders[[#This Row],[Quantity]]</f>
        <v>26.102699999999999</v>
      </c>
      <c r="Q435" s="10">
        <f>Orders[[#This Row],[Profit]]/(Orders[[#This Row],[Sales]]-Orders[[#This Row],[Profit]])</f>
        <v>0.14942528735632185</v>
      </c>
      <c r="R435" t="str">
        <f>VLOOKUP(Orders[[#This Row],[Customer ID]],customers!$A$2:$I$1001,9,FALSE)</f>
        <v>Yes</v>
      </c>
    </row>
    <row r="436" spans="1:18" x14ac:dyDescent="0.3">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s="5">
        <f>VLOOKUP(Orders[[#This Row],[Product ID]],Table2[#All],7,FALSE)*Orders[[#This Row],[Quantity]]</f>
        <v>6.0749999999999993</v>
      </c>
      <c r="Q436" s="10">
        <f>Orders[[#This Row],[Profit]]/(Orders[[#This Row],[Sales]]-Orders[[#This Row],[Profit]])</f>
        <v>9.8901098901098897E-2</v>
      </c>
      <c r="R436" t="str">
        <f>VLOOKUP(Orders[[#This Row],[Customer ID]],customers!$A$2:$I$1001,9,FALSE)</f>
        <v>No</v>
      </c>
    </row>
    <row r="437" spans="1:18" x14ac:dyDescent="0.3">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s="5">
        <f>VLOOKUP(Orders[[#This Row],[Product ID]],Table2[#All],7,FALSE)*Orders[[#This Row],[Quantity]]</f>
        <v>0.90749999999999997</v>
      </c>
      <c r="Q437" s="10">
        <f>Orders[[#This Row],[Profit]]/(Orders[[#This Row],[Sales]]-Orders[[#This Row],[Profit]])</f>
        <v>0.12359550561797752</v>
      </c>
      <c r="R437" t="str">
        <f>VLOOKUP(Orders[[#This Row],[Customer ID]],customers!$A$2:$I$1001,9,FALSE)</f>
        <v>No</v>
      </c>
    </row>
    <row r="438" spans="1:18" x14ac:dyDescent="0.3">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s="5">
        <f>VLOOKUP(Orders[[#This Row],[Product ID]],Table2[#All],7,FALSE)*Orders[[#This Row],[Quantity]]</f>
        <v>1.2363</v>
      </c>
      <c r="Q438" s="10">
        <f>Orders[[#This Row],[Profit]]/(Orders[[#This Row],[Sales]]-Orders[[#This Row],[Profit]])</f>
        <v>0.14942528735632182</v>
      </c>
      <c r="R438" t="str">
        <f>VLOOKUP(Orders[[#This Row],[Customer ID]],customers!$A$2:$I$1001,9,FALSE)</f>
        <v>Yes</v>
      </c>
    </row>
    <row r="439" spans="1:18" x14ac:dyDescent="0.3">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s="5">
        <f>VLOOKUP(Orders[[#This Row],[Product ID]],Table2[#All],7,FALSE)*Orders[[#This Row],[Quantity]]</f>
        <v>3.8720499999999998</v>
      </c>
      <c r="Q439" s="10">
        <f>Orders[[#This Row],[Profit]]/(Orders[[#This Row],[Sales]]-Orders[[#This Row],[Profit]])</f>
        <v>0.14942528735632185</v>
      </c>
      <c r="R439" t="str">
        <f>VLOOKUP(Orders[[#This Row],[Customer ID]],customers!$A$2:$I$1001,9,FALSE)</f>
        <v>No</v>
      </c>
    </row>
    <row r="440" spans="1:18" x14ac:dyDescent="0.3">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s="5">
        <f>VLOOKUP(Orders[[#This Row],[Product ID]],Table2[#All],7,FALSE)*Orders[[#This Row],[Quantity]]</f>
        <v>2.0202</v>
      </c>
      <c r="Q440" s="10">
        <f>Orders[[#This Row],[Profit]]/(Orders[[#This Row],[Sales]]-Orders[[#This Row],[Profit]])</f>
        <v>0.14942528735632185</v>
      </c>
      <c r="R440" t="str">
        <f>VLOOKUP(Orders[[#This Row],[Customer ID]],customers!$A$2:$I$1001,9,FALSE)</f>
        <v>No</v>
      </c>
    </row>
    <row r="441" spans="1:18" x14ac:dyDescent="0.3">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s="5">
        <f>VLOOKUP(Orders[[#This Row],[Product ID]],Table2[#All],7,FALSE)*Orders[[#This Row],[Quantity]]</f>
        <v>3.9203999999999999</v>
      </c>
      <c r="Q441" s="10">
        <f>Orders[[#This Row],[Profit]]/(Orders[[#This Row],[Sales]]-Orders[[#This Row],[Profit]])</f>
        <v>0.12359550561797752</v>
      </c>
      <c r="R441" t="str">
        <f>VLOOKUP(Orders[[#This Row],[Customer ID]],customers!$A$2:$I$1001,9,FALSE)</f>
        <v>No</v>
      </c>
    </row>
    <row r="442" spans="1:18" x14ac:dyDescent="0.3">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s="5">
        <f>VLOOKUP(Orders[[#This Row],[Product ID]],Table2[#All],7,FALSE)*Orders[[#This Row],[Quantity]]</f>
        <v>9.3149999999999977</v>
      </c>
      <c r="Q442" s="10">
        <f>Orders[[#This Row],[Profit]]/(Orders[[#This Row],[Sales]]-Orders[[#This Row],[Profit]])</f>
        <v>9.8901098901098883E-2</v>
      </c>
      <c r="R442" t="str">
        <f>VLOOKUP(Orders[[#This Row],[Customer ID]],customers!$A$2:$I$1001,9,FALSE)</f>
        <v>Yes</v>
      </c>
    </row>
    <row r="443" spans="1:18" x14ac:dyDescent="0.3">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s="5">
        <f>VLOOKUP(Orders[[#This Row],[Product ID]],Table2[#All],7,FALSE)*Orders[[#This Row],[Quantity]]</f>
        <v>4.0095000000000001</v>
      </c>
      <c r="Q443" s="10">
        <f>Orders[[#This Row],[Profit]]/(Orders[[#This Row],[Sales]]-Orders[[#This Row],[Profit]])</f>
        <v>0.12359550561797752</v>
      </c>
      <c r="R443" t="str">
        <f>VLOOKUP(Orders[[#This Row],[Customer ID]],customers!$A$2:$I$1001,9,FALSE)</f>
        <v>Yes</v>
      </c>
    </row>
    <row r="444" spans="1:18" x14ac:dyDescent="0.3">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s="5">
        <f>VLOOKUP(Orders[[#This Row],[Product ID]],Table2[#All],7,FALSE)*Orders[[#This Row],[Quantity]]</f>
        <v>2.1509999999999998</v>
      </c>
      <c r="Q444" s="10">
        <f>Orders[[#This Row],[Profit]]/(Orders[[#This Row],[Sales]]-Orders[[#This Row],[Profit]])</f>
        <v>6.3829787234042548E-2</v>
      </c>
      <c r="R444" t="str">
        <f>VLOOKUP(Orders[[#This Row],[Customer ID]],customers!$A$2:$I$1001,9,FALSE)</f>
        <v>No</v>
      </c>
    </row>
    <row r="445" spans="1:18" x14ac:dyDescent="0.3">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s="5">
        <f>VLOOKUP(Orders[[#This Row],[Product ID]],Table2[#All],7,FALSE)*Orders[[#This Row],[Quantity]]</f>
        <v>2.45025</v>
      </c>
      <c r="Q445" s="10">
        <f>Orders[[#This Row],[Profit]]/(Orders[[#This Row],[Sales]]-Orders[[#This Row],[Profit]])</f>
        <v>0.12359550561797754</v>
      </c>
      <c r="R445" t="str">
        <f>VLOOKUP(Orders[[#This Row],[Customer ID]],customers!$A$2:$I$1001,9,FALSE)</f>
        <v>Yes</v>
      </c>
    </row>
    <row r="446" spans="1:18" x14ac:dyDescent="0.3">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s="5">
        <f>VLOOKUP(Orders[[#This Row],[Product ID]],Table2[#All],7,FALSE)*Orders[[#This Row],[Quantity]]</f>
        <v>2.7225000000000001</v>
      </c>
      <c r="Q446" s="10">
        <f>Orders[[#This Row],[Profit]]/(Orders[[#This Row],[Sales]]-Orders[[#This Row],[Profit]])</f>
        <v>0.12359550561797754</v>
      </c>
      <c r="R446" t="str">
        <f>VLOOKUP(Orders[[#This Row],[Customer ID]],customers!$A$2:$I$1001,9,FALSE)</f>
        <v>No</v>
      </c>
    </row>
    <row r="447" spans="1:18" x14ac:dyDescent="0.3">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s="5">
        <f>VLOOKUP(Orders[[#This Row],[Product ID]],Table2[#All],7,FALSE)*Orders[[#This Row],[Quantity]]</f>
        <v>8.700899999999999</v>
      </c>
      <c r="Q447" s="10">
        <f>Orders[[#This Row],[Profit]]/(Orders[[#This Row],[Sales]]-Orders[[#This Row],[Profit]])</f>
        <v>0.14942528735632182</v>
      </c>
      <c r="R447" t="str">
        <f>VLOOKUP(Orders[[#This Row],[Customer ID]],customers!$A$2:$I$1001,9,FALSE)</f>
        <v>Yes</v>
      </c>
    </row>
    <row r="448" spans="1:18" x14ac:dyDescent="0.3">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s="5">
        <f>VLOOKUP(Orders[[#This Row],[Product ID]],Table2[#All],7,FALSE)*Orders[[#This Row],[Quantity]]</f>
        <v>1.1349</v>
      </c>
      <c r="Q448" s="10">
        <f>Orders[[#This Row],[Profit]]/(Orders[[#This Row],[Sales]]-Orders[[#This Row],[Profit]])</f>
        <v>0.14942528735632182</v>
      </c>
      <c r="R448" t="str">
        <f>VLOOKUP(Orders[[#This Row],[Customer ID]],customers!$A$2:$I$1001,9,FALSE)</f>
        <v>Yes</v>
      </c>
    </row>
    <row r="449" spans="1:18" x14ac:dyDescent="0.3">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s="5">
        <f>VLOOKUP(Orders[[#This Row],[Product ID]],Table2[#All],7,FALSE)*Orders[[#This Row],[Quantity]]</f>
        <v>1.0745999999999998</v>
      </c>
      <c r="Q449" s="10">
        <f>Orders[[#This Row],[Profit]]/(Orders[[#This Row],[Sales]]-Orders[[#This Row],[Profit]])</f>
        <v>6.3829787234042534E-2</v>
      </c>
      <c r="R449" t="str">
        <f>VLOOKUP(Orders[[#This Row],[Customer ID]],customers!$A$2:$I$1001,9,FALSE)</f>
        <v>No</v>
      </c>
    </row>
    <row r="450" spans="1:18" x14ac:dyDescent="0.3">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s="5">
        <f>VLOOKUP(Orders[[#This Row],[Product ID]],Table2[#All],7,FALSE)*Orders[[#This Row],[Quantity]]</f>
        <v>0.43019999999999992</v>
      </c>
      <c r="Q450" s="10">
        <f>Orders[[#This Row],[Profit]]/(Orders[[#This Row],[Sales]]-Orders[[#This Row],[Profit]])</f>
        <v>6.3829787234042548E-2</v>
      </c>
      <c r="R450" t="str">
        <f>VLOOKUP(Orders[[#This Row],[Customer ID]],customers!$A$2:$I$1001,9,FALSE)</f>
        <v>No</v>
      </c>
    </row>
    <row r="451" spans="1:18" x14ac:dyDescent="0.3">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s="5">
        <f>VLOOKUP(Orders[[#This Row],[Product ID]],Table2[#All],7,FALSE)*Orders[[#This Row],[Quantity]]</f>
        <v>0.32219999999999993</v>
      </c>
      <c r="Q451" s="10">
        <f>Orders[[#This Row],[Profit]]/(Orders[[#This Row],[Sales]]-Orders[[#This Row],[Profit]])</f>
        <v>6.3829787234042548E-2</v>
      </c>
      <c r="R451" t="str">
        <f>VLOOKUP(Orders[[#This Row],[Customer ID]],customers!$A$2:$I$1001,9,FALSE)</f>
        <v>No</v>
      </c>
    </row>
    <row r="452" spans="1:18" x14ac:dyDescent="0.3">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s="5">
        <f>VLOOKUP(Orders[[#This Row],[Product ID]],Table2[#All],7,FALSE)*Orders[[#This Row],[Quantity]]</f>
        <v>3.0907499999999999</v>
      </c>
      <c r="Q452" s="10">
        <f>Orders[[#This Row],[Profit]]/(Orders[[#This Row],[Sales]]-Orders[[#This Row],[Profit]])</f>
        <v>0.14942528735632185</v>
      </c>
      <c r="R452" t="str">
        <f>VLOOKUP(Orders[[#This Row],[Customer ID]],customers!$A$2:$I$1001,9,FALSE)</f>
        <v>No</v>
      </c>
    </row>
    <row r="453" spans="1:18" x14ac:dyDescent="0.3">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s="5">
        <f>VLOOKUP(Orders[[#This Row],[Product ID]],Table2[#All],7,FALSE)*Orders[[#This Row],[Quantity]]</f>
        <v>2.4701999999999997</v>
      </c>
      <c r="Q453" s="10">
        <f>Orders[[#This Row],[Profit]]/(Orders[[#This Row],[Sales]]-Orders[[#This Row],[Profit]])</f>
        <v>6.3829787234042548E-2</v>
      </c>
      <c r="R453" t="str">
        <f>VLOOKUP(Orders[[#This Row],[Customer ID]],customers!$A$2:$I$1001,9,FALSE)</f>
        <v>Yes</v>
      </c>
    </row>
    <row r="454" spans="1:18" x14ac:dyDescent="0.3">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s="5">
        <f>VLOOKUP(Orders[[#This Row],[Product ID]],Table2[#All],7,FALSE)*Orders[[#This Row],[Quantity]]</f>
        <v>1.0489499999999998</v>
      </c>
      <c r="Q454" s="10">
        <f>Orders[[#This Row],[Profit]]/(Orders[[#This Row],[Sales]]-Orders[[#This Row],[Profit]])</f>
        <v>9.8901098901098883E-2</v>
      </c>
      <c r="R454" t="str">
        <f>VLOOKUP(Orders[[#This Row],[Customer ID]],customers!$A$2:$I$1001,9,FALSE)</f>
        <v>No</v>
      </c>
    </row>
    <row r="455" spans="1:18" x14ac:dyDescent="0.3">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s="5">
        <f>VLOOKUP(Orders[[#This Row],[Product ID]],Table2[#All],7,FALSE)*Orders[[#This Row],[Quantity]]</f>
        <v>4.9451999999999998</v>
      </c>
      <c r="Q455" s="10">
        <f>Orders[[#This Row],[Profit]]/(Orders[[#This Row],[Sales]]-Orders[[#This Row],[Profit]])</f>
        <v>0.14942528735632182</v>
      </c>
      <c r="R455" t="str">
        <f>VLOOKUP(Orders[[#This Row],[Customer ID]],customers!$A$2:$I$1001,9,FALSE)</f>
        <v>No</v>
      </c>
    </row>
    <row r="456" spans="1:18" x14ac:dyDescent="0.3">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s="5">
        <f>VLOOKUP(Orders[[#This Row],[Product ID]],Table2[#All],7,FALSE)*Orders[[#This Row],[Quantity]]</f>
        <v>4.9403999999999995</v>
      </c>
      <c r="Q456" s="10">
        <f>Orders[[#This Row],[Profit]]/(Orders[[#This Row],[Sales]]-Orders[[#This Row],[Profit]])</f>
        <v>6.3829787234042548E-2</v>
      </c>
      <c r="R456" t="str">
        <f>VLOOKUP(Orders[[#This Row],[Customer ID]],customers!$A$2:$I$1001,9,FALSE)</f>
        <v>Yes</v>
      </c>
    </row>
    <row r="457" spans="1:18" x14ac:dyDescent="0.3">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s="5">
        <f>VLOOKUP(Orders[[#This Row],[Product ID]],Table2[#All],7,FALSE)*Orders[[#This Row],[Quantity]]</f>
        <v>1.2363</v>
      </c>
      <c r="Q457" s="10">
        <f>Orders[[#This Row],[Profit]]/(Orders[[#This Row],[Sales]]-Orders[[#This Row],[Profit]])</f>
        <v>0.14942528735632182</v>
      </c>
      <c r="R457" t="str">
        <f>VLOOKUP(Orders[[#This Row],[Customer ID]],customers!$A$2:$I$1001,9,FALSE)</f>
        <v>Yes</v>
      </c>
    </row>
    <row r="458" spans="1:18" x14ac:dyDescent="0.3">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s="5">
        <f>VLOOKUP(Orders[[#This Row],[Product ID]],Table2[#All],7,FALSE)*Orders[[#This Row],[Quantity]]</f>
        <v>2.4701999999999997</v>
      </c>
      <c r="Q458" s="10">
        <f>Orders[[#This Row],[Profit]]/(Orders[[#This Row],[Sales]]-Orders[[#This Row],[Profit]])</f>
        <v>6.3829787234042548E-2</v>
      </c>
      <c r="R458" t="str">
        <f>VLOOKUP(Orders[[#This Row],[Customer ID]],customers!$A$2:$I$1001,9,FALSE)</f>
        <v>No</v>
      </c>
    </row>
    <row r="459" spans="1:18" x14ac:dyDescent="0.3">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s="5">
        <f>VLOOKUP(Orders[[#This Row],[Product ID]],Table2[#All],7,FALSE)*Orders[[#This Row],[Quantity]]</f>
        <v>6.1814999999999998</v>
      </c>
      <c r="Q459" s="10">
        <f>Orders[[#This Row],[Profit]]/(Orders[[#This Row],[Sales]]-Orders[[#This Row],[Profit]])</f>
        <v>0.14942528735632185</v>
      </c>
      <c r="R459" t="str">
        <f>VLOOKUP(Orders[[#This Row],[Customer ID]],customers!$A$2:$I$1001,9,FALSE)</f>
        <v>No</v>
      </c>
    </row>
    <row r="460" spans="1:18" x14ac:dyDescent="0.3">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s="5">
        <f>VLOOKUP(Orders[[#This Row],[Product ID]],Table2[#All],7,FALSE)*Orders[[#This Row],[Quantity]]</f>
        <v>4.05</v>
      </c>
      <c r="Q460" s="10">
        <f>Orders[[#This Row],[Profit]]/(Orders[[#This Row],[Sales]]-Orders[[#This Row],[Profit]])</f>
        <v>9.8901098901098897E-2</v>
      </c>
      <c r="R460" t="str">
        <f>VLOOKUP(Orders[[#This Row],[Customer ID]],customers!$A$2:$I$1001,9,FALSE)</f>
        <v>No</v>
      </c>
    </row>
    <row r="461" spans="1:18" x14ac:dyDescent="0.3">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s="5">
        <f>VLOOKUP(Orders[[#This Row],[Product ID]],Table2[#All],7,FALSE)*Orders[[#This Row],[Quantity]]</f>
        <v>3.0907499999999999</v>
      </c>
      <c r="Q461" s="10">
        <f>Orders[[#This Row],[Profit]]/(Orders[[#This Row],[Sales]]-Orders[[#This Row],[Profit]])</f>
        <v>0.14942528735632185</v>
      </c>
      <c r="R461" t="str">
        <f>VLOOKUP(Orders[[#This Row],[Customer ID]],customers!$A$2:$I$1001,9,FALSE)</f>
        <v>No</v>
      </c>
    </row>
    <row r="462" spans="1:18" x14ac:dyDescent="0.3">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s="5">
        <f>VLOOKUP(Orders[[#This Row],[Product ID]],Table2[#All],7,FALSE)*Orders[[#This Row],[Quantity]]</f>
        <v>0.96659999999999979</v>
      </c>
      <c r="Q462" s="10">
        <f>Orders[[#This Row],[Profit]]/(Orders[[#This Row],[Sales]]-Orders[[#This Row],[Profit]])</f>
        <v>6.3829787234042534E-2</v>
      </c>
      <c r="R462" t="str">
        <f>VLOOKUP(Orders[[#This Row],[Customer ID]],customers!$A$2:$I$1001,9,FALSE)</f>
        <v>Yes</v>
      </c>
    </row>
    <row r="463" spans="1:18" x14ac:dyDescent="0.3">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s="5">
        <f>VLOOKUP(Orders[[#This Row],[Product ID]],Table2[#All],7,FALSE)*Orders[[#This Row],[Quantity]]</f>
        <v>0.64439999999999986</v>
      </c>
      <c r="Q463" s="10">
        <f>Orders[[#This Row],[Profit]]/(Orders[[#This Row],[Sales]]-Orders[[#This Row],[Profit]])</f>
        <v>6.3829787234042548E-2</v>
      </c>
      <c r="R463" t="str">
        <f>VLOOKUP(Orders[[#This Row],[Customer ID]],customers!$A$2:$I$1001,9,FALSE)</f>
        <v>Yes</v>
      </c>
    </row>
    <row r="464" spans="1:18" x14ac:dyDescent="0.3">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s="5">
        <f>VLOOKUP(Orders[[#This Row],[Product ID]],Table2[#All],7,FALSE)*Orders[[#This Row],[Quantity]]</f>
        <v>4.4774999999999991</v>
      </c>
      <c r="Q464" s="10">
        <f>Orders[[#This Row],[Profit]]/(Orders[[#This Row],[Sales]]-Orders[[#This Row],[Profit]])</f>
        <v>9.8901098901098883E-2</v>
      </c>
      <c r="R464" t="str">
        <f>VLOOKUP(Orders[[#This Row],[Customer ID]],customers!$A$2:$I$1001,9,FALSE)</f>
        <v>Yes</v>
      </c>
    </row>
    <row r="465" spans="1:18" x14ac:dyDescent="0.3">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s="5">
        <f>VLOOKUP(Orders[[#This Row],[Product ID]],Table2[#All],7,FALSE)*Orders[[#This Row],[Quantity]]</f>
        <v>3.0249999999999999</v>
      </c>
      <c r="Q465" s="10">
        <f>Orders[[#This Row],[Profit]]/(Orders[[#This Row],[Sales]]-Orders[[#This Row],[Profit]])</f>
        <v>0.12359550561797751</v>
      </c>
      <c r="R465" t="str">
        <f>VLOOKUP(Orders[[#This Row],[Customer ID]],customers!$A$2:$I$1001,9,FALSE)</f>
        <v>No</v>
      </c>
    </row>
    <row r="466" spans="1:18" x14ac:dyDescent="0.3">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s="5">
        <f>VLOOKUP(Orders[[#This Row],[Product ID]],Table2[#All],7,FALSE)*Orders[[#This Row],[Quantity]]</f>
        <v>15.488199999999999</v>
      </c>
      <c r="Q466" s="10">
        <f>Orders[[#This Row],[Profit]]/(Orders[[#This Row],[Sales]]-Orders[[#This Row],[Profit]])</f>
        <v>0.14942528735632185</v>
      </c>
      <c r="R466" t="str">
        <f>VLOOKUP(Orders[[#This Row],[Customer ID]],customers!$A$2:$I$1001,9,FALSE)</f>
        <v>No</v>
      </c>
    </row>
    <row r="467" spans="1:18" x14ac:dyDescent="0.3">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s="5">
        <f>VLOOKUP(Orders[[#This Row],[Product ID]],Table2[#All],7,FALSE)*Orders[[#This Row],[Quantity]]</f>
        <v>1.2350999999999999</v>
      </c>
      <c r="Q467" s="10">
        <f>Orders[[#This Row],[Profit]]/(Orders[[#This Row],[Sales]]-Orders[[#This Row],[Profit]])</f>
        <v>6.3829787234042548E-2</v>
      </c>
      <c r="R467" t="str">
        <f>VLOOKUP(Orders[[#This Row],[Customer ID]],customers!$A$2:$I$1001,9,FALSE)</f>
        <v>Yes</v>
      </c>
    </row>
    <row r="468" spans="1:18" x14ac:dyDescent="0.3">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s="5">
        <f>VLOOKUP(Orders[[#This Row],[Product ID]],Table2[#All],7,FALSE)*Orders[[#This Row],[Quantity]]</f>
        <v>0.80594999999999994</v>
      </c>
      <c r="Q468" s="10">
        <f>Orders[[#This Row],[Profit]]/(Orders[[#This Row],[Sales]]-Orders[[#This Row],[Profit]])</f>
        <v>9.8901098901098883E-2</v>
      </c>
      <c r="R468" t="str">
        <f>VLOOKUP(Orders[[#This Row],[Customer ID]],customers!$A$2:$I$1001,9,FALSE)</f>
        <v>Yes</v>
      </c>
    </row>
    <row r="469" spans="1:18" x14ac:dyDescent="0.3">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s="5">
        <f>VLOOKUP(Orders[[#This Row],[Product ID]],Table2[#All],7,FALSE)*Orders[[#This Row],[Quantity]]</f>
        <v>0.5373</v>
      </c>
      <c r="Q469" s="10">
        <f>Orders[[#This Row],[Profit]]/(Orders[[#This Row],[Sales]]-Orders[[#This Row],[Profit]])</f>
        <v>9.8901098901098911E-2</v>
      </c>
      <c r="R469" t="str">
        <f>VLOOKUP(Orders[[#This Row],[Customer ID]],customers!$A$2:$I$1001,9,FALSE)</f>
        <v>No</v>
      </c>
    </row>
    <row r="470" spans="1:18" x14ac:dyDescent="0.3">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s="5">
        <f>VLOOKUP(Orders[[#This Row],[Product ID]],Table2[#All],7,FALSE)*Orders[[#This Row],[Quantity]]</f>
        <v>4.5374999999999996</v>
      </c>
      <c r="Q470" s="10">
        <f>Orders[[#This Row],[Profit]]/(Orders[[#This Row],[Sales]]-Orders[[#This Row],[Profit]])</f>
        <v>0.12359550561797752</v>
      </c>
      <c r="R470" t="str">
        <f>VLOOKUP(Orders[[#This Row],[Customer ID]],customers!$A$2:$I$1001,9,FALSE)</f>
        <v>Yes</v>
      </c>
    </row>
    <row r="471" spans="1:18" x14ac:dyDescent="0.3">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s="5">
        <f>VLOOKUP(Orders[[#This Row],[Product ID]],Table2[#All],7,FALSE)*Orders[[#This Row],[Quantity]]</f>
        <v>2.45025</v>
      </c>
      <c r="Q471" s="10">
        <f>Orders[[#This Row],[Profit]]/(Orders[[#This Row],[Sales]]-Orders[[#This Row],[Profit]])</f>
        <v>0.12359550561797754</v>
      </c>
      <c r="R471" t="str">
        <f>VLOOKUP(Orders[[#This Row],[Customer ID]],customers!$A$2:$I$1001,9,FALSE)</f>
        <v>Yes</v>
      </c>
    </row>
    <row r="472" spans="1:18" x14ac:dyDescent="0.3">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s="5">
        <f>VLOOKUP(Orders[[#This Row],[Product ID]],Table2[#All],7,FALSE)*Orders[[#This Row],[Quantity]]</f>
        <v>0.60749999999999993</v>
      </c>
      <c r="Q472" s="10">
        <f>Orders[[#This Row],[Profit]]/(Orders[[#This Row],[Sales]]-Orders[[#This Row],[Profit]])</f>
        <v>9.8901098901098883E-2</v>
      </c>
      <c r="R472" t="str">
        <f>VLOOKUP(Orders[[#This Row],[Customer ID]],customers!$A$2:$I$1001,9,FALSE)</f>
        <v>Yes</v>
      </c>
    </row>
    <row r="473" spans="1:18" x14ac:dyDescent="0.3">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s="5">
        <f>VLOOKUP(Orders[[#This Row],[Product ID]],Table2[#All],7,FALSE)*Orders[[#This Row],[Quantity]]</f>
        <v>17.401799999999998</v>
      </c>
      <c r="Q473" s="10">
        <f>Orders[[#This Row],[Profit]]/(Orders[[#This Row],[Sales]]-Orders[[#This Row],[Profit]])</f>
        <v>0.14942528735632182</v>
      </c>
      <c r="R473" t="str">
        <f>VLOOKUP(Orders[[#This Row],[Customer ID]],customers!$A$2:$I$1001,9,FALSE)</f>
        <v>Yes</v>
      </c>
    </row>
    <row r="474" spans="1:18" x14ac:dyDescent="0.3">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s="5">
        <f>VLOOKUP(Orders[[#This Row],[Product ID]],Table2[#All],7,FALSE)*Orders[[#This Row],[Quantity]]</f>
        <v>0.5373</v>
      </c>
      <c r="Q474" s="10">
        <f>Orders[[#This Row],[Profit]]/(Orders[[#This Row],[Sales]]-Orders[[#This Row],[Profit]])</f>
        <v>9.8901098901098911E-2</v>
      </c>
      <c r="R474" t="str">
        <f>VLOOKUP(Orders[[#This Row],[Customer ID]],customers!$A$2:$I$1001,9,FALSE)</f>
        <v>No</v>
      </c>
    </row>
    <row r="475" spans="1:18" x14ac:dyDescent="0.3">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s="5">
        <f>VLOOKUP(Orders[[#This Row],[Product ID]],Table2[#All],7,FALSE)*Orders[[#This Row],[Quantity]]</f>
        <v>2.331</v>
      </c>
      <c r="Q475" s="10">
        <f>Orders[[#This Row],[Profit]]/(Orders[[#This Row],[Sales]]-Orders[[#This Row],[Profit]])</f>
        <v>9.8901098901098897E-2</v>
      </c>
      <c r="R475" t="str">
        <f>VLOOKUP(Orders[[#This Row],[Customer ID]],customers!$A$2:$I$1001,9,FALSE)</f>
        <v>No</v>
      </c>
    </row>
    <row r="476" spans="1:18" x14ac:dyDescent="0.3">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s="5">
        <f>VLOOKUP(Orders[[#This Row],[Product ID]],Table2[#All],7,FALSE)*Orders[[#This Row],[Quantity]]</f>
        <v>3.4787499999999998</v>
      </c>
      <c r="Q476" s="10">
        <f>Orders[[#This Row],[Profit]]/(Orders[[#This Row],[Sales]]-Orders[[#This Row],[Profit]])</f>
        <v>0.12359550561797754</v>
      </c>
      <c r="R476" t="str">
        <f>VLOOKUP(Orders[[#This Row],[Customer ID]],customers!$A$2:$I$1001,9,FALSE)</f>
        <v>Yes</v>
      </c>
    </row>
    <row r="477" spans="1:18" x14ac:dyDescent="0.3">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s="5">
        <f>VLOOKUP(Orders[[#This Row],[Product ID]],Table2[#All],7,FALSE)*Orders[[#This Row],[Quantity]]</f>
        <v>1.1349</v>
      </c>
      <c r="Q477" s="10">
        <f>Orders[[#This Row],[Profit]]/(Orders[[#This Row],[Sales]]-Orders[[#This Row],[Profit]])</f>
        <v>0.14942528735632182</v>
      </c>
      <c r="R477" t="str">
        <f>VLOOKUP(Orders[[#This Row],[Customer ID]],customers!$A$2:$I$1001,9,FALSE)</f>
        <v>No</v>
      </c>
    </row>
    <row r="478" spans="1:18" x14ac:dyDescent="0.3">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s="5">
        <f>VLOOKUP(Orders[[#This Row],[Product ID]],Table2[#All],7,FALSE)*Orders[[#This Row],[Quantity]]</f>
        <v>2.9402999999999997</v>
      </c>
      <c r="Q478" s="10">
        <f>Orders[[#This Row],[Profit]]/(Orders[[#This Row],[Sales]]-Orders[[#This Row],[Profit]])</f>
        <v>0.12359550561797751</v>
      </c>
      <c r="R478" t="str">
        <f>VLOOKUP(Orders[[#This Row],[Customer ID]],customers!$A$2:$I$1001,9,FALSE)</f>
        <v>Yes</v>
      </c>
    </row>
    <row r="479" spans="1:18" x14ac:dyDescent="0.3">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s="5">
        <f>VLOOKUP(Orders[[#This Row],[Product ID]],Table2[#All],7,FALSE)*Orders[[#This Row],[Quantity]]</f>
        <v>3.4047000000000001</v>
      </c>
      <c r="Q479" s="10">
        <f>Orders[[#This Row],[Profit]]/(Orders[[#This Row],[Sales]]-Orders[[#This Row],[Profit]])</f>
        <v>0.14942528735632185</v>
      </c>
      <c r="R479" t="str">
        <f>VLOOKUP(Orders[[#This Row],[Customer ID]],customers!$A$2:$I$1001,9,FALSE)</f>
        <v>No</v>
      </c>
    </row>
    <row r="480" spans="1:18" x14ac:dyDescent="0.3">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s="5">
        <f>VLOOKUP(Orders[[#This Row],[Product ID]],Table2[#All],7,FALSE)*Orders[[#This Row],[Quantity]]</f>
        <v>3.2219999999999995</v>
      </c>
      <c r="Q480" s="10">
        <f>Orders[[#This Row],[Profit]]/(Orders[[#This Row],[Sales]]-Orders[[#This Row],[Profit]])</f>
        <v>6.3829787234042548E-2</v>
      </c>
      <c r="R480" t="str">
        <f>VLOOKUP(Orders[[#This Row],[Customer ID]],customers!$A$2:$I$1001,9,FALSE)</f>
        <v>Yes</v>
      </c>
    </row>
    <row r="481" spans="1:18" x14ac:dyDescent="0.3">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s="5">
        <f>VLOOKUP(Orders[[#This Row],[Product ID]],Table2[#All],7,FALSE)*Orders[[#This Row],[Quantity]]</f>
        <v>13.914999999999999</v>
      </c>
      <c r="Q481" s="10">
        <f>Orders[[#This Row],[Profit]]/(Orders[[#This Row],[Sales]]-Orders[[#This Row],[Profit]])</f>
        <v>0.12359550561797754</v>
      </c>
      <c r="R481" t="str">
        <f>VLOOKUP(Orders[[#This Row],[Customer ID]],customers!$A$2:$I$1001,9,FALSE)</f>
        <v>Yes</v>
      </c>
    </row>
    <row r="482" spans="1:18" x14ac:dyDescent="0.3">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s="5">
        <f>VLOOKUP(Orders[[#This Row],[Product ID]],Table2[#All],7,FALSE)*Orders[[#This Row],[Quantity]]</f>
        <v>0.45374999999999999</v>
      </c>
      <c r="Q482" s="10">
        <f>Orders[[#This Row],[Profit]]/(Orders[[#This Row],[Sales]]-Orders[[#This Row],[Profit]])</f>
        <v>0.12359550561797752</v>
      </c>
      <c r="R482" t="str">
        <f>VLOOKUP(Orders[[#This Row],[Customer ID]],customers!$A$2:$I$1001,9,FALSE)</f>
        <v>Yes</v>
      </c>
    </row>
    <row r="483" spans="1:18" x14ac:dyDescent="0.3">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s="5">
        <f>VLOOKUP(Orders[[#This Row],[Product ID]],Table2[#All],7,FALSE)*Orders[[#This Row],[Quantity]]</f>
        <v>1.4339999999999999</v>
      </c>
      <c r="Q483" s="10">
        <f>Orders[[#This Row],[Profit]]/(Orders[[#This Row],[Sales]]-Orders[[#This Row],[Profit]])</f>
        <v>6.3829787234042562E-2</v>
      </c>
      <c r="R483" t="str">
        <f>VLOOKUP(Orders[[#This Row],[Customer ID]],customers!$A$2:$I$1001,9,FALSE)</f>
        <v>No</v>
      </c>
    </row>
    <row r="484" spans="1:18" x14ac:dyDescent="0.3">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s="5">
        <f>VLOOKUP(Orders[[#This Row],[Product ID]],Table2[#All],7,FALSE)*Orders[[#This Row],[Quantity]]</f>
        <v>15.36975</v>
      </c>
      <c r="Q484" s="10">
        <f>Orders[[#This Row],[Profit]]/(Orders[[#This Row],[Sales]]-Orders[[#This Row],[Profit]])</f>
        <v>0.12359550561797752</v>
      </c>
      <c r="R484" t="str">
        <f>VLOOKUP(Orders[[#This Row],[Customer ID]],customers!$A$2:$I$1001,9,FALSE)</f>
        <v>Yes</v>
      </c>
    </row>
    <row r="485" spans="1:18" x14ac:dyDescent="0.3">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s="5">
        <f>VLOOKUP(Orders[[#This Row],[Product ID]],Table2[#All],7,FALSE)*Orders[[#This Row],[Quantity]]</f>
        <v>7.7440999999999995</v>
      </c>
      <c r="Q485" s="10">
        <f>Orders[[#This Row],[Profit]]/(Orders[[#This Row],[Sales]]-Orders[[#This Row],[Profit]])</f>
        <v>0.14942528735632185</v>
      </c>
      <c r="R485" t="str">
        <f>VLOOKUP(Orders[[#This Row],[Customer ID]],customers!$A$2:$I$1001,9,FALSE)</f>
        <v>Yes</v>
      </c>
    </row>
    <row r="486" spans="1:18" x14ac:dyDescent="0.3">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s="5">
        <f>VLOOKUP(Orders[[#This Row],[Product ID]],Table2[#All],7,FALSE)*Orders[[#This Row],[Quantity]]</f>
        <v>7.4177999999999997</v>
      </c>
      <c r="Q486" s="10">
        <f>Orders[[#This Row],[Profit]]/(Orders[[#This Row],[Sales]]-Orders[[#This Row],[Profit]])</f>
        <v>0.14942528735632182</v>
      </c>
      <c r="R486" t="str">
        <f>VLOOKUP(Orders[[#This Row],[Customer ID]],customers!$A$2:$I$1001,9,FALSE)</f>
        <v>No</v>
      </c>
    </row>
    <row r="487" spans="1:18" x14ac:dyDescent="0.3">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s="5">
        <f>VLOOKUP(Orders[[#This Row],[Product ID]],Table2[#All],7,FALSE)*Orders[[#This Row],[Quantity]]</f>
        <v>1.2905999999999997</v>
      </c>
      <c r="Q487" s="10">
        <f>Orders[[#This Row],[Profit]]/(Orders[[#This Row],[Sales]]-Orders[[#This Row],[Profit]])</f>
        <v>6.3829787234042548E-2</v>
      </c>
      <c r="R487" t="str">
        <f>VLOOKUP(Orders[[#This Row],[Customer ID]],customers!$A$2:$I$1001,9,FALSE)</f>
        <v>Yes</v>
      </c>
    </row>
    <row r="488" spans="1:18" x14ac:dyDescent="0.3">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s="5">
        <f>VLOOKUP(Orders[[#This Row],[Product ID]],Table2[#All],7,FALSE)*Orders[[#This Row],[Quantity]]</f>
        <v>6.8094000000000001</v>
      </c>
      <c r="Q488" s="10">
        <f>Orders[[#This Row],[Profit]]/(Orders[[#This Row],[Sales]]-Orders[[#This Row],[Profit]])</f>
        <v>0.14942528735632185</v>
      </c>
      <c r="R488" t="str">
        <f>VLOOKUP(Orders[[#This Row],[Customer ID]],customers!$A$2:$I$1001,9,FALSE)</f>
        <v>Yes</v>
      </c>
    </row>
    <row r="489" spans="1:18" x14ac:dyDescent="0.3">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s="5">
        <f>VLOOKUP(Orders[[#This Row],[Product ID]],Table2[#All],7,FALSE)*Orders[[#This Row],[Quantity]]</f>
        <v>8.0190000000000001</v>
      </c>
      <c r="Q489" s="10">
        <f>Orders[[#This Row],[Profit]]/(Orders[[#This Row],[Sales]]-Orders[[#This Row],[Profit]])</f>
        <v>0.12359550561797752</v>
      </c>
      <c r="R489" t="str">
        <f>VLOOKUP(Orders[[#This Row],[Customer ID]],customers!$A$2:$I$1001,9,FALSE)</f>
        <v>No</v>
      </c>
    </row>
    <row r="490" spans="1:18" x14ac:dyDescent="0.3">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s="5">
        <f>VLOOKUP(Orders[[#This Row],[Product ID]],Table2[#All],7,FALSE)*Orders[[#This Row],[Quantity]]</f>
        <v>0.89549999999999996</v>
      </c>
      <c r="Q490" s="10">
        <f>Orders[[#This Row],[Profit]]/(Orders[[#This Row],[Sales]]-Orders[[#This Row],[Profit]])</f>
        <v>6.3829787234042562E-2</v>
      </c>
      <c r="R490" t="str">
        <f>VLOOKUP(Orders[[#This Row],[Customer ID]],customers!$A$2:$I$1001,9,FALSE)</f>
        <v>Yes</v>
      </c>
    </row>
    <row r="491" spans="1:18" x14ac:dyDescent="0.3">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s="5">
        <f>VLOOKUP(Orders[[#This Row],[Product ID]],Table2[#All],7,FALSE)*Orders[[#This Row],[Quantity]]</f>
        <v>12.363000000000001</v>
      </c>
      <c r="Q491" s="10">
        <f>Orders[[#This Row],[Profit]]/(Orders[[#This Row],[Sales]]-Orders[[#This Row],[Profit]])</f>
        <v>0.14942528735632185</v>
      </c>
      <c r="R491" t="str">
        <f>VLOOKUP(Orders[[#This Row],[Customer ID]],customers!$A$2:$I$1001,9,FALSE)</f>
        <v>No</v>
      </c>
    </row>
    <row r="492" spans="1:18" x14ac:dyDescent="0.3">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s="5">
        <f>VLOOKUP(Orders[[#This Row],[Product ID]],Table2[#All],7,FALSE)*Orders[[#This Row],[Quantity]]</f>
        <v>2.0202</v>
      </c>
      <c r="Q492" s="10">
        <f>Orders[[#This Row],[Profit]]/(Orders[[#This Row],[Sales]]-Orders[[#This Row],[Profit]])</f>
        <v>0.14942528735632185</v>
      </c>
      <c r="R492" t="str">
        <f>VLOOKUP(Orders[[#This Row],[Customer ID]],customers!$A$2:$I$1001,9,FALSE)</f>
        <v>No</v>
      </c>
    </row>
    <row r="493" spans="1:18" x14ac:dyDescent="0.3">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s="5">
        <f>VLOOKUP(Orders[[#This Row],[Product ID]],Table2[#All],7,FALSE)*Orders[[#This Row],[Quantity]]</f>
        <v>3.0303</v>
      </c>
      <c r="Q493" s="10">
        <f>Orders[[#This Row],[Profit]]/(Orders[[#This Row],[Sales]]-Orders[[#This Row],[Profit]])</f>
        <v>0.14942528735632185</v>
      </c>
      <c r="R493" t="str">
        <f>VLOOKUP(Orders[[#This Row],[Customer ID]],customers!$A$2:$I$1001,9,FALSE)</f>
        <v>No</v>
      </c>
    </row>
    <row r="494" spans="1:18" x14ac:dyDescent="0.3">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s="5">
        <f>VLOOKUP(Orders[[#This Row],[Product ID]],Table2[#All],7,FALSE)*Orders[[#This Row],[Quantity]]</f>
        <v>0.45374999999999999</v>
      </c>
      <c r="Q494" s="10">
        <f>Orders[[#This Row],[Profit]]/(Orders[[#This Row],[Sales]]-Orders[[#This Row],[Profit]])</f>
        <v>0.12359550561797752</v>
      </c>
      <c r="R494" t="str">
        <f>VLOOKUP(Orders[[#This Row],[Customer ID]],customers!$A$2:$I$1001,9,FALSE)</f>
        <v>Yes</v>
      </c>
    </row>
    <row r="495" spans="1:18" x14ac:dyDescent="0.3">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s="5">
        <f>VLOOKUP(Orders[[#This Row],[Product ID]],Table2[#All],7,FALSE)*Orders[[#This Row],[Quantity]]</f>
        <v>2.1491999999999996</v>
      </c>
      <c r="Q495" s="10">
        <f>Orders[[#This Row],[Profit]]/(Orders[[#This Row],[Sales]]-Orders[[#This Row],[Profit]])</f>
        <v>6.3829787234042534E-2</v>
      </c>
      <c r="R495" t="str">
        <f>VLOOKUP(Orders[[#This Row],[Customer ID]],customers!$A$2:$I$1001,9,FALSE)</f>
        <v>No</v>
      </c>
    </row>
    <row r="496" spans="1:18" x14ac:dyDescent="0.3">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s="5">
        <f>VLOOKUP(Orders[[#This Row],[Product ID]],Table2[#All],7,FALSE)*Orders[[#This Row],[Quantity]]</f>
        <v>4.1210000000000004</v>
      </c>
      <c r="Q496" s="10">
        <f>Orders[[#This Row],[Profit]]/(Orders[[#This Row],[Sales]]-Orders[[#This Row],[Profit]])</f>
        <v>0.14942528735632185</v>
      </c>
      <c r="R496" t="str">
        <f>VLOOKUP(Orders[[#This Row],[Customer ID]],customers!$A$2:$I$1001,9,FALSE)</f>
        <v>No</v>
      </c>
    </row>
    <row r="497" spans="1:18" x14ac:dyDescent="0.3">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s="5">
        <f>VLOOKUP(Orders[[#This Row],[Product ID]],Table2[#All],7,FALSE)*Orders[[#This Row],[Quantity]]</f>
        <v>10.302500000000002</v>
      </c>
      <c r="Q497" s="10">
        <f>Orders[[#This Row],[Profit]]/(Orders[[#This Row],[Sales]]-Orders[[#This Row],[Profit]])</f>
        <v>0.14942528735632188</v>
      </c>
      <c r="R497" t="str">
        <f>VLOOKUP(Orders[[#This Row],[Customer ID]],customers!$A$2:$I$1001,9,FALSE)</f>
        <v>Yes</v>
      </c>
    </row>
    <row r="498" spans="1:18" x14ac:dyDescent="0.3">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s="5">
        <f>VLOOKUP(Orders[[#This Row],[Product ID]],Table2[#All],7,FALSE)*Orders[[#This Row],[Quantity]]</f>
        <v>1.2028500000000002</v>
      </c>
      <c r="Q498" s="10">
        <f>Orders[[#This Row],[Profit]]/(Orders[[#This Row],[Sales]]-Orders[[#This Row],[Profit]])</f>
        <v>0.12359550561797754</v>
      </c>
      <c r="R498" t="str">
        <f>VLOOKUP(Orders[[#This Row],[Customer ID]],customers!$A$2:$I$1001,9,FALSE)</f>
        <v>No</v>
      </c>
    </row>
    <row r="499" spans="1:18" x14ac:dyDescent="0.3">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s="5">
        <f>VLOOKUP(Orders[[#This Row],[Product ID]],Table2[#All],7,FALSE)*Orders[[#This Row],[Quantity]]</f>
        <v>3.5819999999999994</v>
      </c>
      <c r="Q499" s="10">
        <f>Orders[[#This Row],[Profit]]/(Orders[[#This Row],[Sales]]-Orders[[#This Row],[Profit]])</f>
        <v>9.8901098901098897E-2</v>
      </c>
      <c r="R499" t="str">
        <f>VLOOKUP(Orders[[#This Row],[Customer ID]],customers!$A$2:$I$1001,9,FALSE)</f>
        <v>No</v>
      </c>
    </row>
    <row r="500" spans="1:18" x14ac:dyDescent="0.3">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s="5">
        <f>VLOOKUP(Orders[[#This Row],[Product ID]],Table2[#All],7,FALSE)*Orders[[#This Row],[Quantity]]</f>
        <v>2.9849999999999999</v>
      </c>
      <c r="Q500" s="10">
        <f>Orders[[#This Row],[Profit]]/(Orders[[#This Row],[Sales]]-Orders[[#This Row],[Profit]])</f>
        <v>6.3829787234042548E-2</v>
      </c>
      <c r="R500" t="str">
        <f>VLOOKUP(Orders[[#This Row],[Customer ID]],customers!$A$2:$I$1001,9,FALSE)</f>
        <v>Yes</v>
      </c>
    </row>
    <row r="501" spans="1:18" x14ac:dyDescent="0.3">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s="5">
        <f>VLOOKUP(Orders[[#This Row],[Product ID]],Table2[#All],7,FALSE)*Orders[[#This Row],[Quantity]]</f>
        <v>0.4832999999999999</v>
      </c>
      <c r="Q501" s="10">
        <f>Orders[[#This Row],[Profit]]/(Orders[[#This Row],[Sales]]-Orders[[#This Row],[Profit]])</f>
        <v>6.3829787234042534E-2</v>
      </c>
      <c r="R501" t="str">
        <f>VLOOKUP(Orders[[#This Row],[Customer ID]],customers!$A$2:$I$1001,9,FALSE)</f>
        <v>Yes</v>
      </c>
    </row>
    <row r="502" spans="1:18" x14ac:dyDescent="0.3">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s="5">
        <f>VLOOKUP(Orders[[#This Row],[Product ID]],Table2[#All],7,FALSE)*Orders[[#This Row],[Quantity]]</f>
        <v>2.8679999999999999</v>
      </c>
      <c r="Q502" s="10">
        <f>Orders[[#This Row],[Profit]]/(Orders[[#This Row],[Sales]]-Orders[[#This Row],[Profit]])</f>
        <v>6.3829787234042562E-2</v>
      </c>
      <c r="R502" t="str">
        <f>VLOOKUP(Orders[[#This Row],[Customer ID]],customers!$A$2:$I$1001,9,FALSE)</f>
        <v>No</v>
      </c>
    </row>
    <row r="503" spans="1:18" x14ac:dyDescent="0.3">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s="5">
        <f>VLOOKUP(Orders[[#This Row],[Product ID]],Table2[#All],7,FALSE)*Orders[[#This Row],[Quantity]]</f>
        <v>0.71639999999999993</v>
      </c>
      <c r="Q503" s="10">
        <f>Orders[[#This Row],[Profit]]/(Orders[[#This Row],[Sales]]-Orders[[#This Row],[Profit]])</f>
        <v>6.3829787234042548E-2</v>
      </c>
      <c r="R503" t="str">
        <f>VLOOKUP(Orders[[#This Row],[Customer ID]],customers!$A$2:$I$1001,9,FALSE)</f>
        <v>No</v>
      </c>
    </row>
    <row r="504" spans="1:18" x14ac:dyDescent="0.3">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s="5">
        <f>VLOOKUP(Orders[[#This Row],[Product ID]],Table2[#All],7,FALSE)*Orders[[#This Row],[Quantity]]</f>
        <v>1.8149999999999999</v>
      </c>
      <c r="Q504" s="10">
        <f>Orders[[#This Row],[Profit]]/(Orders[[#This Row],[Sales]]-Orders[[#This Row],[Profit]])</f>
        <v>0.12359550561797752</v>
      </c>
      <c r="R504" t="str">
        <f>VLOOKUP(Orders[[#This Row],[Customer ID]],customers!$A$2:$I$1001,9,FALSE)</f>
        <v>No</v>
      </c>
    </row>
    <row r="505" spans="1:18" x14ac:dyDescent="0.3">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s="5">
        <f>VLOOKUP(Orders[[#This Row],[Product ID]],Table2[#All],7,FALSE)*Orders[[#This Row],[Quantity]]</f>
        <v>6.734</v>
      </c>
      <c r="Q505" s="10">
        <f>Orders[[#This Row],[Profit]]/(Orders[[#This Row],[Sales]]-Orders[[#This Row],[Profit]])</f>
        <v>0.14942528735632185</v>
      </c>
      <c r="R505" t="str">
        <f>VLOOKUP(Orders[[#This Row],[Customer ID]],customers!$A$2:$I$1001,9,FALSE)</f>
        <v>No</v>
      </c>
    </row>
    <row r="506" spans="1:18" x14ac:dyDescent="0.3">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s="5">
        <f>VLOOKUP(Orders[[#This Row],[Product ID]],Table2[#All],7,FALSE)*Orders[[#This Row],[Quantity]]</f>
        <v>1.8544499999999999</v>
      </c>
      <c r="Q506" s="10">
        <f>Orders[[#This Row],[Profit]]/(Orders[[#This Row],[Sales]]-Orders[[#This Row],[Profit]])</f>
        <v>0.14942528735632182</v>
      </c>
      <c r="R506" t="str">
        <f>VLOOKUP(Orders[[#This Row],[Customer ID]],customers!$A$2:$I$1001,9,FALSE)</f>
        <v>No</v>
      </c>
    </row>
    <row r="507" spans="1:18" x14ac:dyDescent="0.3">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s="5">
        <f>VLOOKUP(Orders[[#This Row],[Product ID]],Table2[#All],7,FALSE)*Orders[[#This Row],[Quantity]]</f>
        <v>3.4047000000000001</v>
      </c>
      <c r="Q507" s="10">
        <f>Orders[[#This Row],[Profit]]/(Orders[[#This Row],[Sales]]-Orders[[#This Row],[Profit]])</f>
        <v>0.14942528735632185</v>
      </c>
      <c r="R507" t="str">
        <f>VLOOKUP(Orders[[#This Row],[Customer ID]],customers!$A$2:$I$1001,9,FALSE)</f>
        <v>No</v>
      </c>
    </row>
    <row r="508" spans="1:18" x14ac:dyDescent="0.3">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s="5">
        <f>VLOOKUP(Orders[[#This Row],[Product ID]],Table2[#All],7,FALSE)*Orders[[#This Row],[Quantity]]</f>
        <v>2.331</v>
      </c>
      <c r="Q508" s="10">
        <f>Orders[[#This Row],[Profit]]/(Orders[[#This Row],[Sales]]-Orders[[#This Row],[Profit]])</f>
        <v>9.8901098901098897E-2</v>
      </c>
      <c r="R508" t="str">
        <f>VLOOKUP(Orders[[#This Row],[Customer ID]],customers!$A$2:$I$1001,9,FALSE)</f>
        <v>Yes</v>
      </c>
    </row>
    <row r="509" spans="1:18" x14ac:dyDescent="0.3">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s="5">
        <f>VLOOKUP(Orders[[#This Row],[Product ID]],Table2[#All],7,FALSE)*Orders[[#This Row],[Quantity]]</f>
        <v>8.0419499999999982</v>
      </c>
      <c r="Q509" s="10">
        <f>Orders[[#This Row],[Profit]]/(Orders[[#This Row],[Sales]]-Orders[[#This Row],[Profit]])</f>
        <v>9.8901098901098897E-2</v>
      </c>
      <c r="R509" t="str">
        <f>VLOOKUP(Orders[[#This Row],[Customer ID]],customers!$A$2:$I$1001,9,FALSE)</f>
        <v>Yes</v>
      </c>
    </row>
    <row r="510" spans="1:18" x14ac:dyDescent="0.3">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s="5">
        <f>VLOOKUP(Orders[[#This Row],[Product ID]],Table2[#All],7,FALSE)*Orders[[#This Row],[Quantity]]</f>
        <v>6.0606</v>
      </c>
      <c r="Q510" s="10">
        <f>Orders[[#This Row],[Profit]]/(Orders[[#This Row],[Sales]]-Orders[[#This Row],[Profit]])</f>
        <v>0.14942528735632185</v>
      </c>
      <c r="R510" t="str">
        <f>VLOOKUP(Orders[[#This Row],[Customer ID]],customers!$A$2:$I$1001,9,FALSE)</f>
        <v>No</v>
      </c>
    </row>
    <row r="511" spans="1:18" x14ac:dyDescent="0.3">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s="5">
        <f>VLOOKUP(Orders[[#This Row],[Product ID]],Table2[#All],7,FALSE)*Orders[[#This Row],[Quantity]]</f>
        <v>2.6864999999999997</v>
      </c>
      <c r="Q511" s="10">
        <f>Orders[[#This Row],[Profit]]/(Orders[[#This Row],[Sales]]-Orders[[#This Row],[Profit]])</f>
        <v>9.8901098901098897E-2</v>
      </c>
      <c r="R511" t="str">
        <f>VLOOKUP(Orders[[#This Row],[Customer ID]],customers!$A$2:$I$1001,9,FALSE)</f>
        <v>Yes</v>
      </c>
    </row>
    <row r="512" spans="1:18" x14ac:dyDescent="0.3">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s="5">
        <f>VLOOKUP(Orders[[#This Row],[Product ID]],Table2[#All],7,FALSE)*Orders[[#This Row],[Quantity]]</f>
        <v>0.64529999999999987</v>
      </c>
      <c r="Q512" s="10">
        <f>Orders[[#This Row],[Profit]]/(Orders[[#This Row],[Sales]]-Orders[[#This Row],[Profit]])</f>
        <v>6.3829787234042548E-2</v>
      </c>
      <c r="R512" t="str">
        <f>VLOOKUP(Orders[[#This Row],[Customer ID]],customers!$A$2:$I$1001,9,FALSE)</f>
        <v>Yes</v>
      </c>
    </row>
    <row r="513" spans="1:18" x14ac:dyDescent="0.3">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s="5">
        <f>VLOOKUP(Orders[[#This Row],[Product ID]],Table2[#All],7,FALSE)*Orders[[#This Row],[Quantity]]</f>
        <v>1.2149999999999999</v>
      </c>
      <c r="Q513" s="10">
        <f>Orders[[#This Row],[Profit]]/(Orders[[#This Row],[Sales]]-Orders[[#This Row],[Profit]])</f>
        <v>9.8901098901098883E-2</v>
      </c>
      <c r="R513" t="str">
        <f>VLOOKUP(Orders[[#This Row],[Customer ID]],customers!$A$2:$I$1001,9,FALSE)</f>
        <v>Yes</v>
      </c>
    </row>
    <row r="514" spans="1:18" x14ac:dyDescent="0.3">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s="5">
        <f>VLOOKUP(Orders[[#This Row],[Product ID]],Table2[#All],7,FALSE)*Orders[[#This Row],[Quantity]]</f>
        <v>6.1815000000000007</v>
      </c>
      <c r="Q514" s="10">
        <f>Orders[[#This Row],[Profit]]/(Orders[[#This Row],[Sales]]-Orders[[#This Row],[Profit]])</f>
        <v>0.14942528735632185</v>
      </c>
      <c r="R514" t="str">
        <f>VLOOKUP(Orders[[#This Row],[Customer ID]],customers!$A$2:$I$1001,9,FALSE)</f>
        <v>No</v>
      </c>
    </row>
    <row r="515" spans="1:18" x14ac:dyDescent="0.3">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s="5">
        <f>VLOOKUP(Orders[[#This Row],[Product ID]],Table2[#All],7,FALSE)*Orders[[#This Row],[Quantity]]</f>
        <v>10.302500000000002</v>
      </c>
      <c r="Q515" s="10">
        <f>Orders[[#This Row],[Profit]]/(Orders[[#This Row],[Sales]]-Orders[[#This Row],[Profit]])</f>
        <v>0.14942528735632188</v>
      </c>
      <c r="R515" t="str">
        <f>VLOOKUP(Orders[[#This Row],[Customer ID]],customers!$A$2:$I$1001,9,FALSE)</f>
        <v>No</v>
      </c>
    </row>
    <row r="516" spans="1:18" x14ac:dyDescent="0.3">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s="5">
        <f>VLOOKUP(Orders[[#This Row],[Product ID]],Table2[#All],7,FALSE)*Orders[[#This Row],[Quantity]]</f>
        <v>3.4047000000000001</v>
      </c>
      <c r="Q516" s="10">
        <f>Orders[[#This Row],[Profit]]/(Orders[[#This Row],[Sales]]-Orders[[#This Row],[Profit]])</f>
        <v>0.14942528735632185</v>
      </c>
      <c r="R516" t="str">
        <f>VLOOKUP(Orders[[#This Row],[Customer ID]],customers!$A$2:$I$1001,9,FALSE)</f>
        <v>Yes</v>
      </c>
    </row>
    <row r="517" spans="1:18" x14ac:dyDescent="0.3">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s="5">
        <f>VLOOKUP(Orders[[#This Row],[Product ID]],Table2[#All],7,FALSE)*Orders[[#This Row],[Quantity]]</f>
        <v>1.2905999999999997</v>
      </c>
      <c r="Q517" s="10">
        <f>Orders[[#This Row],[Profit]]/(Orders[[#This Row],[Sales]]-Orders[[#This Row],[Profit]])</f>
        <v>6.3829787234042548E-2</v>
      </c>
      <c r="R517" t="str">
        <f>VLOOKUP(Orders[[#This Row],[Customer ID]],customers!$A$2:$I$1001,9,FALSE)</f>
        <v>No</v>
      </c>
    </row>
    <row r="518" spans="1:18" x14ac:dyDescent="0.3">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s="5">
        <f>VLOOKUP(Orders[[#This Row],[Product ID]],Table2[#All],7,FALSE)*Orders[[#This Row],[Quantity]]</f>
        <v>6.1754999999999995</v>
      </c>
      <c r="Q518" s="10">
        <f>Orders[[#This Row],[Profit]]/(Orders[[#This Row],[Sales]]-Orders[[#This Row],[Profit]])</f>
        <v>6.3829787234042562E-2</v>
      </c>
      <c r="R518" t="str">
        <f>VLOOKUP(Orders[[#This Row],[Customer ID]],customers!$A$2:$I$1001,9,FALSE)</f>
        <v>Yes</v>
      </c>
    </row>
    <row r="519" spans="1:18" x14ac:dyDescent="0.3">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s="5">
        <f>VLOOKUP(Orders[[#This Row],[Product ID]],Table2[#All],7,FALSE)*Orders[[#This Row],[Quantity]]</f>
        <v>1.0101</v>
      </c>
      <c r="Q519" s="10">
        <f>Orders[[#This Row],[Profit]]/(Orders[[#This Row],[Sales]]-Orders[[#This Row],[Profit]])</f>
        <v>0.14942528735632185</v>
      </c>
      <c r="R519" t="str">
        <f>VLOOKUP(Orders[[#This Row],[Customer ID]],customers!$A$2:$I$1001,9,FALSE)</f>
        <v>No</v>
      </c>
    </row>
    <row r="520" spans="1:18" x14ac:dyDescent="0.3">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s="5">
        <f>VLOOKUP(Orders[[#This Row],[Product ID]],Table2[#All],7,FALSE)*Orders[[#This Row],[Quantity]]</f>
        <v>15.36975</v>
      </c>
      <c r="Q520" s="10">
        <f>Orders[[#This Row],[Profit]]/(Orders[[#This Row],[Sales]]-Orders[[#This Row],[Profit]])</f>
        <v>0.12359550561797752</v>
      </c>
      <c r="R520" t="str">
        <f>VLOOKUP(Orders[[#This Row],[Customer ID]],customers!$A$2:$I$1001,9,FALSE)</f>
        <v>No</v>
      </c>
    </row>
    <row r="521" spans="1:18" x14ac:dyDescent="0.3">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s="5">
        <f>VLOOKUP(Orders[[#This Row],[Product ID]],Table2[#All],7,FALSE)*Orders[[#This Row],[Quantity]]</f>
        <v>1.0746</v>
      </c>
      <c r="Q521" s="10">
        <f>Orders[[#This Row],[Profit]]/(Orders[[#This Row],[Sales]]-Orders[[#This Row],[Profit]])</f>
        <v>9.8901098901098911E-2</v>
      </c>
      <c r="R521" t="str">
        <f>VLOOKUP(Orders[[#This Row],[Customer ID]],customers!$A$2:$I$1001,9,FALSE)</f>
        <v>Yes</v>
      </c>
    </row>
    <row r="522" spans="1:18" x14ac:dyDescent="0.3">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s="5">
        <f>VLOOKUP(Orders[[#This Row],[Product ID]],Table2[#All],7,FALSE)*Orders[[#This Row],[Quantity]]</f>
        <v>0.50505</v>
      </c>
      <c r="Q522" s="10">
        <f>Orders[[#This Row],[Profit]]/(Orders[[#This Row],[Sales]]-Orders[[#This Row],[Profit]])</f>
        <v>0.14942528735632185</v>
      </c>
      <c r="R522" t="str">
        <f>VLOOKUP(Orders[[#This Row],[Customer ID]],customers!$A$2:$I$1001,9,FALSE)</f>
        <v>No</v>
      </c>
    </row>
    <row r="523" spans="1:18" x14ac:dyDescent="0.3">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s="5">
        <f>VLOOKUP(Orders[[#This Row],[Product ID]],Table2[#All],7,FALSE)*Orders[[#This Row],[Quantity]]</f>
        <v>2.3879999999999999</v>
      </c>
      <c r="Q523" s="10">
        <f>Orders[[#This Row],[Profit]]/(Orders[[#This Row],[Sales]]-Orders[[#This Row],[Profit]])</f>
        <v>6.3829787234042548E-2</v>
      </c>
      <c r="R523" t="str">
        <f>VLOOKUP(Orders[[#This Row],[Customer ID]],customers!$A$2:$I$1001,9,FALSE)</f>
        <v>No</v>
      </c>
    </row>
    <row r="524" spans="1:18" x14ac:dyDescent="0.3">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s="5">
        <f>VLOOKUP(Orders[[#This Row],[Product ID]],Table2[#All],7,FALSE)*Orders[[#This Row],[Quantity]]</f>
        <v>1.7909999999999999</v>
      </c>
      <c r="Q524" s="10">
        <f>Orders[[#This Row],[Profit]]/(Orders[[#This Row],[Sales]]-Orders[[#This Row],[Profit]])</f>
        <v>6.3829787234042562E-2</v>
      </c>
      <c r="R524" t="str">
        <f>VLOOKUP(Orders[[#This Row],[Customer ID]],customers!$A$2:$I$1001,9,FALSE)</f>
        <v>No</v>
      </c>
    </row>
    <row r="525" spans="1:18" x14ac:dyDescent="0.3">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s="5">
        <f>VLOOKUP(Orders[[#This Row],[Product ID]],Table2[#All],7,FALSE)*Orders[[#This Row],[Quantity]]</f>
        <v>3.8720499999999998</v>
      </c>
      <c r="Q525" s="10">
        <f>Orders[[#This Row],[Profit]]/(Orders[[#This Row],[Sales]]-Orders[[#This Row],[Profit]])</f>
        <v>0.14942528735632185</v>
      </c>
      <c r="R525" t="str">
        <f>VLOOKUP(Orders[[#This Row],[Customer ID]],customers!$A$2:$I$1001,9,FALSE)</f>
        <v>No</v>
      </c>
    </row>
    <row r="526" spans="1:18" x14ac:dyDescent="0.3">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s="5">
        <f>VLOOKUP(Orders[[#This Row],[Product ID]],Table2[#All],7,FALSE)*Orders[[#This Row],[Quantity]]</f>
        <v>9.4782999999999991</v>
      </c>
      <c r="Q526" s="10">
        <f>Orders[[#This Row],[Profit]]/(Orders[[#This Row],[Sales]]-Orders[[#This Row],[Profit]])</f>
        <v>0.14942528735632182</v>
      </c>
      <c r="R526" t="str">
        <f>VLOOKUP(Orders[[#This Row],[Customer ID]],customers!$A$2:$I$1001,9,FALSE)</f>
        <v>No</v>
      </c>
    </row>
    <row r="527" spans="1:18" x14ac:dyDescent="0.3">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s="5">
        <f>VLOOKUP(Orders[[#This Row],[Product ID]],Table2[#All],7,FALSE)*Orders[[#This Row],[Quantity]]</f>
        <v>0.80549999999999988</v>
      </c>
      <c r="Q527" s="10">
        <f>Orders[[#This Row],[Profit]]/(Orders[[#This Row],[Sales]]-Orders[[#This Row],[Profit]])</f>
        <v>6.3829787234042562E-2</v>
      </c>
      <c r="R527" t="str">
        <f>VLOOKUP(Orders[[#This Row],[Customer ID]],customers!$A$2:$I$1001,9,FALSE)</f>
        <v>Yes</v>
      </c>
    </row>
    <row r="528" spans="1:18" x14ac:dyDescent="0.3">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s="5">
        <f>VLOOKUP(Orders[[#This Row],[Product ID]],Table2[#All],7,FALSE)*Orders[[#This Row],[Quantity]]</f>
        <v>13.914999999999999</v>
      </c>
      <c r="Q528" s="10">
        <f>Orders[[#This Row],[Profit]]/(Orders[[#This Row],[Sales]]-Orders[[#This Row],[Profit]])</f>
        <v>0.12359550561797754</v>
      </c>
      <c r="R528" t="str">
        <f>VLOOKUP(Orders[[#This Row],[Customer ID]],customers!$A$2:$I$1001,9,FALSE)</f>
        <v>Yes</v>
      </c>
    </row>
    <row r="529" spans="1:18" x14ac:dyDescent="0.3">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s="5">
        <f>VLOOKUP(Orders[[#This Row],[Product ID]],Table2[#All],7,FALSE)*Orders[[#This Row],[Quantity]]</f>
        <v>4.5374999999999996</v>
      </c>
      <c r="Q529" s="10">
        <f>Orders[[#This Row],[Profit]]/(Orders[[#This Row],[Sales]]-Orders[[#This Row],[Profit]])</f>
        <v>0.12359550561797752</v>
      </c>
      <c r="R529" t="str">
        <f>VLOOKUP(Orders[[#This Row],[Customer ID]],customers!$A$2:$I$1001,9,FALSE)</f>
        <v>No</v>
      </c>
    </row>
    <row r="530" spans="1:18" x14ac:dyDescent="0.3">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s="5">
        <f>VLOOKUP(Orders[[#This Row],[Product ID]],Table2[#All],7,FALSE)*Orders[[#This Row],[Quantity]]</f>
        <v>5.8805999999999994</v>
      </c>
      <c r="Q530" s="10">
        <f>Orders[[#This Row],[Profit]]/(Orders[[#This Row],[Sales]]-Orders[[#This Row],[Profit]])</f>
        <v>0.12359550561797751</v>
      </c>
      <c r="R530" t="str">
        <f>VLOOKUP(Orders[[#This Row],[Customer ID]],customers!$A$2:$I$1001,9,FALSE)</f>
        <v>No</v>
      </c>
    </row>
    <row r="531" spans="1:18" x14ac:dyDescent="0.3">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s="5">
        <f>VLOOKUP(Orders[[#This Row],[Product ID]],Table2[#All],7,FALSE)*Orders[[#This Row],[Quantity]]</f>
        <v>3.5819999999999999</v>
      </c>
      <c r="Q531" s="10">
        <f>Orders[[#This Row],[Profit]]/(Orders[[#This Row],[Sales]]-Orders[[#This Row],[Profit]])</f>
        <v>6.3829787234042562E-2</v>
      </c>
      <c r="R531" t="str">
        <f>VLOOKUP(Orders[[#This Row],[Customer ID]],customers!$A$2:$I$1001,9,FALSE)</f>
        <v>No</v>
      </c>
    </row>
    <row r="532" spans="1:18" x14ac:dyDescent="0.3">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s="5">
        <f>VLOOKUP(Orders[[#This Row],[Product ID]],Table2[#All],7,FALSE)*Orders[[#This Row],[Quantity]]</f>
        <v>3.5819999999999999</v>
      </c>
      <c r="Q532" s="10">
        <f>Orders[[#This Row],[Profit]]/(Orders[[#This Row],[Sales]]-Orders[[#This Row],[Profit]])</f>
        <v>6.3829787234042562E-2</v>
      </c>
      <c r="R532" t="str">
        <f>VLOOKUP(Orders[[#This Row],[Customer ID]],customers!$A$2:$I$1001,9,FALSE)</f>
        <v>No</v>
      </c>
    </row>
    <row r="533" spans="1:18" x14ac:dyDescent="0.3">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s="5">
        <f>VLOOKUP(Orders[[#This Row],[Product ID]],Table2[#All],7,FALSE)*Orders[[#This Row],[Quantity]]</f>
        <v>2.6849999999999996</v>
      </c>
      <c r="Q533" s="10">
        <f>Orders[[#This Row],[Profit]]/(Orders[[#This Row],[Sales]]-Orders[[#This Row],[Profit]])</f>
        <v>6.3829787234042548E-2</v>
      </c>
      <c r="R533" t="str">
        <f>VLOOKUP(Orders[[#This Row],[Customer ID]],customers!$A$2:$I$1001,9,FALSE)</f>
        <v>No</v>
      </c>
    </row>
    <row r="534" spans="1:18" x14ac:dyDescent="0.3">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s="5">
        <f>VLOOKUP(Orders[[#This Row],[Product ID]],Table2[#All],7,FALSE)*Orders[[#This Row],[Quantity]]</f>
        <v>1.8149999999999999</v>
      </c>
      <c r="Q534" s="10">
        <f>Orders[[#This Row],[Profit]]/(Orders[[#This Row],[Sales]]-Orders[[#This Row],[Profit]])</f>
        <v>0.12359550561797752</v>
      </c>
      <c r="R534" t="str">
        <f>VLOOKUP(Orders[[#This Row],[Customer ID]],customers!$A$2:$I$1001,9,FALSE)</f>
        <v>Yes</v>
      </c>
    </row>
    <row r="535" spans="1:18" x14ac:dyDescent="0.3">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s="5">
        <f>VLOOKUP(Orders[[#This Row],[Product ID]],Table2[#All],7,FALSE)*Orders[[#This Row],[Quantity]]</f>
        <v>1.2887999999999997</v>
      </c>
      <c r="Q535" s="10">
        <f>Orders[[#This Row],[Profit]]/(Orders[[#This Row],[Sales]]-Orders[[#This Row],[Profit]])</f>
        <v>6.3829787234042548E-2</v>
      </c>
      <c r="R535" t="str">
        <f>VLOOKUP(Orders[[#This Row],[Customer ID]],customers!$A$2:$I$1001,9,FALSE)</f>
        <v>No</v>
      </c>
    </row>
    <row r="536" spans="1:18" x14ac:dyDescent="0.3">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s="5">
        <f>VLOOKUP(Orders[[#This Row],[Product ID]],Table2[#All],7,FALSE)*Orders[[#This Row],[Quantity]]</f>
        <v>2.7461999999999995</v>
      </c>
      <c r="Q536" s="10">
        <f>Orders[[#This Row],[Profit]]/(Orders[[#This Row],[Sales]]-Orders[[#This Row],[Profit]])</f>
        <v>6.3829787234042548E-2</v>
      </c>
      <c r="R536" t="str">
        <f>VLOOKUP(Orders[[#This Row],[Customer ID]],customers!$A$2:$I$1001,9,FALSE)</f>
        <v>Yes</v>
      </c>
    </row>
    <row r="537" spans="1:18" x14ac:dyDescent="0.3">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s="5">
        <f>VLOOKUP(Orders[[#This Row],[Product ID]],Table2[#All],7,FALSE)*Orders[[#This Row],[Quantity]]</f>
        <v>1.2363</v>
      </c>
      <c r="Q537" s="10">
        <f>Orders[[#This Row],[Profit]]/(Orders[[#This Row],[Sales]]-Orders[[#This Row],[Profit]])</f>
        <v>0.14942528735632182</v>
      </c>
      <c r="R537" t="str">
        <f>VLOOKUP(Orders[[#This Row],[Customer ID]],customers!$A$2:$I$1001,9,FALSE)</f>
        <v>No</v>
      </c>
    </row>
    <row r="538" spans="1:18" x14ac:dyDescent="0.3">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s="5">
        <f>VLOOKUP(Orders[[#This Row],[Product ID]],Table2[#All],7,FALSE)*Orders[[#This Row],[Quantity]]</f>
        <v>0.4832999999999999</v>
      </c>
      <c r="Q538" s="10">
        <f>Orders[[#This Row],[Profit]]/(Orders[[#This Row],[Sales]]-Orders[[#This Row],[Profit]])</f>
        <v>6.3829787234042534E-2</v>
      </c>
      <c r="R538" t="str">
        <f>VLOOKUP(Orders[[#This Row],[Customer ID]],customers!$A$2:$I$1001,9,FALSE)</f>
        <v>Yes</v>
      </c>
    </row>
    <row r="539" spans="1:18" x14ac:dyDescent="0.3">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s="5">
        <f>VLOOKUP(Orders[[#This Row],[Product ID]],Table2[#All],7,FALSE)*Orders[[#This Row],[Quantity]]</f>
        <v>12.2958</v>
      </c>
      <c r="Q539" s="10">
        <f>Orders[[#This Row],[Profit]]/(Orders[[#This Row],[Sales]]-Orders[[#This Row],[Profit]])</f>
        <v>0.12359550561797752</v>
      </c>
      <c r="R539" t="str">
        <f>VLOOKUP(Orders[[#This Row],[Customer ID]],customers!$A$2:$I$1001,9,FALSE)</f>
        <v>Yes</v>
      </c>
    </row>
    <row r="540" spans="1:18" x14ac:dyDescent="0.3">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s="5">
        <f>VLOOKUP(Orders[[#This Row],[Product ID]],Table2[#All],7,FALSE)*Orders[[#This Row],[Quantity]]</f>
        <v>0.64439999999999986</v>
      </c>
      <c r="Q540" s="10">
        <f>Orders[[#This Row],[Profit]]/(Orders[[#This Row],[Sales]]-Orders[[#This Row],[Profit]])</f>
        <v>6.3829787234042548E-2</v>
      </c>
      <c r="R540" t="str">
        <f>VLOOKUP(Orders[[#This Row],[Customer ID]],customers!$A$2:$I$1001,9,FALSE)</f>
        <v>Yes</v>
      </c>
    </row>
    <row r="541" spans="1:18" x14ac:dyDescent="0.3">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s="5">
        <f>VLOOKUP(Orders[[#This Row],[Product ID]],Table2[#All],7,FALSE)*Orders[[#This Row],[Quantity]]</f>
        <v>1.6109999999999998</v>
      </c>
      <c r="Q541" s="10">
        <f>Orders[[#This Row],[Profit]]/(Orders[[#This Row],[Sales]]-Orders[[#This Row],[Profit]])</f>
        <v>6.3829787234042562E-2</v>
      </c>
      <c r="R541" t="str">
        <f>VLOOKUP(Orders[[#This Row],[Customer ID]],customers!$A$2:$I$1001,9,FALSE)</f>
        <v>No</v>
      </c>
    </row>
    <row r="542" spans="1:18" x14ac:dyDescent="0.3">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s="5">
        <f>VLOOKUP(Orders[[#This Row],[Product ID]],Table2[#All],7,FALSE)*Orders[[#This Row],[Quantity]]</f>
        <v>8.2420000000000009</v>
      </c>
      <c r="Q542" s="10">
        <f>Orders[[#This Row],[Profit]]/(Orders[[#This Row],[Sales]]-Orders[[#This Row],[Profit]])</f>
        <v>0.14942528735632185</v>
      </c>
      <c r="R542" t="str">
        <f>VLOOKUP(Orders[[#This Row],[Customer ID]],customers!$A$2:$I$1001,9,FALSE)</f>
        <v>Yes</v>
      </c>
    </row>
    <row r="543" spans="1:18" x14ac:dyDescent="0.3">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s="5">
        <f>VLOOKUP(Orders[[#This Row],[Product ID]],Table2[#All],7,FALSE)*Orders[[#This Row],[Quantity]]</f>
        <v>2.0596499999999995</v>
      </c>
      <c r="Q543" s="10">
        <f>Orders[[#This Row],[Profit]]/(Orders[[#This Row],[Sales]]-Orders[[#This Row],[Profit]])</f>
        <v>9.8901098901098883E-2</v>
      </c>
      <c r="R543" t="str">
        <f>VLOOKUP(Orders[[#This Row],[Customer ID]],customers!$A$2:$I$1001,9,FALSE)</f>
        <v>Yes</v>
      </c>
    </row>
    <row r="544" spans="1:18" x14ac:dyDescent="0.3">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s="5">
        <f>VLOOKUP(Orders[[#This Row],[Product ID]],Table2[#All],7,FALSE)*Orders[[#This Row],[Quantity]]</f>
        <v>9.3149999999999977</v>
      </c>
      <c r="Q544" s="10">
        <f>Orders[[#This Row],[Profit]]/(Orders[[#This Row],[Sales]]-Orders[[#This Row],[Profit]])</f>
        <v>9.8901098901098883E-2</v>
      </c>
      <c r="R544" t="str">
        <f>VLOOKUP(Orders[[#This Row],[Customer ID]],customers!$A$2:$I$1001,9,FALSE)</f>
        <v>No</v>
      </c>
    </row>
    <row r="545" spans="1:18" x14ac:dyDescent="0.3">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s="5">
        <f>VLOOKUP(Orders[[#This Row],[Product ID]],Table2[#All],7,FALSE)*Orders[[#This Row],[Quantity]]</f>
        <v>3.2981999999999996</v>
      </c>
      <c r="Q545" s="10">
        <f>Orders[[#This Row],[Profit]]/(Orders[[#This Row],[Sales]]-Orders[[#This Row],[Profit]])</f>
        <v>6.3829787234042562E-2</v>
      </c>
      <c r="R545" t="str">
        <f>VLOOKUP(Orders[[#This Row],[Customer ID]],customers!$A$2:$I$1001,9,FALSE)</f>
        <v>No</v>
      </c>
    </row>
    <row r="546" spans="1:18" x14ac:dyDescent="0.3">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s="5">
        <f>VLOOKUP(Orders[[#This Row],[Product ID]],Table2[#All],7,FALSE)*Orders[[#This Row],[Quantity]]</f>
        <v>1.3985999999999998</v>
      </c>
      <c r="Q546" s="10">
        <f>Orders[[#This Row],[Profit]]/(Orders[[#This Row],[Sales]]-Orders[[#This Row],[Profit]])</f>
        <v>9.8901098901098897E-2</v>
      </c>
      <c r="R546" t="str">
        <f>VLOOKUP(Orders[[#This Row],[Customer ID]],customers!$A$2:$I$1001,9,FALSE)</f>
        <v>No</v>
      </c>
    </row>
    <row r="547" spans="1:18" x14ac:dyDescent="0.3">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s="5">
        <f>VLOOKUP(Orders[[#This Row],[Product ID]],Table2[#All],7,FALSE)*Orders[[#This Row],[Quantity]]</f>
        <v>2.0202</v>
      </c>
      <c r="Q547" s="10">
        <f>Orders[[#This Row],[Profit]]/(Orders[[#This Row],[Sales]]-Orders[[#This Row],[Profit]])</f>
        <v>0.14942528735632185</v>
      </c>
      <c r="R547" t="str">
        <f>VLOOKUP(Orders[[#This Row],[Customer ID]],customers!$A$2:$I$1001,9,FALSE)</f>
        <v>No</v>
      </c>
    </row>
    <row r="548" spans="1:18" x14ac:dyDescent="0.3">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s="5">
        <f>VLOOKUP(Orders[[#This Row],[Product ID]],Table2[#All],7,FALSE)*Orders[[#This Row],[Quantity]]</f>
        <v>9.2218499999999999</v>
      </c>
      <c r="Q548" s="10">
        <f>Orders[[#This Row],[Profit]]/(Orders[[#This Row],[Sales]]-Orders[[#This Row],[Profit]])</f>
        <v>0.12359550561797752</v>
      </c>
      <c r="R548" t="str">
        <f>VLOOKUP(Orders[[#This Row],[Customer ID]],customers!$A$2:$I$1001,9,FALSE)</f>
        <v>No</v>
      </c>
    </row>
    <row r="549" spans="1:18" x14ac:dyDescent="0.3">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s="5">
        <f>VLOOKUP(Orders[[#This Row],[Product ID]],Table2[#All],7,FALSE)*Orders[[#This Row],[Quantity]]</f>
        <v>0.64529999999999987</v>
      </c>
      <c r="Q549" s="10">
        <f>Orders[[#This Row],[Profit]]/(Orders[[#This Row],[Sales]]-Orders[[#This Row],[Profit]])</f>
        <v>6.3829787234042548E-2</v>
      </c>
      <c r="R549" t="str">
        <f>VLOOKUP(Orders[[#This Row],[Customer ID]],customers!$A$2:$I$1001,9,FALSE)</f>
        <v>Yes</v>
      </c>
    </row>
    <row r="550" spans="1:18" x14ac:dyDescent="0.3">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s="5">
        <f>VLOOKUP(Orders[[#This Row],[Product ID]],Table2[#All],7,FALSE)*Orders[[#This Row],[Quantity]]</f>
        <v>1.4701499999999998</v>
      </c>
      <c r="Q550" s="10">
        <f>Orders[[#This Row],[Profit]]/(Orders[[#This Row],[Sales]]-Orders[[#This Row],[Profit]])</f>
        <v>0.12359550561797751</v>
      </c>
      <c r="R550" t="str">
        <f>VLOOKUP(Orders[[#This Row],[Customer ID]],customers!$A$2:$I$1001,9,FALSE)</f>
        <v>Yes</v>
      </c>
    </row>
    <row r="551" spans="1:18" x14ac:dyDescent="0.3">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s="5">
        <f>VLOOKUP(Orders[[#This Row],[Product ID]],Table2[#All],7,FALSE)*Orders[[#This Row],[Quantity]]</f>
        <v>1.9601999999999999</v>
      </c>
      <c r="Q551" s="10">
        <f>Orders[[#This Row],[Profit]]/(Orders[[#This Row],[Sales]]-Orders[[#This Row],[Profit]])</f>
        <v>0.12359550561797752</v>
      </c>
      <c r="R551" t="str">
        <f>VLOOKUP(Orders[[#This Row],[Customer ID]],customers!$A$2:$I$1001,9,FALSE)</f>
        <v>Yes</v>
      </c>
    </row>
    <row r="552" spans="1:18" x14ac:dyDescent="0.3">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s="5">
        <f>VLOOKUP(Orders[[#This Row],[Product ID]],Table2[#All],7,FALSE)*Orders[[#This Row],[Quantity]]</f>
        <v>3.0303</v>
      </c>
      <c r="Q552" s="10">
        <f>Orders[[#This Row],[Profit]]/(Orders[[#This Row],[Sales]]-Orders[[#This Row],[Profit]])</f>
        <v>0.14942528735632185</v>
      </c>
      <c r="R552" t="str">
        <f>VLOOKUP(Orders[[#This Row],[Customer ID]],customers!$A$2:$I$1001,9,FALSE)</f>
        <v>Yes</v>
      </c>
    </row>
    <row r="553" spans="1:18" x14ac:dyDescent="0.3">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s="5">
        <f>VLOOKUP(Orders[[#This Row],[Product ID]],Table2[#All],7,FALSE)*Orders[[#This Row],[Quantity]]</f>
        <v>0.80190000000000006</v>
      </c>
      <c r="Q553" s="10">
        <f>Orders[[#This Row],[Profit]]/(Orders[[#This Row],[Sales]]-Orders[[#This Row],[Profit]])</f>
        <v>0.12359550561797754</v>
      </c>
      <c r="R553" t="str">
        <f>VLOOKUP(Orders[[#This Row],[Customer ID]],customers!$A$2:$I$1001,9,FALSE)</f>
        <v>No</v>
      </c>
    </row>
    <row r="554" spans="1:18" x14ac:dyDescent="0.3">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s="5">
        <f>VLOOKUP(Orders[[#This Row],[Product ID]],Table2[#All],7,FALSE)*Orders[[#This Row],[Quantity]]</f>
        <v>1.9601999999999999</v>
      </c>
      <c r="Q554" s="10">
        <f>Orders[[#This Row],[Profit]]/(Orders[[#This Row],[Sales]]-Orders[[#This Row],[Profit]])</f>
        <v>0.12359550561797752</v>
      </c>
      <c r="R554" t="str">
        <f>VLOOKUP(Orders[[#This Row],[Customer ID]],customers!$A$2:$I$1001,9,FALSE)</f>
        <v>Yes</v>
      </c>
    </row>
    <row r="555" spans="1:18" x14ac:dyDescent="0.3">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s="5">
        <f>VLOOKUP(Orders[[#This Row],[Product ID]],Table2[#All],7,FALSE)*Orders[[#This Row],[Quantity]]</f>
        <v>7.5625</v>
      </c>
      <c r="Q555" s="10">
        <f>Orders[[#This Row],[Profit]]/(Orders[[#This Row],[Sales]]-Orders[[#This Row],[Profit]])</f>
        <v>0.12359550561797752</v>
      </c>
      <c r="R555" t="str">
        <f>VLOOKUP(Orders[[#This Row],[Customer ID]],customers!$A$2:$I$1001,9,FALSE)</f>
        <v>No</v>
      </c>
    </row>
    <row r="556" spans="1:18" x14ac:dyDescent="0.3">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s="5">
        <f>VLOOKUP(Orders[[#This Row],[Product ID]],Table2[#All],7,FALSE)*Orders[[#This Row],[Quantity]]</f>
        <v>3.2981999999999996</v>
      </c>
      <c r="Q556" s="10">
        <f>Orders[[#This Row],[Profit]]/(Orders[[#This Row],[Sales]]-Orders[[#This Row],[Profit]])</f>
        <v>6.3829787234042562E-2</v>
      </c>
      <c r="R556" t="str">
        <f>VLOOKUP(Orders[[#This Row],[Customer ID]],customers!$A$2:$I$1001,9,FALSE)</f>
        <v>Yes</v>
      </c>
    </row>
    <row r="557" spans="1:18" x14ac:dyDescent="0.3">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s="5">
        <f>VLOOKUP(Orders[[#This Row],[Product ID]],Table2[#All],7,FALSE)*Orders[[#This Row],[Quantity]]</f>
        <v>9.0749999999999993</v>
      </c>
      <c r="Q557" s="10">
        <f>Orders[[#This Row],[Profit]]/(Orders[[#This Row],[Sales]]-Orders[[#This Row],[Profit]])</f>
        <v>0.12359550561797752</v>
      </c>
      <c r="R557" t="str">
        <f>VLOOKUP(Orders[[#This Row],[Customer ID]],customers!$A$2:$I$1001,9,FALSE)</f>
        <v>No</v>
      </c>
    </row>
    <row r="558" spans="1:18" x14ac:dyDescent="0.3">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s="5">
        <f>VLOOKUP(Orders[[#This Row],[Product ID]],Table2[#All],7,FALSE)*Orders[[#This Row],[Quantity]]</f>
        <v>1.1349</v>
      </c>
      <c r="Q558" s="10">
        <f>Orders[[#This Row],[Profit]]/(Orders[[#This Row],[Sales]]-Orders[[#This Row],[Profit]])</f>
        <v>0.14942528735632182</v>
      </c>
      <c r="R558" t="str">
        <f>VLOOKUP(Orders[[#This Row],[Customer ID]],customers!$A$2:$I$1001,9,FALSE)</f>
        <v>Yes</v>
      </c>
    </row>
    <row r="559" spans="1:18" x14ac:dyDescent="0.3">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s="5">
        <f>VLOOKUP(Orders[[#This Row],[Product ID]],Table2[#All],7,FALSE)*Orders[[#This Row],[Quantity]]</f>
        <v>6.5339999999999998</v>
      </c>
      <c r="Q559" s="10">
        <f>Orders[[#This Row],[Profit]]/(Orders[[#This Row],[Sales]]-Orders[[#This Row],[Profit]])</f>
        <v>0.12359550561797752</v>
      </c>
      <c r="R559" t="str">
        <f>VLOOKUP(Orders[[#This Row],[Customer ID]],customers!$A$2:$I$1001,9,FALSE)</f>
        <v>Yes</v>
      </c>
    </row>
    <row r="560" spans="1:18" x14ac:dyDescent="0.3">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s="5">
        <f>VLOOKUP(Orders[[#This Row],[Product ID]],Table2[#All],7,FALSE)*Orders[[#This Row],[Quantity]]</f>
        <v>2.0202</v>
      </c>
      <c r="Q560" s="10">
        <f>Orders[[#This Row],[Profit]]/(Orders[[#This Row],[Sales]]-Orders[[#This Row],[Profit]])</f>
        <v>0.14942528735632185</v>
      </c>
      <c r="R560" t="str">
        <f>VLOOKUP(Orders[[#This Row],[Customer ID]],customers!$A$2:$I$1001,9,FALSE)</f>
        <v>Yes</v>
      </c>
    </row>
    <row r="561" spans="1:18" x14ac:dyDescent="0.3">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s="5">
        <f>VLOOKUP(Orders[[#This Row],[Product ID]],Table2[#All],7,FALSE)*Orders[[#This Row],[Quantity]]</f>
        <v>3.4965000000000002</v>
      </c>
      <c r="Q561" s="10">
        <f>Orders[[#This Row],[Profit]]/(Orders[[#This Row],[Sales]]-Orders[[#This Row],[Profit]])</f>
        <v>9.8901098901098911E-2</v>
      </c>
      <c r="R561" t="str">
        <f>VLOOKUP(Orders[[#This Row],[Customer ID]],customers!$A$2:$I$1001,9,FALSE)</f>
        <v>Yes</v>
      </c>
    </row>
    <row r="562" spans="1:18" x14ac:dyDescent="0.3">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s="5">
        <f>VLOOKUP(Orders[[#This Row],[Product ID]],Table2[#All],7,FALSE)*Orders[[#This Row],[Quantity]]</f>
        <v>20.872499999999999</v>
      </c>
      <c r="Q562" s="10">
        <f>Orders[[#This Row],[Profit]]/(Orders[[#This Row],[Sales]]-Orders[[#This Row],[Profit]])</f>
        <v>0.12359550561797754</v>
      </c>
      <c r="R562" t="str">
        <f>VLOOKUP(Orders[[#This Row],[Customer ID]],customers!$A$2:$I$1001,9,FALSE)</f>
        <v>Yes</v>
      </c>
    </row>
    <row r="563" spans="1:18" x14ac:dyDescent="0.3">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s="5">
        <f>VLOOKUP(Orders[[#This Row],[Product ID]],Table2[#All],7,FALSE)*Orders[[#This Row],[Quantity]]</f>
        <v>1.6118999999999999</v>
      </c>
      <c r="Q563" s="10">
        <f>Orders[[#This Row],[Profit]]/(Orders[[#This Row],[Sales]]-Orders[[#This Row],[Profit]])</f>
        <v>9.8901098901098883E-2</v>
      </c>
      <c r="R563" t="str">
        <f>VLOOKUP(Orders[[#This Row],[Customer ID]],customers!$A$2:$I$1001,9,FALSE)</f>
        <v>Yes</v>
      </c>
    </row>
    <row r="564" spans="1:18" x14ac:dyDescent="0.3">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s="5">
        <f>VLOOKUP(Orders[[#This Row],[Product ID]],Table2[#All],7,FALSE)*Orders[[#This Row],[Quantity]]</f>
        <v>3.7088999999999999</v>
      </c>
      <c r="Q564" s="10">
        <f>Orders[[#This Row],[Profit]]/(Orders[[#This Row],[Sales]]-Orders[[#This Row],[Profit]])</f>
        <v>0.14942528735632182</v>
      </c>
      <c r="R564" t="str">
        <f>VLOOKUP(Orders[[#This Row],[Customer ID]],customers!$A$2:$I$1001,9,FALSE)</f>
        <v>No</v>
      </c>
    </row>
    <row r="565" spans="1:18" x14ac:dyDescent="0.3">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s="5">
        <f>VLOOKUP(Orders[[#This Row],[Product ID]],Table2[#All],7,FALSE)*Orders[[#This Row],[Quantity]]</f>
        <v>9.0749999999999993</v>
      </c>
      <c r="Q565" s="10">
        <f>Orders[[#This Row],[Profit]]/(Orders[[#This Row],[Sales]]-Orders[[#This Row],[Profit]])</f>
        <v>0.12359550561797752</v>
      </c>
      <c r="R565" t="str">
        <f>VLOOKUP(Orders[[#This Row],[Customer ID]],customers!$A$2:$I$1001,9,FALSE)</f>
        <v>No</v>
      </c>
    </row>
    <row r="566" spans="1:18" x14ac:dyDescent="0.3">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s="5">
        <f>VLOOKUP(Orders[[#This Row],[Product ID]],Table2[#All],7,FALSE)*Orders[[#This Row],[Quantity]]</f>
        <v>0.86039999999999983</v>
      </c>
      <c r="Q566" s="10">
        <f>Orders[[#This Row],[Profit]]/(Orders[[#This Row],[Sales]]-Orders[[#This Row],[Profit]])</f>
        <v>6.3829787234042548E-2</v>
      </c>
      <c r="R566" t="str">
        <f>VLOOKUP(Orders[[#This Row],[Customer ID]],customers!$A$2:$I$1001,9,FALSE)</f>
        <v>No</v>
      </c>
    </row>
    <row r="567" spans="1:18" x14ac:dyDescent="0.3">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s="5">
        <f>VLOOKUP(Orders[[#This Row],[Product ID]],Table2[#All],7,FALSE)*Orders[[#This Row],[Quantity]]</f>
        <v>4.9403999999999995</v>
      </c>
      <c r="Q567" s="10">
        <f>Orders[[#This Row],[Profit]]/(Orders[[#This Row],[Sales]]-Orders[[#This Row],[Profit]])</f>
        <v>6.3829787234042548E-2</v>
      </c>
      <c r="R567" t="str">
        <f>VLOOKUP(Orders[[#This Row],[Customer ID]],customers!$A$2:$I$1001,9,FALSE)</f>
        <v>No</v>
      </c>
    </row>
    <row r="568" spans="1:18" x14ac:dyDescent="0.3">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s="5">
        <f>VLOOKUP(Orders[[#This Row],[Product ID]],Table2[#All],7,FALSE)*Orders[[#This Row],[Quantity]]</f>
        <v>1.8224999999999998</v>
      </c>
      <c r="Q568" s="10">
        <f>Orders[[#This Row],[Profit]]/(Orders[[#This Row],[Sales]]-Orders[[#This Row],[Profit]])</f>
        <v>9.8901098901098883E-2</v>
      </c>
      <c r="R568" t="str">
        <f>VLOOKUP(Orders[[#This Row],[Customer ID]],customers!$A$2:$I$1001,9,FALSE)</f>
        <v>Yes</v>
      </c>
    </row>
    <row r="569" spans="1:18" x14ac:dyDescent="0.3">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s="5">
        <f>VLOOKUP(Orders[[#This Row],[Product ID]],Table2[#All],7,FALSE)*Orders[[#This Row],[Quantity]]</f>
        <v>9.8945999999999987</v>
      </c>
      <c r="Q569" s="10">
        <f>Orders[[#This Row],[Profit]]/(Orders[[#This Row],[Sales]]-Orders[[#This Row],[Profit]])</f>
        <v>6.3829787234042562E-2</v>
      </c>
      <c r="R569" t="str">
        <f>VLOOKUP(Orders[[#This Row],[Customer ID]],customers!$A$2:$I$1001,9,FALSE)</f>
        <v>No</v>
      </c>
    </row>
    <row r="570" spans="1:18" x14ac:dyDescent="0.3">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s="5">
        <f>VLOOKUP(Orders[[#This Row],[Product ID]],Table2[#All],7,FALSE)*Orders[[#This Row],[Quantity]]</f>
        <v>2.4725999999999999</v>
      </c>
      <c r="Q570" s="10">
        <f>Orders[[#This Row],[Profit]]/(Orders[[#This Row],[Sales]]-Orders[[#This Row],[Profit]])</f>
        <v>0.14942528735632182</v>
      </c>
      <c r="R570" t="str">
        <f>VLOOKUP(Orders[[#This Row],[Customer ID]],customers!$A$2:$I$1001,9,FALSE)</f>
        <v>Yes</v>
      </c>
    </row>
    <row r="571" spans="1:18" x14ac:dyDescent="0.3">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s="5">
        <f>VLOOKUP(Orders[[#This Row],[Product ID]],Table2[#All],7,FALSE)*Orders[[#This Row],[Quantity]]</f>
        <v>12.357899999999997</v>
      </c>
      <c r="Q571" s="10">
        <f>Orders[[#This Row],[Profit]]/(Orders[[#This Row],[Sales]]-Orders[[#This Row],[Profit]])</f>
        <v>9.8901098901098883E-2</v>
      </c>
      <c r="R571" t="str">
        <f>VLOOKUP(Orders[[#This Row],[Customer ID]],customers!$A$2:$I$1001,9,FALSE)</f>
        <v>No</v>
      </c>
    </row>
    <row r="572" spans="1:18" x14ac:dyDescent="0.3">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s="5">
        <f>VLOOKUP(Orders[[#This Row],[Product ID]],Table2[#All],7,FALSE)*Orders[[#This Row],[Quantity]]</f>
        <v>2.4299999999999997</v>
      </c>
      <c r="Q572" s="10">
        <f>Orders[[#This Row],[Profit]]/(Orders[[#This Row],[Sales]]-Orders[[#This Row],[Profit]])</f>
        <v>9.8901098901098883E-2</v>
      </c>
      <c r="R572" t="str">
        <f>VLOOKUP(Orders[[#This Row],[Customer ID]],customers!$A$2:$I$1001,9,FALSE)</f>
        <v>No</v>
      </c>
    </row>
    <row r="573" spans="1:18" x14ac:dyDescent="0.3">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s="5">
        <f>VLOOKUP(Orders[[#This Row],[Product ID]],Table2[#All],7,FALSE)*Orders[[#This Row],[Quantity]]</f>
        <v>3.9203999999999999</v>
      </c>
      <c r="Q573" s="10">
        <f>Orders[[#This Row],[Profit]]/(Orders[[#This Row],[Sales]]-Orders[[#This Row],[Profit]])</f>
        <v>0.12359550561797752</v>
      </c>
      <c r="R573" t="str">
        <f>VLOOKUP(Orders[[#This Row],[Customer ID]],customers!$A$2:$I$1001,9,FALSE)</f>
        <v>No</v>
      </c>
    </row>
    <row r="574" spans="1:18" x14ac:dyDescent="0.3">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s="5">
        <f>VLOOKUP(Orders[[#This Row],[Product ID]],Table2[#All],7,FALSE)*Orders[[#This Row],[Quantity]]</f>
        <v>0.5373</v>
      </c>
      <c r="Q574" s="10">
        <f>Orders[[#This Row],[Profit]]/(Orders[[#This Row],[Sales]]-Orders[[#This Row],[Profit]])</f>
        <v>9.8901098901098911E-2</v>
      </c>
      <c r="R574" t="str">
        <f>VLOOKUP(Orders[[#This Row],[Customer ID]],customers!$A$2:$I$1001,9,FALSE)</f>
        <v>Yes</v>
      </c>
    </row>
    <row r="575" spans="1:18" x14ac:dyDescent="0.3">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s="5">
        <f>VLOOKUP(Orders[[#This Row],[Product ID]],Table2[#All],7,FALSE)*Orders[[#This Row],[Quantity]]</f>
        <v>6.0749999999999993</v>
      </c>
      <c r="Q575" s="10">
        <f>Orders[[#This Row],[Profit]]/(Orders[[#This Row],[Sales]]-Orders[[#This Row],[Profit]])</f>
        <v>9.8901098901098897E-2</v>
      </c>
      <c r="R575" t="str">
        <f>VLOOKUP(Orders[[#This Row],[Customer ID]],customers!$A$2:$I$1001,9,FALSE)</f>
        <v>No</v>
      </c>
    </row>
    <row r="576" spans="1:18" x14ac:dyDescent="0.3">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s="5">
        <f>VLOOKUP(Orders[[#This Row],[Product ID]],Table2[#All],7,FALSE)*Orders[[#This Row],[Quantity]]</f>
        <v>1.2905999999999997</v>
      </c>
      <c r="Q576" s="10">
        <f>Orders[[#This Row],[Profit]]/(Orders[[#This Row],[Sales]]-Orders[[#This Row],[Profit]])</f>
        <v>6.3829787234042548E-2</v>
      </c>
      <c r="R576" t="str">
        <f>VLOOKUP(Orders[[#This Row],[Customer ID]],customers!$A$2:$I$1001,9,FALSE)</f>
        <v>Yes</v>
      </c>
    </row>
    <row r="577" spans="1:18" x14ac:dyDescent="0.3">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s="5">
        <f>VLOOKUP(Orders[[#This Row],[Product ID]],Table2[#All],7,FALSE)*Orders[[#This Row],[Quantity]]</f>
        <v>8.700899999999999</v>
      </c>
      <c r="Q577" s="10">
        <f>Orders[[#This Row],[Profit]]/(Orders[[#This Row],[Sales]]-Orders[[#This Row],[Profit]])</f>
        <v>0.14942528735632182</v>
      </c>
      <c r="R577" t="str">
        <f>VLOOKUP(Orders[[#This Row],[Customer ID]],customers!$A$2:$I$1001,9,FALSE)</f>
        <v>No</v>
      </c>
    </row>
    <row r="578" spans="1:18" x14ac:dyDescent="0.3">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s="5">
        <f>VLOOKUP(Orders[[#This Row],[Product ID]],Table2[#All],7,FALSE)*Orders[[#This Row],[Quantity]]</f>
        <v>1.6118999999999999</v>
      </c>
      <c r="Q578" s="10">
        <f>Orders[[#This Row],[Profit]]/(Orders[[#This Row],[Sales]]-Orders[[#This Row],[Profit]])</f>
        <v>9.8901098901098883E-2</v>
      </c>
      <c r="R578" t="str">
        <f>VLOOKUP(Orders[[#This Row],[Customer ID]],customers!$A$2:$I$1001,9,FALSE)</f>
        <v>No</v>
      </c>
    </row>
    <row r="579" spans="1:18" x14ac:dyDescent="0.3">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s="5">
        <f>VLOOKUP(Orders[[#This Row],[Product ID]],Table2[#All],7,FALSE)*Orders[[#This Row],[Quantity]]</f>
        <v>7.5660000000000007</v>
      </c>
      <c r="Q579" s="10">
        <f>Orders[[#This Row],[Profit]]/(Orders[[#This Row],[Sales]]-Orders[[#This Row],[Profit]])</f>
        <v>0.14942528735632185</v>
      </c>
      <c r="R579" t="str">
        <f>VLOOKUP(Orders[[#This Row],[Customer ID]],customers!$A$2:$I$1001,9,FALSE)</f>
        <v>No</v>
      </c>
    </row>
    <row r="580" spans="1:18" x14ac:dyDescent="0.3">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s="5">
        <f>VLOOKUP(Orders[[#This Row],[Product ID]],Table2[#All],7,FALSE)*Orders[[#This Row],[Quantity]]</f>
        <v>1.4701499999999998</v>
      </c>
      <c r="Q580" s="10">
        <f>Orders[[#This Row],[Profit]]/(Orders[[#This Row],[Sales]]-Orders[[#This Row],[Profit]])</f>
        <v>0.12359550561797751</v>
      </c>
      <c r="R580" t="str">
        <f>VLOOKUP(Orders[[#This Row],[Customer ID]],customers!$A$2:$I$1001,9,FALSE)</f>
        <v>No</v>
      </c>
    </row>
    <row r="581" spans="1:18" x14ac:dyDescent="0.3">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s="5">
        <f>VLOOKUP(Orders[[#This Row],[Product ID]],Table2[#All],7,FALSE)*Orders[[#This Row],[Quantity]]</f>
        <v>3.0374999999999996</v>
      </c>
      <c r="Q581" s="10">
        <f>Orders[[#This Row],[Profit]]/(Orders[[#This Row],[Sales]]-Orders[[#This Row],[Profit]])</f>
        <v>9.8901098901098897E-2</v>
      </c>
      <c r="R581" t="str">
        <f>VLOOKUP(Orders[[#This Row],[Customer ID]],customers!$A$2:$I$1001,9,FALSE)</f>
        <v>No</v>
      </c>
    </row>
    <row r="582" spans="1:18" x14ac:dyDescent="0.3">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s="5">
        <f>VLOOKUP(Orders[[#This Row],[Product ID]],Table2[#All],7,FALSE)*Orders[[#This Row],[Quantity]]</f>
        <v>4.9005000000000001</v>
      </c>
      <c r="Q582" s="10">
        <f>Orders[[#This Row],[Profit]]/(Orders[[#This Row],[Sales]]-Orders[[#This Row],[Profit]])</f>
        <v>0.12359550561797754</v>
      </c>
      <c r="R582" t="str">
        <f>VLOOKUP(Orders[[#This Row],[Customer ID]],customers!$A$2:$I$1001,9,FALSE)</f>
        <v>Yes</v>
      </c>
    </row>
    <row r="583" spans="1:18" x14ac:dyDescent="0.3">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s="5">
        <f>VLOOKUP(Orders[[#This Row],[Product ID]],Table2[#All],7,FALSE)*Orders[[#This Row],[Quantity]]</f>
        <v>4.9005000000000001</v>
      </c>
      <c r="Q583" s="10">
        <f>Orders[[#This Row],[Profit]]/(Orders[[#This Row],[Sales]]-Orders[[#This Row],[Profit]])</f>
        <v>0.12359550561797754</v>
      </c>
      <c r="R583" t="str">
        <f>VLOOKUP(Orders[[#This Row],[Customer ID]],customers!$A$2:$I$1001,9,FALSE)</f>
        <v>Yes</v>
      </c>
    </row>
    <row r="584" spans="1:18" x14ac:dyDescent="0.3">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s="5">
        <f>VLOOKUP(Orders[[#This Row],[Product ID]],Table2[#All],7,FALSE)*Orders[[#This Row],[Quantity]]</f>
        <v>6.6825000000000001</v>
      </c>
      <c r="Q584" s="10">
        <f>Orders[[#This Row],[Profit]]/(Orders[[#This Row],[Sales]]-Orders[[#This Row],[Profit]])</f>
        <v>0.12359550561797752</v>
      </c>
      <c r="R584" t="str">
        <f>VLOOKUP(Orders[[#This Row],[Customer ID]],customers!$A$2:$I$1001,9,FALSE)</f>
        <v>No</v>
      </c>
    </row>
    <row r="585" spans="1:18" x14ac:dyDescent="0.3">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s="5">
        <f>VLOOKUP(Orders[[#This Row],[Product ID]],Table2[#All],7,FALSE)*Orders[[#This Row],[Quantity]]</f>
        <v>0.21509999999999996</v>
      </c>
      <c r="Q585" s="10">
        <f>Orders[[#This Row],[Profit]]/(Orders[[#This Row],[Sales]]-Orders[[#This Row],[Profit]])</f>
        <v>6.3829787234042548E-2</v>
      </c>
      <c r="R585" t="str">
        <f>VLOOKUP(Orders[[#This Row],[Customer ID]],customers!$A$2:$I$1001,9,FALSE)</f>
        <v>Yes</v>
      </c>
    </row>
    <row r="586" spans="1:18" x14ac:dyDescent="0.3">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s="5">
        <f>VLOOKUP(Orders[[#This Row],[Product ID]],Table2[#All],7,FALSE)*Orders[[#This Row],[Quantity]]</f>
        <v>1.2905999999999997</v>
      </c>
      <c r="Q586" s="10">
        <f>Orders[[#This Row],[Profit]]/(Orders[[#This Row],[Sales]]-Orders[[#This Row],[Profit]])</f>
        <v>6.3829787234042548E-2</v>
      </c>
      <c r="R586" t="str">
        <f>VLOOKUP(Orders[[#This Row],[Customer ID]],customers!$A$2:$I$1001,9,FALSE)</f>
        <v>No</v>
      </c>
    </row>
    <row r="587" spans="1:18" x14ac:dyDescent="0.3">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s="5">
        <f>VLOOKUP(Orders[[#This Row],[Product ID]],Table2[#All],7,FALSE)*Orders[[#This Row],[Quantity]]</f>
        <v>1.8149999999999999</v>
      </c>
      <c r="Q587" s="10">
        <f>Orders[[#This Row],[Profit]]/(Orders[[#This Row],[Sales]]-Orders[[#This Row],[Profit]])</f>
        <v>0.12359550561797752</v>
      </c>
      <c r="R587" t="str">
        <f>VLOOKUP(Orders[[#This Row],[Customer ID]],customers!$A$2:$I$1001,9,FALSE)</f>
        <v>Yes</v>
      </c>
    </row>
    <row r="588" spans="1:18" x14ac:dyDescent="0.3">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s="5">
        <f>VLOOKUP(Orders[[#This Row],[Product ID]],Table2[#All],7,FALSE)*Orders[[#This Row],[Quantity]]</f>
        <v>4.9472999999999994</v>
      </c>
      <c r="Q588" s="10">
        <f>Orders[[#This Row],[Profit]]/(Orders[[#This Row],[Sales]]-Orders[[#This Row],[Profit]])</f>
        <v>6.3829787234042562E-2</v>
      </c>
      <c r="R588" t="str">
        <f>VLOOKUP(Orders[[#This Row],[Customer ID]],customers!$A$2:$I$1001,9,FALSE)</f>
        <v>No</v>
      </c>
    </row>
    <row r="589" spans="1:18" x14ac:dyDescent="0.3">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s="5">
        <f>VLOOKUP(Orders[[#This Row],[Product ID]],Table2[#All],7,FALSE)*Orders[[#This Row],[Quantity]]</f>
        <v>1.0101</v>
      </c>
      <c r="Q589" s="10">
        <f>Orders[[#This Row],[Profit]]/(Orders[[#This Row],[Sales]]-Orders[[#This Row],[Profit]])</f>
        <v>0.14942528735632185</v>
      </c>
      <c r="R589" t="str">
        <f>VLOOKUP(Orders[[#This Row],[Customer ID]],customers!$A$2:$I$1001,9,FALSE)</f>
        <v>Yes</v>
      </c>
    </row>
    <row r="590" spans="1:18" x14ac:dyDescent="0.3">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s="5">
        <f>VLOOKUP(Orders[[#This Row],[Product ID]],Table2[#All],7,FALSE)*Orders[[#This Row],[Quantity]]</f>
        <v>0.71639999999999993</v>
      </c>
      <c r="Q590" s="10">
        <f>Orders[[#This Row],[Profit]]/(Orders[[#This Row],[Sales]]-Orders[[#This Row],[Profit]])</f>
        <v>6.3829787234042548E-2</v>
      </c>
      <c r="R590" t="str">
        <f>VLOOKUP(Orders[[#This Row],[Customer ID]],customers!$A$2:$I$1001,9,FALSE)</f>
        <v>Yes</v>
      </c>
    </row>
    <row r="591" spans="1:18" x14ac:dyDescent="0.3">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s="5">
        <f>VLOOKUP(Orders[[#This Row],[Product ID]],Table2[#All],7,FALSE)*Orders[[#This Row],[Quantity]]</f>
        <v>22.542299999999997</v>
      </c>
      <c r="Q591" s="10">
        <f>Orders[[#This Row],[Profit]]/(Orders[[#This Row],[Sales]]-Orders[[#This Row],[Profit]])</f>
        <v>0.12359550561797755</v>
      </c>
      <c r="R591" t="str">
        <f>VLOOKUP(Orders[[#This Row],[Customer ID]],customers!$A$2:$I$1001,9,FALSE)</f>
        <v>No</v>
      </c>
    </row>
    <row r="592" spans="1:18" x14ac:dyDescent="0.3">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s="5">
        <f>VLOOKUP(Orders[[#This Row],[Product ID]],Table2[#All],7,FALSE)*Orders[[#This Row],[Quantity]]</f>
        <v>6.9574999999999996</v>
      </c>
      <c r="Q592" s="10">
        <f>Orders[[#This Row],[Profit]]/(Orders[[#This Row],[Sales]]-Orders[[#This Row],[Profit]])</f>
        <v>0.12359550561797754</v>
      </c>
      <c r="R592" t="str">
        <f>VLOOKUP(Orders[[#This Row],[Customer ID]],customers!$A$2:$I$1001,9,FALSE)</f>
        <v>Yes</v>
      </c>
    </row>
    <row r="593" spans="1:18" x14ac:dyDescent="0.3">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s="5">
        <f>VLOOKUP(Orders[[#This Row],[Product ID]],Table2[#All],7,FALSE)*Orders[[#This Row],[Quantity]]</f>
        <v>0.4832999999999999</v>
      </c>
      <c r="Q593" s="10">
        <f>Orders[[#This Row],[Profit]]/(Orders[[#This Row],[Sales]]-Orders[[#This Row],[Profit]])</f>
        <v>6.3829787234042534E-2</v>
      </c>
      <c r="R593" t="str">
        <f>VLOOKUP(Orders[[#This Row],[Customer ID]],customers!$A$2:$I$1001,9,FALSE)</f>
        <v>Yes</v>
      </c>
    </row>
    <row r="594" spans="1:18" x14ac:dyDescent="0.3">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s="5">
        <f>VLOOKUP(Orders[[#This Row],[Product ID]],Table2[#All],7,FALSE)*Orders[[#This Row],[Quantity]]</f>
        <v>4.6574999999999989</v>
      </c>
      <c r="Q594" s="10">
        <f>Orders[[#This Row],[Profit]]/(Orders[[#This Row],[Sales]]-Orders[[#This Row],[Profit]])</f>
        <v>9.8901098901098883E-2</v>
      </c>
      <c r="R594" t="str">
        <f>VLOOKUP(Orders[[#This Row],[Customer ID]],customers!$A$2:$I$1001,9,FALSE)</f>
        <v>No</v>
      </c>
    </row>
    <row r="595" spans="1:18" x14ac:dyDescent="0.3">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s="5">
        <f>VLOOKUP(Orders[[#This Row],[Product ID]],Table2[#All],7,FALSE)*Orders[[#This Row],[Quantity]]</f>
        <v>3.07395</v>
      </c>
      <c r="Q595" s="10">
        <f>Orders[[#This Row],[Profit]]/(Orders[[#This Row],[Sales]]-Orders[[#This Row],[Profit]])</f>
        <v>0.12359550561797752</v>
      </c>
      <c r="R595" t="str">
        <f>VLOOKUP(Orders[[#This Row],[Customer ID]],customers!$A$2:$I$1001,9,FALSE)</f>
        <v>Yes</v>
      </c>
    </row>
    <row r="596" spans="1:18" x14ac:dyDescent="0.3">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s="5">
        <f>VLOOKUP(Orders[[#This Row],[Product ID]],Table2[#All],7,FALSE)*Orders[[#This Row],[Quantity]]</f>
        <v>5.3612999999999991</v>
      </c>
      <c r="Q596" s="10">
        <f>Orders[[#This Row],[Profit]]/(Orders[[#This Row],[Sales]]-Orders[[#This Row],[Profit]])</f>
        <v>9.8901098901098897E-2</v>
      </c>
      <c r="R596" t="str">
        <f>VLOOKUP(Orders[[#This Row],[Customer ID]],customers!$A$2:$I$1001,9,FALSE)</f>
        <v>No</v>
      </c>
    </row>
    <row r="597" spans="1:18" x14ac:dyDescent="0.3">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s="5">
        <f>VLOOKUP(Orders[[#This Row],[Product ID]],Table2[#All],7,FALSE)*Orders[[#This Row],[Quantity]]</f>
        <v>1.6335</v>
      </c>
      <c r="Q597" s="10">
        <f>Orders[[#This Row],[Profit]]/(Orders[[#This Row],[Sales]]-Orders[[#This Row],[Profit]])</f>
        <v>0.12359550561797752</v>
      </c>
      <c r="R597" t="str">
        <f>VLOOKUP(Orders[[#This Row],[Customer ID]],customers!$A$2:$I$1001,9,FALSE)</f>
        <v>No</v>
      </c>
    </row>
    <row r="598" spans="1:18" x14ac:dyDescent="0.3">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s="5">
        <f>VLOOKUP(Orders[[#This Row],[Product ID]],Table2[#All],7,FALSE)*Orders[[#This Row],[Quantity]]</f>
        <v>3.0374999999999996</v>
      </c>
      <c r="Q598" s="10">
        <f>Orders[[#This Row],[Profit]]/(Orders[[#This Row],[Sales]]-Orders[[#This Row],[Profit]])</f>
        <v>9.8901098901098897E-2</v>
      </c>
      <c r="R598" t="str">
        <f>VLOOKUP(Orders[[#This Row],[Customer ID]],customers!$A$2:$I$1001,9,FALSE)</f>
        <v>No</v>
      </c>
    </row>
    <row r="599" spans="1:18" x14ac:dyDescent="0.3">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s="5">
        <f>VLOOKUP(Orders[[#This Row],[Product ID]],Table2[#All],7,FALSE)*Orders[[#This Row],[Quantity]]</f>
        <v>18.956599999999998</v>
      </c>
      <c r="Q599" s="10">
        <f>Orders[[#This Row],[Profit]]/(Orders[[#This Row],[Sales]]-Orders[[#This Row],[Profit]])</f>
        <v>0.14942528735632182</v>
      </c>
      <c r="R599" t="str">
        <f>VLOOKUP(Orders[[#This Row],[Customer ID]],customers!$A$2:$I$1001,9,FALSE)</f>
        <v>Yes</v>
      </c>
    </row>
    <row r="600" spans="1:18" x14ac:dyDescent="0.3">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s="5">
        <f>VLOOKUP(Orders[[#This Row],[Product ID]],Table2[#All],7,FALSE)*Orders[[#This Row],[Quantity]]</f>
        <v>0.71639999999999993</v>
      </c>
      <c r="Q600" s="10">
        <f>Orders[[#This Row],[Profit]]/(Orders[[#This Row],[Sales]]-Orders[[#This Row],[Profit]])</f>
        <v>6.3829787234042548E-2</v>
      </c>
      <c r="R600" t="str">
        <f>VLOOKUP(Orders[[#This Row],[Customer ID]],customers!$A$2:$I$1001,9,FALSE)</f>
        <v>Yes</v>
      </c>
    </row>
    <row r="601" spans="1:18" x14ac:dyDescent="0.3">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s="5">
        <f>VLOOKUP(Orders[[#This Row],[Product ID]],Table2[#All],7,FALSE)*Orders[[#This Row],[Quantity]]</f>
        <v>1.0746</v>
      </c>
      <c r="Q601" s="10">
        <f>Orders[[#This Row],[Profit]]/(Orders[[#This Row],[Sales]]-Orders[[#This Row],[Profit]])</f>
        <v>9.8901098901098911E-2</v>
      </c>
      <c r="R601" t="str">
        <f>VLOOKUP(Orders[[#This Row],[Customer ID]],customers!$A$2:$I$1001,9,FALSE)</f>
        <v>Yes</v>
      </c>
    </row>
    <row r="602" spans="1:18" x14ac:dyDescent="0.3">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s="5">
        <f>VLOOKUP(Orders[[#This Row],[Product ID]],Table2[#All],7,FALSE)*Orders[[#This Row],[Quantity]]</f>
        <v>1.0101</v>
      </c>
      <c r="Q602" s="10">
        <f>Orders[[#This Row],[Profit]]/(Orders[[#This Row],[Sales]]-Orders[[#This Row],[Profit]])</f>
        <v>0.14942528735632185</v>
      </c>
      <c r="R602" t="str">
        <f>VLOOKUP(Orders[[#This Row],[Customer ID]],customers!$A$2:$I$1001,9,FALSE)</f>
        <v>No</v>
      </c>
    </row>
    <row r="603" spans="1:18" x14ac:dyDescent="0.3">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s="5">
        <f>VLOOKUP(Orders[[#This Row],[Product ID]],Table2[#All],7,FALSE)*Orders[[#This Row],[Quantity]]</f>
        <v>6.5963999999999992</v>
      </c>
      <c r="Q603" s="10">
        <f>Orders[[#This Row],[Profit]]/(Orders[[#This Row],[Sales]]-Orders[[#This Row],[Profit]])</f>
        <v>6.3829787234042562E-2</v>
      </c>
      <c r="R603" t="str">
        <f>VLOOKUP(Orders[[#This Row],[Customer ID]],customers!$A$2:$I$1001,9,FALSE)</f>
        <v>Yes</v>
      </c>
    </row>
    <row r="604" spans="1:18" x14ac:dyDescent="0.3">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s="5">
        <f>VLOOKUP(Orders[[#This Row],[Product ID]],Table2[#All],7,FALSE)*Orders[[#This Row],[Quantity]]</f>
        <v>2.45025</v>
      </c>
      <c r="Q604" s="10">
        <f>Orders[[#This Row],[Profit]]/(Orders[[#This Row],[Sales]]-Orders[[#This Row],[Profit]])</f>
        <v>0.12359550561797754</v>
      </c>
      <c r="R604" t="str">
        <f>VLOOKUP(Orders[[#This Row],[Customer ID]],customers!$A$2:$I$1001,9,FALSE)</f>
        <v>Yes</v>
      </c>
    </row>
    <row r="605" spans="1:18" x14ac:dyDescent="0.3">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s="5">
        <f>VLOOKUP(Orders[[#This Row],[Product ID]],Table2[#All],7,FALSE)*Orders[[#This Row],[Quantity]]</f>
        <v>0.53729999999999989</v>
      </c>
      <c r="Q605" s="10">
        <f>Orders[[#This Row],[Profit]]/(Orders[[#This Row],[Sales]]-Orders[[#This Row],[Profit]])</f>
        <v>6.3829787234042534E-2</v>
      </c>
      <c r="R605" t="str">
        <f>VLOOKUP(Orders[[#This Row],[Customer ID]],customers!$A$2:$I$1001,9,FALSE)</f>
        <v>No</v>
      </c>
    </row>
    <row r="606" spans="1:18" x14ac:dyDescent="0.3">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s="5">
        <f>VLOOKUP(Orders[[#This Row],[Product ID]],Table2[#All],7,FALSE)*Orders[[#This Row],[Quantity]]</f>
        <v>15.488199999999999</v>
      </c>
      <c r="Q606" s="10">
        <f>Orders[[#This Row],[Profit]]/(Orders[[#This Row],[Sales]]-Orders[[#This Row],[Profit]])</f>
        <v>0.14942528735632185</v>
      </c>
      <c r="R606" t="str">
        <f>VLOOKUP(Orders[[#This Row],[Customer ID]],customers!$A$2:$I$1001,9,FALSE)</f>
        <v>No</v>
      </c>
    </row>
    <row r="607" spans="1:18" x14ac:dyDescent="0.3">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s="5">
        <f>VLOOKUP(Orders[[#This Row],[Product ID]],Table2[#All],7,FALSE)*Orders[[#This Row],[Quantity]]</f>
        <v>13.403249999999998</v>
      </c>
      <c r="Q607" s="10">
        <f>Orders[[#This Row],[Profit]]/(Orders[[#This Row],[Sales]]-Orders[[#This Row],[Profit]])</f>
        <v>9.8901098901098883E-2</v>
      </c>
      <c r="R607" t="str">
        <f>VLOOKUP(Orders[[#This Row],[Customer ID]],customers!$A$2:$I$1001,9,FALSE)</f>
        <v>Yes</v>
      </c>
    </row>
    <row r="608" spans="1:18" x14ac:dyDescent="0.3">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s="5">
        <f>VLOOKUP(Orders[[#This Row],[Product ID]],Table2[#All],7,FALSE)*Orders[[#This Row],[Quantity]]</f>
        <v>14.217449999999999</v>
      </c>
      <c r="Q608" s="10">
        <f>Orders[[#This Row],[Profit]]/(Orders[[#This Row],[Sales]]-Orders[[#This Row],[Profit]])</f>
        <v>0.14942528735632185</v>
      </c>
      <c r="R608" t="str">
        <f>VLOOKUP(Orders[[#This Row],[Customer ID]],customers!$A$2:$I$1001,9,FALSE)</f>
        <v>Yes</v>
      </c>
    </row>
    <row r="609" spans="1:18" x14ac:dyDescent="0.3">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s="5">
        <f>VLOOKUP(Orders[[#This Row],[Product ID]],Table2[#All],7,FALSE)*Orders[[#This Row],[Quantity]]</f>
        <v>0.40095000000000003</v>
      </c>
      <c r="Q609" s="10">
        <f>Orders[[#This Row],[Profit]]/(Orders[[#This Row],[Sales]]-Orders[[#This Row],[Profit]])</f>
        <v>0.12359550561797754</v>
      </c>
      <c r="R609" t="str">
        <f>VLOOKUP(Orders[[#This Row],[Customer ID]],customers!$A$2:$I$1001,9,FALSE)</f>
        <v>Yes</v>
      </c>
    </row>
    <row r="610" spans="1:18" x14ac:dyDescent="0.3">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s="5">
        <f>VLOOKUP(Orders[[#This Row],[Product ID]],Table2[#All],7,FALSE)*Orders[[#This Row],[Quantity]]</f>
        <v>6.1478999999999999</v>
      </c>
      <c r="Q610" s="10">
        <f>Orders[[#This Row],[Profit]]/(Orders[[#This Row],[Sales]]-Orders[[#This Row],[Profit]])</f>
        <v>0.12359550561797752</v>
      </c>
      <c r="R610" t="str">
        <f>VLOOKUP(Orders[[#This Row],[Customer ID]],customers!$A$2:$I$1001,9,FALSE)</f>
        <v>No</v>
      </c>
    </row>
    <row r="611" spans="1:18" x14ac:dyDescent="0.3">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s="5">
        <f>VLOOKUP(Orders[[#This Row],[Product ID]],Table2[#All],7,FALSE)*Orders[[#This Row],[Quantity]]</f>
        <v>3.4047000000000001</v>
      </c>
      <c r="Q611" s="10">
        <f>Orders[[#This Row],[Profit]]/(Orders[[#This Row],[Sales]]-Orders[[#This Row],[Profit]])</f>
        <v>0.14942528735632185</v>
      </c>
      <c r="R611" t="str">
        <f>VLOOKUP(Orders[[#This Row],[Customer ID]],customers!$A$2:$I$1001,9,FALSE)</f>
        <v>Yes</v>
      </c>
    </row>
    <row r="612" spans="1:18" x14ac:dyDescent="0.3">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s="5">
        <f>VLOOKUP(Orders[[#This Row],[Product ID]],Table2[#All],7,FALSE)*Orders[[#This Row],[Quantity]]</f>
        <v>2.3879999999999999</v>
      </c>
      <c r="Q612" s="10">
        <f>Orders[[#This Row],[Profit]]/(Orders[[#This Row],[Sales]]-Orders[[#This Row],[Profit]])</f>
        <v>6.3829787234042548E-2</v>
      </c>
      <c r="R612" t="str">
        <f>VLOOKUP(Orders[[#This Row],[Customer ID]],customers!$A$2:$I$1001,9,FALSE)</f>
        <v>No</v>
      </c>
    </row>
    <row r="613" spans="1:18" x14ac:dyDescent="0.3">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s="5">
        <f>VLOOKUP(Orders[[#This Row],[Product ID]],Table2[#All],7,FALSE)*Orders[[#This Row],[Quantity]]</f>
        <v>7.5140999999999991</v>
      </c>
      <c r="Q613" s="10">
        <f>Orders[[#This Row],[Profit]]/(Orders[[#This Row],[Sales]]-Orders[[#This Row],[Profit]])</f>
        <v>0.12359550561797754</v>
      </c>
      <c r="R613" t="str">
        <f>VLOOKUP(Orders[[#This Row],[Customer ID]],customers!$A$2:$I$1001,9,FALSE)</f>
        <v>No</v>
      </c>
    </row>
    <row r="614" spans="1:18" x14ac:dyDescent="0.3">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s="5">
        <f>VLOOKUP(Orders[[#This Row],[Product ID]],Table2[#All],7,FALSE)*Orders[[#This Row],[Quantity]]</f>
        <v>1.2149999999999999</v>
      </c>
      <c r="Q614" s="10">
        <f>Orders[[#This Row],[Profit]]/(Orders[[#This Row],[Sales]]-Orders[[#This Row],[Profit]])</f>
        <v>9.8901098901098883E-2</v>
      </c>
      <c r="R614" t="str">
        <f>VLOOKUP(Orders[[#This Row],[Customer ID]],customers!$A$2:$I$1001,9,FALSE)</f>
        <v>No</v>
      </c>
    </row>
    <row r="615" spans="1:18" x14ac:dyDescent="0.3">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s="5">
        <f>VLOOKUP(Orders[[#This Row],[Product ID]],Table2[#All],7,FALSE)*Orders[[#This Row],[Quantity]]</f>
        <v>0.35819999999999996</v>
      </c>
      <c r="Q615" s="10">
        <f>Orders[[#This Row],[Profit]]/(Orders[[#This Row],[Sales]]-Orders[[#This Row],[Profit]])</f>
        <v>6.3829787234042548E-2</v>
      </c>
      <c r="R615" t="str">
        <f>VLOOKUP(Orders[[#This Row],[Customer ID]],customers!$A$2:$I$1001,9,FALSE)</f>
        <v>No</v>
      </c>
    </row>
    <row r="616" spans="1:18" x14ac:dyDescent="0.3">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s="5">
        <f>VLOOKUP(Orders[[#This Row],[Product ID]],Table2[#All],7,FALSE)*Orders[[#This Row],[Quantity]]</f>
        <v>1.7909999999999999</v>
      </c>
      <c r="Q616" s="10">
        <f>Orders[[#This Row],[Profit]]/(Orders[[#This Row],[Sales]]-Orders[[#This Row],[Profit]])</f>
        <v>6.3829787234042562E-2</v>
      </c>
      <c r="R616" t="str">
        <f>VLOOKUP(Orders[[#This Row],[Customer ID]],customers!$A$2:$I$1001,9,FALSE)</f>
        <v>Yes</v>
      </c>
    </row>
    <row r="617" spans="1:18" x14ac:dyDescent="0.3">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s="5">
        <f>VLOOKUP(Orders[[#This Row],[Product ID]],Table2[#All],7,FALSE)*Orders[[#This Row],[Quantity]]</f>
        <v>9.4782999999999991</v>
      </c>
      <c r="Q617" s="10">
        <f>Orders[[#This Row],[Profit]]/(Orders[[#This Row],[Sales]]-Orders[[#This Row],[Profit]])</f>
        <v>0.14942528735632182</v>
      </c>
      <c r="R617" t="str">
        <f>VLOOKUP(Orders[[#This Row],[Customer ID]],customers!$A$2:$I$1001,9,FALSE)</f>
        <v>Yes</v>
      </c>
    </row>
    <row r="618" spans="1:18" x14ac:dyDescent="0.3">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s="5">
        <f>VLOOKUP(Orders[[#This Row],[Product ID]],Table2[#All],7,FALSE)*Orders[[#This Row],[Quantity]]</f>
        <v>13.914999999999999</v>
      </c>
      <c r="Q618" s="10">
        <f>Orders[[#This Row],[Profit]]/(Orders[[#This Row],[Sales]]-Orders[[#This Row],[Profit]])</f>
        <v>0.12359550561797754</v>
      </c>
      <c r="R618" t="str">
        <f>VLOOKUP(Orders[[#This Row],[Customer ID]],customers!$A$2:$I$1001,9,FALSE)</f>
        <v>No</v>
      </c>
    </row>
    <row r="619" spans="1:18" x14ac:dyDescent="0.3">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s="5">
        <f>VLOOKUP(Orders[[#This Row],[Product ID]],Table2[#All],7,FALSE)*Orders[[#This Row],[Quantity]]</f>
        <v>4.3504499999999995</v>
      </c>
      <c r="Q619" s="10">
        <f>Orders[[#This Row],[Profit]]/(Orders[[#This Row],[Sales]]-Orders[[#This Row],[Profit]])</f>
        <v>0.14942528735632182</v>
      </c>
      <c r="R619" t="str">
        <f>VLOOKUP(Orders[[#This Row],[Customer ID]],customers!$A$2:$I$1001,9,FALSE)</f>
        <v>No</v>
      </c>
    </row>
    <row r="620" spans="1:18" x14ac:dyDescent="0.3">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s="5">
        <f>VLOOKUP(Orders[[#This Row],[Product ID]],Table2[#All],7,FALSE)*Orders[[#This Row],[Quantity]]</f>
        <v>8.0190000000000001</v>
      </c>
      <c r="Q620" s="10">
        <f>Orders[[#This Row],[Profit]]/(Orders[[#This Row],[Sales]]-Orders[[#This Row],[Profit]])</f>
        <v>0.12359550561797752</v>
      </c>
      <c r="R620" t="str">
        <f>VLOOKUP(Orders[[#This Row],[Customer ID]],customers!$A$2:$I$1001,9,FALSE)</f>
        <v>Yes</v>
      </c>
    </row>
    <row r="621" spans="1:18" x14ac:dyDescent="0.3">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s="5">
        <f>VLOOKUP(Orders[[#This Row],[Product ID]],Table2[#All],7,FALSE)*Orders[[#This Row],[Quantity]]</f>
        <v>2.0202</v>
      </c>
      <c r="Q621" s="10">
        <f>Orders[[#This Row],[Profit]]/(Orders[[#This Row],[Sales]]-Orders[[#This Row],[Profit]])</f>
        <v>0.14942528735632185</v>
      </c>
      <c r="R621" t="str">
        <f>VLOOKUP(Orders[[#This Row],[Customer ID]],customers!$A$2:$I$1001,9,FALSE)</f>
        <v>Yes</v>
      </c>
    </row>
    <row r="622" spans="1:18" x14ac:dyDescent="0.3">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s="5">
        <f>VLOOKUP(Orders[[#This Row],[Product ID]],Table2[#All],7,FALSE)*Orders[[#This Row],[Quantity]]</f>
        <v>1.8224999999999998</v>
      </c>
      <c r="Q622" s="10">
        <f>Orders[[#This Row],[Profit]]/(Orders[[#This Row],[Sales]]-Orders[[#This Row],[Profit]])</f>
        <v>9.8901098901098883E-2</v>
      </c>
      <c r="R622" t="str">
        <f>VLOOKUP(Orders[[#This Row],[Customer ID]],customers!$A$2:$I$1001,9,FALSE)</f>
        <v>No</v>
      </c>
    </row>
    <row r="623" spans="1:18" x14ac:dyDescent="0.3">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s="5">
        <f>VLOOKUP(Orders[[#This Row],[Product ID]],Table2[#All],7,FALSE)*Orders[[#This Row],[Quantity]]</f>
        <v>6.9930000000000003</v>
      </c>
      <c r="Q623" s="10">
        <f>Orders[[#This Row],[Profit]]/(Orders[[#This Row],[Sales]]-Orders[[#This Row],[Profit]])</f>
        <v>9.8901098901098911E-2</v>
      </c>
      <c r="R623" t="str">
        <f>VLOOKUP(Orders[[#This Row],[Customer ID]],customers!$A$2:$I$1001,9,FALSE)</f>
        <v>No</v>
      </c>
    </row>
    <row r="624" spans="1:18" x14ac:dyDescent="0.3">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s="5">
        <f>VLOOKUP(Orders[[#This Row],[Product ID]],Table2[#All],7,FALSE)*Orders[[#This Row],[Quantity]]</f>
        <v>17.401799999999998</v>
      </c>
      <c r="Q624" s="10">
        <f>Orders[[#This Row],[Profit]]/(Orders[[#This Row],[Sales]]-Orders[[#This Row],[Profit]])</f>
        <v>0.14942528735632182</v>
      </c>
      <c r="R624" t="str">
        <f>VLOOKUP(Orders[[#This Row],[Customer ID]],customers!$A$2:$I$1001,9,FALSE)</f>
        <v>No</v>
      </c>
    </row>
    <row r="625" spans="1:18" x14ac:dyDescent="0.3">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s="5">
        <f>VLOOKUP(Orders[[#This Row],[Product ID]],Table2[#All],7,FALSE)*Orders[[#This Row],[Quantity]]</f>
        <v>1.3365</v>
      </c>
      <c r="Q625" s="10">
        <f>Orders[[#This Row],[Profit]]/(Orders[[#This Row],[Sales]]-Orders[[#This Row],[Profit]])</f>
        <v>0.12359550561797751</v>
      </c>
      <c r="R625" t="str">
        <f>VLOOKUP(Orders[[#This Row],[Customer ID]],customers!$A$2:$I$1001,9,FALSE)</f>
        <v>No</v>
      </c>
    </row>
    <row r="626" spans="1:18" x14ac:dyDescent="0.3">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s="5">
        <f>VLOOKUP(Orders[[#This Row],[Product ID]],Table2[#All],7,FALSE)*Orders[[#This Row],[Quantity]]</f>
        <v>6.9574999999999996</v>
      </c>
      <c r="Q626" s="10">
        <f>Orders[[#This Row],[Profit]]/(Orders[[#This Row],[Sales]]-Orders[[#This Row],[Profit]])</f>
        <v>0.12359550561797754</v>
      </c>
      <c r="R626" t="str">
        <f>VLOOKUP(Orders[[#This Row],[Customer ID]],customers!$A$2:$I$1001,9,FALSE)</f>
        <v>Yes</v>
      </c>
    </row>
    <row r="627" spans="1:18" x14ac:dyDescent="0.3">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s="5">
        <f>VLOOKUP(Orders[[#This Row],[Product ID]],Table2[#All],7,FALSE)*Orders[[#This Row],[Quantity]]</f>
        <v>2.1509999999999998</v>
      </c>
      <c r="Q627" s="10">
        <f>Orders[[#This Row],[Profit]]/(Orders[[#This Row],[Sales]]-Orders[[#This Row],[Profit]])</f>
        <v>6.3829787234042548E-2</v>
      </c>
      <c r="R627" t="str">
        <f>VLOOKUP(Orders[[#This Row],[Customer ID]],customers!$A$2:$I$1001,9,FALSE)</f>
        <v>No</v>
      </c>
    </row>
    <row r="628" spans="1:18" x14ac:dyDescent="0.3">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s="5">
        <f>VLOOKUP(Orders[[#This Row],[Product ID]],Table2[#All],7,FALSE)*Orders[[#This Row],[Quantity]]</f>
        <v>6.9862499999999983</v>
      </c>
      <c r="Q628" s="10">
        <f>Orders[[#This Row],[Profit]]/(Orders[[#This Row],[Sales]]-Orders[[#This Row],[Profit]])</f>
        <v>9.8901098901098897E-2</v>
      </c>
      <c r="R628" t="str">
        <f>VLOOKUP(Orders[[#This Row],[Customer ID]],customers!$A$2:$I$1001,9,FALSE)</f>
        <v>No</v>
      </c>
    </row>
    <row r="629" spans="1:18" x14ac:dyDescent="0.3">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s="5">
        <f>VLOOKUP(Orders[[#This Row],[Product ID]],Table2[#All],7,FALSE)*Orders[[#This Row],[Quantity]]</f>
        <v>6.9574999999999996</v>
      </c>
      <c r="Q629" s="10">
        <f>Orders[[#This Row],[Profit]]/(Orders[[#This Row],[Sales]]-Orders[[#This Row],[Profit]])</f>
        <v>0.12359550561797754</v>
      </c>
      <c r="R629" t="str">
        <f>VLOOKUP(Orders[[#This Row],[Customer ID]],customers!$A$2:$I$1001,9,FALSE)</f>
        <v>Yes</v>
      </c>
    </row>
    <row r="630" spans="1:18" x14ac:dyDescent="0.3">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s="5">
        <f>VLOOKUP(Orders[[#This Row],[Product ID]],Table2[#All],7,FALSE)*Orders[[#This Row],[Quantity]]</f>
        <v>2.9402999999999997</v>
      </c>
      <c r="Q630" s="10">
        <f>Orders[[#This Row],[Profit]]/(Orders[[#This Row],[Sales]]-Orders[[#This Row],[Profit]])</f>
        <v>0.12359550561797751</v>
      </c>
      <c r="R630" t="str">
        <f>VLOOKUP(Orders[[#This Row],[Customer ID]],customers!$A$2:$I$1001,9,FALSE)</f>
        <v>Yes</v>
      </c>
    </row>
    <row r="631" spans="1:18" x14ac:dyDescent="0.3">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s="5">
        <f>VLOOKUP(Orders[[#This Row],[Product ID]],Table2[#All],7,FALSE)*Orders[[#This Row],[Quantity]]</f>
        <v>4.0404</v>
      </c>
      <c r="Q631" s="10">
        <f>Orders[[#This Row],[Profit]]/(Orders[[#This Row],[Sales]]-Orders[[#This Row],[Profit]])</f>
        <v>0.14942528735632185</v>
      </c>
      <c r="R631" t="str">
        <f>VLOOKUP(Orders[[#This Row],[Customer ID]],customers!$A$2:$I$1001,9,FALSE)</f>
        <v>Yes</v>
      </c>
    </row>
    <row r="632" spans="1:18" x14ac:dyDescent="0.3">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s="5">
        <f>VLOOKUP(Orders[[#This Row],[Product ID]],Table2[#All],7,FALSE)*Orders[[#This Row],[Quantity]]</f>
        <v>0.26865</v>
      </c>
      <c r="Q632" s="10">
        <f>Orders[[#This Row],[Profit]]/(Orders[[#This Row],[Sales]]-Orders[[#This Row],[Profit]])</f>
        <v>9.8901098901098911E-2</v>
      </c>
      <c r="R632" t="str">
        <f>VLOOKUP(Orders[[#This Row],[Customer ID]],customers!$A$2:$I$1001,9,FALSE)</f>
        <v>Yes</v>
      </c>
    </row>
    <row r="633" spans="1:18" x14ac:dyDescent="0.3">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s="5">
        <f>VLOOKUP(Orders[[#This Row],[Product ID]],Table2[#All],7,FALSE)*Orders[[#This Row],[Quantity]]</f>
        <v>6.1754999999999995</v>
      </c>
      <c r="Q633" s="10">
        <f>Orders[[#This Row],[Profit]]/(Orders[[#This Row],[Sales]]-Orders[[#This Row],[Profit]])</f>
        <v>6.3829787234042562E-2</v>
      </c>
      <c r="R633" t="str">
        <f>VLOOKUP(Orders[[#This Row],[Customer ID]],customers!$A$2:$I$1001,9,FALSE)</f>
        <v>Yes</v>
      </c>
    </row>
    <row r="634" spans="1:18" x14ac:dyDescent="0.3">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s="5">
        <f>VLOOKUP(Orders[[#This Row],[Product ID]],Table2[#All],7,FALSE)*Orders[[#This Row],[Quantity]]</f>
        <v>3.9203999999999999</v>
      </c>
      <c r="Q634" s="10">
        <f>Orders[[#This Row],[Profit]]/(Orders[[#This Row],[Sales]]-Orders[[#This Row],[Profit]])</f>
        <v>0.12359550561797752</v>
      </c>
      <c r="R634" t="str">
        <f>VLOOKUP(Orders[[#This Row],[Customer ID]],customers!$A$2:$I$1001,9,FALSE)</f>
        <v>No</v>
      </c>
    </row>
    <row r="635" spans="1:18" x14ac:dyDescent="0.3">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s="5">
        <f>VLOOKUP(Orders[[#This Row],[Product ID]],Table2[#All],7,FALSE)*Orders[[#This Row],[Quantity]]</f>
        <v>2.8679999999999999</v>
      </c>
      <c r="Q635" s="10">
        <f>Orders[[#This Row],[Profit]]/(Orders[[#This Row],[Sales]]-Orders[[#This Row],[Profit]])</f>
        <v>6.3829787234042562E-2</v>
      </c>
      <c r="R635" t="str">
        <f>VLOOKUP(Orders[[#This Row],[Customer ID]],customers!$A$2:$I$1001,9,FALSE)</f>
        <v>No</v>
      </c>
    </row>
    <row r="636" spans="1:18" x14ac:dyDescent="0.3">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s="5">
        <f>VLOOKUP(Orders[[#This Row],[Product ID]],Table2[#All],7,FALSE)*Orders[[#This Row],[Quantity]]</f>
        <v>5.6745000000000001</v>
      </c>
      <c r="Q636" s="10">
        <f>Orders[[#This Row],[Profit]]/(Orders[[#This Row],[Sales]]-Orders[[#This Row],[Profit]])</f>
        <v>0.14942528735632182</v>
      </c>
      <c r="R636" t="str">
        <f>VLOOKUP(Orders[[#This Row],[Customer ID]],customers!$A$2:$I$1001,9,FALSE)</f>
        <v>No</v>
      </c>
    </row>
    <row r="637" spans="1:18" x14ac:dyDescent="0.3">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s="5">
        <f>VLOOKUP(Orders[[#This Row],[Product ID]],Table2[#All],7,FALSE)*Orders[[#This Row],[Quantity]]</f>
        <v>3.9203999999999999</v>
      </c>
      <c r="Q637" s="10">
        <f>Orders[[#This Row],[Profit]]/(Orders[[#This Row],[Sales]]-Orders[[#This Row],[Profit]])</f>
        <v>0.12359550561797752</v>
      </c>
      <c r="R637" t="str">
        <f>VLOOKUP(Orders[[#This Row],[Customer ID]],customers!$A$2:$I$1001,9,FALSE)</f>
        <v>Yes</v>
      </c>
    </row>
    <row r="638" spans="1:18" x14ac:dyDescent="0.3">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s="5">
        <f>VLOOKUP(Orders[[#This Row],[Product ID]],Table2[#All],7,FALSE)*Orders[[#This Row],[Quantity]]</f>
        <v>12.363000000000001</v>
      </c>
      <c r="Q638" s="10">
        <f>Orders[[#This Row],[Profit]]/(Orders[[#This Row],[Sales]]-Orders[[#This Row],[Profit]])</f>
        <v>0.14942528735632185</v>
      </c>
      <c r="R638" t="str">
        <f>VLOOKUP(Orders[[#This Row],[Customer ID]],customers!$A$2:$I$1001,9,FALSE)</f>
        <v>Yes</v>
      </c>
    </row>
    <row r="639" spans="1:18" x14ac:dyDescent="0.3">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s="5">
        <f>VLOOKUP(Orders[[#This Row],[Product ID]],Table2[#All],7,FALSE)*Orders[[#This Row],[Quantity]]</f>
        <v>3.4787499999999998</v>
      </c>
      <c r="Q639" s="10">
        <f>Orders[[#This Row],[Profit]]/(Orders[[#This Row],[Sales]]-Orders[[#This Row],[Profit]])</f>
        <v>0.12359550561797754</v>
      </c>
      <c r="R639" t="str">
        <f>VLOOKUP(Orders[[#This Row],[Customer ID]],customers!$A$2:$I$1001,9,FALSE)</f>
        <v>Yes</v>
      </c>
    </row>
    <row r="640" spans="1:18" x14ac:dyDescent="0.3">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s="5">
        <f>VLOOKUP(Orders[[#This Row],[Product ID]],Table2[#All],7,FALSE)*Orders[[#This Row],[Quantity]]</f>
        <v>6.9862499999999983</v>
      </c>
      <c r="Q640" s="10">
        <f>Orders[[#This Row],[Profit]]/(Orders[[#This Row],[Sales]]-Orders[[#This Row],[Profit]])</f>
        <v>9.8901098901098897E-2</v>
      </c>
      <c r="R640" t="str">
        <f>VLOOKUP(Orders[[#This Row],[Customer ID]],customers!$A$2:$I$1001,9,FALSE)</f>
        <v>Yes</v>
      </c>
    </row>
    <row r="641" spans="1:18" x14ac:dyDescent="0.3">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s="5">
        <f>VLOOKUP(Orders[[#This Row],[Product ID]],Table2[#All],7,FALSE)*Orders[[#This Row],[Quantity]]</f>
        <v>0.50505</v>
      </c>
      <c r="Q641" s="10">
        <f>Orders[[#This Row],[Profit]]/(Orders[[#This Row],[Sales]]-Orders[[#This Row],[Profit]])</f>
        <v>0.14942528735632185</v>
      </c>
      <c r="R641" t="str">
        <f>VLOOKUP(Orders[[#This Row],[Customer ID]],customers!$A$2:$I$1001,9,FALSE)</f>
        <v>Yes</v>
      </c>
    </row>
    <row r="642" spans="1:18" x14ac:dyDescent="0.3">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s="5">
        <f>VLOOKUP(Orders[[#This Row],[Product ID]],Table2[#All],7,FALSE)*Orders[[#This Row],[Quantity]]</f>
        <v>8.2454999999999998</v>
      </c>
      <c r="Q642" s="10">
        <f>Orders[[#This Row],[Profit]]/(Orders[[#This Row],[Sales]]-Orders[[#This Row],[Profit]])</f>
        <v>6.3829787234042562E-2</v>
      </c>
      <c r="R642" t="str">
        <f>VLOOKUP(Orders[[#This Row],[Customer ID]],customers!$A$2:$I$1001,9,FALSE)</f>
        <v>No</v>
      </c>
    </row>
    <row r="643" spans="1:18" x14ac:dyDescent="0.3">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s="5">
        <f>VLOOKUP(Orders[[#This Row],[Product ID]],Table2[#All],7,FALSE)*Orders[[#This Row],[Quantity]]</f>
        <v>2.1509999999999998</v>
      </c>
      <c r="Q643" s="10">
        <f>Orders[[#This Row],[Profit]]/(Orders[[#This Row],[Sales]]-Orders[[#This Row],[Profit]])</f>
        <v>6.3829787234042548E-2</v>
      </c>
      <c r="R643" t="str">
        <f>VLOOKUP(Orders[[#This Row],[Customer ID]],customers!$A$2:$I$1001,9,FALSE)</f>
        <v>Yes</v>
      </c>
    </row>
    <row r="644" spans="1:18" x14ac:dyDescent="0.3">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s="5">
        <f>VLOOKUP(Orders[[#This Row],[Product ID]],Table2[#All],7,FALSE)*Orders[[#This Row],[Quantity]]</f>
        <v>0.90749999999999997</v>
      </c>
      <c r="Q644" s="10">
        <f>Orders[[#This Row],[Profit]]/(Orders[[#This Row],[Sales]]-Orders[[#This Row],[Profit]])</f>
        <v>0.12359550561797752</v>
      </c>
      <c r="R644" t="str">
        <f>VLOOKUP(Orders[[#This Row],[Customer ID]],customers!$A$2:$I$1001,9,FALSE)</f>
        <v>Yes</v>
      </c>
    </row>
    <row r="645" spans="1:18" x14ac:dyDescent="0.3">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s="5">
        <f>VLOOKUP(Orders[[#This Row],[Product ID]],Table2[#All],7,FALSE)*Orders[[#This Row],[Quantity]]</f>
        <v>11.271149999999999</v>
      </c>
      <c r="Q645" s="10">
        <f>Orders[[#This Row],[Profit]]/(Orders[[#This Row],[Sales]]-Orders[[#This Row],[Profit]])</f>
        <v>0.12359550561797755</v>
      </c>
      <c r="R645" t="str">
        <f>VLOOKUP(Orders[[#This Row],[Customer ID]],customers!$A$2:$I$1001,9,FALSE)</f>
        <v>Yes</v>
      </c>
    </row>
    <row r="646" spans="1:18" x14ac:dyDescent="0.3">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s="5">
        <f>VLOOKUP(Orders[[#This Row],[Product ID]],Table2[#All],7,FALSE)*Orders[[#This Row],[Quantity]]</f>
        <v>2.4701999999999997</v>
      </c>
      <c r="Q646" s="10">
        <f>Orders[[#This Row],[Profit]]/(Orders[[#This Row],[Sales]]-Orders[[#This Row],[Profit]])</f>
        <v>6.3829787234042548E-2</v>
      </c>
      <c r="R646" t="str">
        <f>VLOOKUP(Orders[[#This Row],[Customer ID]],customers!$A$2:$I$1001,9,FALSE)</f>
        <v>No</v>
      </c>
    </row>
    <row r="647" spans="1:18" x14ac:dyDescent="0.3">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s="5">
        <f>VLOOKUP(Orders[[#This Row],[Product ID]],Table2[#All],7,FALSE)*Orders[[#This Row],[Quantity]]</f>
        <v>6.1789499999999986</v>
      </c>
      <c r="Q647" s="10">
        <f>Orders[[#This Row],[Profit]]/(Orders[[#This Row],[Sales]]-Orders[[#This Row],[Profit]])</f>
        <v>9.8901098901098883E-2</v>
      </c>
      <c r="R647" t="str">
        <f>VLOOKUP(Orders[[#This Row],[Customer ID]],customers!$A$2:$I$1001,9,FALSE)</f>
        <v>Yes</v>
      </c>
    </row>
    <row r="648" spans="1:18" x14ac:dyDescent="0.3">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s="5">
        <f>VLOOKUP(Orders[[#This Row],[Product ID]],Table2[#All],7,FALSE)*Orders[[#This Row],[Quantity]]</f>
        <v>0.89549999999999985</v>
      </c>
      <c r="Q648" s="10">
        <f>Orders[[#This Row],[Profit]]/(Orders[[#This Row],[Sales]]-Orders[[#This Row],[Profit]])</f>
        <v>9.8901098901098897E-2</v>
      </c>
      <c r="R648" t="str">
        <f>VLOOKUP(Orders[[#This Row],[Customer ID]],customers!$A$2:$I$1001,9,FALSE)</f>
        <v>Yes</v>
      </c>
    </row>
    <row r="649" spans="1:18" x14ac:dyDescent="0.3">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s="5">
        <f>VLOOKUP(Orders[[#This Row],[Product ID]],Table2[#All],7,FALSE)*Orders[[#This Row],[Quantity]]</f>
        <v>3.7088999999999999</v>
      </c>
      <c r="Q649" s="10">
        <f>Orders[[#This Row],[Profit]]/(Orders[[#This Row],[Sales]]-Orders[[#This Row],[Profit]])</f>
        <v>0.14942528735632182</v>
      </c>
      <c r="R649" t="str">
        <f>VLOOKUP(Orders[[#This Row],[Customer ID]],customers!$A$2:$I$1001,9,FALSE)</f>
        <v>Yes</v>
      </c>
    </row>
    <row r="650" spans="1:18" x14ac:dyDescent="0.3">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s="5">
        <f>VLOOKUP(Orders[[#This Row],[Product ID]],Table2[#All],7,FALSE)*Orders[[#This Row],[Quantity]]</f>
        <v>0.96659999999999979</v>
      </c>
      <c r="Q650" s="10">
        <f>Orders[[#This Row],[Profit]]/(Orders[[#This Row],[Sales]]-Orders[[#This Row],[Profit]])</f>
        <v>6.3829787234042534E-2</v>
      </c>
      <c r="R650" t="str">
        <f>VLOOKUP(Orders[[#This Row],[Customer ID]],customers!$A$2:$I$1001,9,FALSE)</f>
        <v>No</v>
      </c>
    </row>
    <row r="651" spans="1:18" x14ac:dyDescent="0.3">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s="5">
        <f>VLOOKUP(Orders[[#This Row],[Product ID]],Table2[#All],7,FALSE)*Orders[[#This Row],[Quantity]]</f>
        <v>12.363000000000001</v>
      </c>
      <c r="Q651" s="10">
        <f>Orders[[#This Row],[Profit]]/(Orders[[#This Row],[Sales]]-Orders[[#This Row],[Profit]])</f>
        <v>0.14942528735632185</v>
      </c>
      <c r="R651" t="str">
        <f>VLOOKUP(Orders[[#This Row],[Customer ID]],customers!$A$2:$I$1001,9,FALSE)</f>
        <v>No</v>
      </c>
    </row>
    <row r="652" spans="1:18" x14ac:dyDescent="0.3">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s="5">
        <f>VLOOKUP(Orders[[#This Row],[Product ID]],Table2[#All],7,FALSE)*Orders[[#This Row],[Quantity]]</f>
        <v>0.32219999999999993</v>
      </c>
      <c r="Q652" s="10">
        <f>Orders[[#This Row],[Profit]]/(Orders[[#This Row],[Sales]]-Orders[[#This Row],[Profit]])</f>
        <v>6.3829787234042548E-2</v>
      </c>
      <c r="R652" t="str">
        <f>VLOOKUP(Orders[[#This Row],[Customer ID]],customers!$A$2:$I$1001,9,FALSE)</f>
        <v>Yes</v>
      </c>
    </row>
    <row r="653" spans="1:18" x14ac:dyDescent="0.3">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s="5">
        <f>VLOOKUP(Orders[[#This Row],[Product ID]],Table2[#All],7,FALSE)*Orders[[#This Row],[Quantity]]</f>
        <v>2.8679999999999999</v>
      </c>
      <c r="Q653" s="10">
        <f>Orders[[#This Row],[Profit]]/(Orders[[#This Row],[Sales]]-Orders[[#This Row],[Profit]])</f>
        <v>6.3829787234042562E-2</v>
      </c>
      <c r="R653" t="str">
        <f>VLOOKUP(Orders[[#This Row],[Customer ID]],customers!$A$2:$I$1001,9,FALSE)</f>
        <v>No</v>
      </c>
    </row>
    <row r="654" spans="1:18" x14ac:dyDescent="0.3">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s="5">
        <f>VLOOKUP(Orders[[#This Row],[Product ID]],Table2[#All],7,FALSE)*Orders[[#This Row],[Quantity]]</f>
        <v>8.2420000000000009</v>
      </c>
      <c r="Q654" s="10">
        <f>Orders[[#This Row],[Profit]]/(Orders[[#This Row],[Sales]]-Orders[[#This Row],[Profit]])</f>
        <v>0.14942528735632185</v>
      </c>
      <c r="R654" t="str">
        <f>VLOOKUP(Orders[[#This Row],[Customer ID]],customers!$A$2:$I$1001,9,FALSE)</f>
        <v>No</v>
      </c>
    </row>
    <row r="655" spans="1:18" x14ac:dyDescent="0.3">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s="5">
        <f>VLOOKUP(Orders[[#This Row],[Product ID]],Table2[#All],7,FALSE)*Orders[[#This Row],[Quantity]]</f>
        <v>9.3149999999999977</v>
      </c>
      <c r="Q655" s="10">
        <f>Orders[[#This Row],[Profit]]/(Orders[[#This Row],[Sales]]-Orders[[#This Row],[Profit]])</f>
        <v>9.8901098901098883E-2</v>
      </c>
      <c r="R655" t="str">
        <f>VLOOKUP(Orders[[#This Row],[Customer ID]],customers!$A$2:$I$1001,9,FALSE)</f>
        <v>No</v>
      </c>
    </row>
    <row r="656" spans="1:18" x14ac:dyDescent="0.3">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s="5">
        <f>VLOOKUP(Orders[[#This Row],[Product ID]],Table2[#All],7,FALSE)*Orders[[#This Row],[Quantity]]</f>
        <v>6.1789499999999986</v>
      </c>
      <c r="Q656" s="10">
        <f>Orders[[#This Row],[Profit]]/(Orders[[#This Row],[Sales]]-Orders[[#This Row],[Profit]])</f>
        <v>9.8901098901098883E-2</v>
      </c>
      <c r="R656" t="str">
        <f>VLOOKUP(Orders[[#This Row],[Customer ID]],customers!$A$2:$I$1001,9,FALSE)</f>
        <v>No</v>
      </c>
    </row>
    <row r="657" spans="1:18" x14ac:dyDescent="0.3">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s="5">
        <f>VLOOKUP(Orders[[#This Row],[Product ID]],Table2[#All],7,FALSE)*Orders[[#This Row],[Quantity]]</f>
        <v>2.7461999999999995</v>
      </c>
      <c r="Q657" s="10">
        <f>Orders[[#This Row],[Profit]]/(Orders[[#This Row],[Sales]]-Orders[[#This Row],[Profit]])</f>
        <v>6.3829787234042548E-2</v>
      </c>
      <c r="R657" t="str">
        <f>VLOOKUP(Orders[[#This Row],[Customer ID]],customers!$A$2:$I$1001,9,FALSE)</f>
        <v>Yes</v>
      </c>
    </row>
    <row r="658" spans="1:18" x14ac:dyDescent="0.3">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s="5">
        <f>VLOOKUP(Orders[[#This Row],[Product ID]],Table2[#All],7,FALSE)*Orders[[#This Row],[Quantity]]</f>
        <v>6.734</v>
      </c>
      <c r="Q658" s="10">
        <f>Orders[[#This Row],[Profit]]/(Orders[[#This Row],[Sales]]-Orders[[#This Row],[Profit]])</f>
        <v>0.14942528735632185</v>
      </c>
      <c r="R658" t="str">
        <f>VLOOKUP(Orders[[#This Row],[Customer ID]],customers!$A$2:$I$1001,9,FALSE)</f>
        <v>No</v>
      </c>
    </row>
    <row r="659" spans="1:18" x14ac:dyDescent="0.3">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s="5">
        <f>VLOOKUP(Orders[[#This Row],[Product ID]],Table2[#All],7,FALSE)*Orders[[#This Row],[Quantity]]</f>
        <v>1.2149999999999999</v>
      </c>
      <c r="Q659" s="10">
        <f>Orders[[#This Row],[Profit]]/(Orders[[#This Row],[Sales]]-Orders[[#This Row],[Profit]])</f>
        <v>9.8901098901098883E-2</v>
      </c>
      <c r="R659" t="str">
        <f>VLOOKUP(Orders[[#This Row],[Customer ID]],customers!$A$2:$I$1001,9,FALSE)</f>
        <v>Yes</v>
      </c>
    </row>
    <row r="660" spans="1:18" x14ac:dyDescent="0.3">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s="5">
        <f>VLOOKUP(Orders[[#This Row],[Product ID]],Table2[#All],7,FALSE)*Orders[[#This Row],[Quantity]]</f>
        <v>2.7225000000000001</v>
      </c>
      <c r="Q660" s="10">
        <f>Orders[[#This Row],[Profit]]/(Orders[[#This Row],[Sales]]-Orders[[#This Row],[Profit]])</f>
        <v>0.12359550561797754</v>
      </c>
      <c r="R660" t="str">
        <f>VLOOKUP(Orders[[#This Row],[Customer ID]],customers!$A$2:$I$1001,9,FALSE)</f>
        <v>Yes</v>
      </c>
    </row>
    <row r="661" spans="1:18" x14ac:dyDescent="0.3">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s="5">
        <f>VLOOKUP(Orders[[#This Row],[Product ID]],Table2[#All],7,FALSE)*Orders[[#This Row],[Quantity]]</f>
        <v>4.1192999999999991</v>
      </c>
      <c r="Q661" s="10">
        <f>Orders[[#This Row],[Profit]]/(Orders[[#This Row],[Sales]]-Orders[[#This Row],[Profit]])</f>
        <v>9.8901098901098883E-2</v>
      </c>
      <c r="R661" t="str">
        <f>VLOOKUP(Orders[[#This Row],[Customer ID]],customers!$A$2:$I$1001,9,FALSE)</f>
        <v>Yes</v>
      </c>
    </row>
    <row r="662" spans="1:18" x14ac:dyDescent="0.3">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s="5">
        <f>VLOOKUP(Orders[[#This Row],[Product ID]],Table2[#All],7,FALSE)*Orders[[#This Row],[Quantity]]</f>
        <v>5.8805999999999994</v>
      </c>
      <c r="Q662" s="10">
        <f>Orders[[#This Row],[Profit]]/(Orders[[#This Row],[Sales]]-Orders[[#This Row],[Profit]])</f>
        <v>0.12359550561797751</v>
      </c>
      <c r="R662" t="str">
        <f>VLOOKUP(Orders[[#This Row],[Customer ID]],customers!$A$2:$I$1001,9,FALSE)</f>
        <v>No</v>
      </c>
    </row>
    <row r="663" spans="1:18" x14ac:dyDescent="0.3">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s="5">
        <f>VLOOKUP(Orders[[#This Row],[Product ID]],Table2[#All],7,FALSE)*Orders[[#This Row],[Quantity]]</f>
        <v>1.8224999999999998</v>
      </c>
      <c r="Q663" s="10">
        <f>Orders[[#This Row],[Profit]]/(Orders[[#This Row],[Sales]]-Orders[[#This Row],[Profit]])</f>
        <v>9.8901098901098883E-2</v>
      </c>
      <c r="R663" t="str">
        <f>VLOOKUP(Orders[[#This Row],[Customer ID]],customers!$A$2:$I$1001,9,FALSE)</f>
        <v>Yes</v>
      </c>
    </row>
    <row r="664" spans="1:18" x14ac:dyDescent="0.3">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s="5">
        <f>VLOOKUP(Orders[[#This Row],[Product ID]],Table2[#All],7,FALSE)*Orders[[#This Row],[Quantity]]</f>
        <v>19.360250000000001</v>
      </c>
      <c r="Q664" s="10">
        <f>Orders[[#This Row],[Profit]]/(Orders[[#This Row],[Sales]]-Orders[[#This Row],[Profit]])</f>
        <v>0.14942528735632188</v>
      </c>
      <c r="R664" t="str">
        <f>VLOOKUP(Orders[[#This Row],[Customer ID]],customers!$A$2:$I$1001,9,FALSE)</f>
        <v>No</v>
      </c>
    </row>
    <row r="665" spans="1:18" x14ac:dyDescent="0.3">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s="5">
        <f>VLOOKUP(Orders[[#This Row],[Product ID]],Table2[#All],7,FALSE)*Orders[[#This Row],[Quantity]]</f>
        <v>6.0749999999999993</v>
      </c>
      <c r="Q665" s="10">
        <f>Orders[[#This Row],[Profit]]/(Orders[[#This Row],[Sales]]-Orders[[#This Row],[Profit]])</f>
        <v>9.8901098901098897E-2</v>
      </c>
      <c r="R665" t="str">
        <f>VLOOKUP(Orders[[#This Row],[Customer ID]],customers!$A$2:$I$1001,9,FALSE)</f>
        <v>No</v>
      </c>
    </row>
    <row r="666" spans="1:18" x14ac:dyDescent="0.3">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s="5">
        <f>VLOOKUP(Orders[[#This Row],[Product ID]],Table2[#All],7,FALSE)*Orders[[#This Row],[Quantity]]</f>
        <v>8.0190000000000001</v>
      </c>
      <c r="Q666" s="10">
        <f>Orders[[#This Row],[Profit]]/(Orders[[#This Row],[Sales]]-Orders[[#This Row],[Profit]])</f>
        <v>0.12359550561797752</v>
      </c>
      <c r="R666" t="str">
        <f>VLOOKUP(Orders[[#This Row],[Customer ID]],customers!$A$2:$I$1001,9,FALSE)</f>
        <v>No</v>
      </c>
    </row>
    <row r="667" spans="1:18" x14ac:dyDescent="0.3">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s="5">
        <f>VLOOKUP(Orders[[#This Row],[Product ID]],Table2[#All],7,FALSE)*Orders[[#This Row],[Quantity]]</f>
        <v>1.0101</v>
      </c>
      <c r="Q667" s="10">
        <f>Orders[[#This Row],[Profit]]/(Orders[[#This Row],[Sales]]-Orders[[#This Row],[Profit]])</f>
        <v>0.14942528735632185</v>
      </c>
      <c r="R667" t="str">
        <f>VLOOKUP(Orders[[#This Row],[Customer ID]],customers!$A$2:$I$1001,9,FALSE)</f>
        <v>No</v>
      </c>
    </row>
    <row r="668" spans="1:18" x14ac:dyDescent="0.3">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s="5">
        <f>VLOOKUP(Orders[[#This Row],[Product ID]],Table2[#All],7,FALSE)*Orders[[#This Row],[Quantity]]</f>
        <v>8.2385999999999981</v>
      </c>
      <c r="Q668" s="10">
        <f>Orders[[#This Row],[Profit]]/(Orders[[#This Row],[Sales]]-Orders[[#This Row],[Profit]])</f>
        <v>9.8901098901098883E-2</v>
      </c>
      <c r="R668" t="str">
        <f>VLOOKUP(Orders[[#This Row],[Customer ID]],customers!$A$2:$I$1001,9,FALSE)</f>
        <v>No</v>
      </c>
    </row>
    <row r="669" spans="1:18" x14ac:dyDescent="0.3">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s="5">
        <f>VLOOKUP(Orders[[#This Row],[Product ID]],Table2[#All],7,FALSE)*Orders[[#This Row],[Quantity]]</f>
        <v>5.3729999999999993</v>
      </c>
      <c r="Q669" s="10">
        <f>Orders[[#This Row],[Profit]]/(Orders[[#This Row],[Sales]]-Orders[[#This Row],[Profit]])</f>
        <v>9.8901098901098897E-2</v>
      </c>
      <c r="R669" t="str">
        <f>VLOOKUP(Orders[[#This Row],[Customer ID]],customers!$A$2:$I$1001,9,FALSE)</f>
        <v>No</v>
      </c>
    </row>
    <row r="670" spans="1:18" x14ac:dyDescent="0.3">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s="5">
        <f>VLOOKUP(Orders[[#This Row],[Product ID]],Table2[#All],7,FALSE)*Orders[[#This Row],[Quantity]]</f>
        <v>8.2454999999999998</v>
      </c>
      <c r="Q670" s="10">
        <f>Orders[[#This Row],[Profit]]/(Orders[[#This Row],[Sales]]-Orders[[#This Row],[Profit]])</f>
        <v>6.3829787234042562E-2</v>
      </c>
      <c r="R670" t="str">
        <f>VLOOKUP(Orders[[#This Row],[Customer ID]],customers!$A$2:$I$1001,9,FALSE)</f>
        <v>Yes</v>
      </c>
    </row>
    <row r="671" spans="1:18" x14ac:dyDescent="0.3">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s="5">
        <f>VLOOKUP(Orders[[#This Row],[Product ID]],Table2[#All],7,FALSE)*Orders[[#This Row],[Quantity]]</f>
        <v>8.700899999999999</v>
      </c>
      <c r="Q671" s="10">
        <f>Orders[[#This Row],[Profit]]/(Orders[[#This Row],[Sales]]-Orders[[#This Row],[Profit]])</f>
        <v>0.14942528735632182</v>
      </c>
      <c r="R671" t="str">
        <f>VLOOKUP(Orders[[#This Row],[Customer ID]],customers!$A$2:$I$1001,9,FALSE)</f>
        <v>No</v>
      </c>
    </row>
    <row r="672" spans="1:18" x14ac:dyDescent="0.3">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s="5">
        <f>VLOOKUP(Orders[[#This Row],[Product ID]],Table2[#All],7,FALSE)*Orders[[#This Row],[Quantity]]</f>
        <v>1.70235</v>
      </c>
      <c r="Q672" s="10">
        <f>Orders[[#This Row],[Profit]]/(Orders[[#This Row],[Sales]]-Orders[[#This Row],[Profit]])</f>
        <v>0.14942528735632185</v>
      </c>
      <c r="R672" t="str">
        <f>VLOOKUP(Orders[[#This Row],[Customer ID]],customers!$A$2:$I$1001,9,FALSE)</f>
        <v>Yes</v>
      </c>
    </row>
    <row r="673" spans="1:18" x14ac:dyDescent="0.3">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s="5">
        <f>VLOOKUP(Orders[[#This Row],[Product ID]],Table2[#All],7,FALSE)*Orders[[#This Row],[Quantity]]</f>
        <v>3.585</v>
      </c>
      <c r="Q673" s="10">
        <f>Orders[[#This Row],[Profit]]/(Orders[[#This Row],[Sales]]-Orders[[#This Row],[Profit]])</f>
        <v>6.3829787234042548E-2</v>
      </c>
      <c r="R673" t="str">
        <f>VLOOKUP(Orders[[#This Row],[Customer ID]],customers!$A$2:$I$1001,9,FALSE)</f>
        <v>No</v>
      </c>
    </row>
    <row r="674" spans="1:18" x14ac:dyDescent="0.3">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s="5">
        <f>VLOOKUP(Orders[[#This Row],[Product ID]],Table2[#All],7,FALSE)*Orders[[#This Row],[Quantity]]</f>
        <v>5.6745000000000001</v>
      </c>
      <c r="Q674" s="10">
        <f>Orders[[#This Row],[Profit]]/(Orders[[#This Row],[Sales]]-Orders[[#This Row],[Profit]])</f>
        <v>0.14942528735632182</v>
      </c>
      <c r="R674" t="str">
        <f>VLOOKUP(Orders[[#This Row],[Customer ID]],customers!$A$2:$I$1001,9,FALSE)</f>
        <v>Yes</v>
      </c>
    </row>
    <row r="675" spans="1:18" x14ac:dyDescent="0.3">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s="5">
        <f>VLOOKUP(Orders[[#This Row],[Product ID]],Table2[#All],7,FALSE)*Orders[[#This Row],[Quantity]]</f>
        <v>9.0749999999999993</v>
      </c>
      <c r="Q675" s="10">
        <f>Orders[[#This Row],[Profit]]/(Orders[[#This Row],[Sales]]-Orders[[#This Row],[Profit]])</f>
        <v>0.12359550561797752</v>
      </c>
      <c r="R675" t="str">
        <f>VLOOKUP(Orders[[#This Row],[Customer ID]],customers!$A$2:$I$1001,9,FALSE)</f>
        <v>Yes</v>
      </c>
    </row>
    <row r="676" spans="1:18" x14ac:dyDescent="0.3">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s="5">
        <f>VLOOKUP(Orders[[#This Row],[Product ID]],Table2[#All],7,FALSE)*Orders[[#This Row],[Quantity]]</f>
        <v>16.083899999999996</v>
      </c>
      <c r="Q676" s="10">
        <f>Orders[[#This Row],[Profit]]/(Orders[[#This Row],[Sales]]-Orders[[#This Row],[Profit]])</f>
        <v>9.8901098901098897E-2</v>
      </c>
      <c r="R676" t="str">
        <f>VLOOKUP(Orders[[#This Row],[Customer ID]],customers!$A$2:$I$1001,9,FALSE)</f>
        <v>Yes</v>
      </c>
    </row>
    <row r="677" spans="1:18" x14ac:dyDescent="0.3">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s="5">
        <f>VLOOKUP(Orders[[#This Row],[Product ID]],Table2[#All],7,FALSE)*Orders[[#This Row],[Quantity]]</f>
        <v>15.488199999999999</v>
      </c>
      <c r="Q677" s="10">
        <f>Orders[[#This Row],[Profit]]/(Orders[[#This Row],[Sales]]-Orders[[#This Row],[Profit]])</f>
        <v>0.14942528735632185</v>
      </c>
      <c r="R677" t="str">
        <f>VLOOKUP(Orders[[#This Row],[Customer ID]],customers!$A$2:$I$1001,9,FALSE)</f>
        <v>Yes</v>
      </c>
    </row>
    <row r="678" spans="1:18" x14ac:dyDescent="0.3">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s="5">
        <f>VLOOKUP(Orders[[#This Row],[Product ID]],Table2[#All],7,FALSE)*Orders[[#This Row],[Quantity]]</f>
        <v>6.1814999999999998</v>
      </c>
      <c r="Q678" s="10">
        <f>Orders[[#This Row],[Profit]]/(Orders[[#This Row],[Sales]]-Orders[[#This Row],[Profit]])</f>
        <v>0.14942528735632185</v>
      </c>
      <c r="R678" t="str">
        <f>VLOOKUP(Orders[[#This Row],[Customer ID]],customers!$A$2:$I$1001,9,FALSE)</f>
        <v>No</v>
      </c>
    </row>
    <row r="679" spans="1:18" x14ac:dyDescent="0.3">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s="5">
        <f>VLOOKUP(Orders[[#This Row],[Product ID]],Table2[#All],7,FALSE)*Orders[[#This Row],[Quantity]]</f>
        <v>5.6745000000000001</v>
      </c>
      <c r="Q679" s="10">
        <f>Orders[[#This Row],[Profit]]/(Orders[[#This Row],[Sales]]-Orders[[#This Row],[Profit]])</f>
        <v>0.14942528735632182</v>
      </c>
      <c r="R679" t="str">
        <f>VLOOKUP(Orders[[#This Row],[Customer ID]],customers!$A$2:$I$1001,9,FALSE)</f>
        <v>No</v>
      </c>
    </row>
    <row r="680" spans="1:18" x14ac:dyDescent="0.3">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s="5">
        <f>VLOOKUP(Orders[[#This Row],[Product ID]],Table2[#All],7,FALSE)*Orders[[#This Row],[Quantity]]</f>
        <v>16.083899999999996</v>
      </c>
      <c r="Q680" s="10">
        <f>Orders[[#This Row],[Profit]]/(Orders[[#This Row],[Sales]]-Orders[[#This Row],[Profit]])</f>
        <v>9.8901098901098897E-2</v>
      </c>
      <c r="R680" t="str">
        <f>VLOOKUP(Orders[[#This Row],[Customer ID]],customers!$A$2:$I$1001,9,FALSE)</f>
        <v>Yes</v>
      </c>
    </row>
    <row r="681" spans="1:18" x14ac:dyDescent="0.3">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s="5">
        <f>VLOOKUP(Orders[[#This Row],[Product ID]],Table2[#All],7,FALSE)*Orders[[#This Row],[Quantity]]</f>
        <v>1.6490999999999998</v>
      </c>
      <c r="Q681" s="10">
        <f>Orders[[#This Row],[Profit]]/(Orders[[#This Row],[Sales]]-Orders[[#This Row],[Profit]])</f>
        <v>6.3829787234042562E-2</v>
      </c>
      <c r="R681" t="str">
        <f>VLOOKUP(Orders[[#This Row],[Customer ID]],customers!$A$2:$I$1001,9,FALSE)</f>
        <v>No</v>
      </c>
    </row>
    <row r="682" spans="1:18" x14ac:dyDescent="0.3">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s="5">
        <f>VLOOKUP(Orders[[#This Row],[Product ID]],Table2[#All],7,FALSE)*Orders[[#This Row],[Quantity]]</f>
        <v>5.0625</v>
      </c>
      <c r="Q682" s="10">
        <f>Orders[[#This Row],[Profit]]/(Orders[[#This Row],[Sales]]-Orders[[#This Row],[Profit]])</f>
        <v>9.8901098901098897E-2</v>
      </c>
      <c r="R682" t="str">
        <f>VLOOKUP(Orders[[#This Row],[Customer ID]],customers!$A$2:$I$1001,9,FALSE)</f>
        <v>No</v>
      </c>
    </row>
    <row r="683" spans="1:18" x14ac:dyDescent="0.3">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s="5">
        <f>VLOOKUP(Orders[[#This Row],[Product ID]],Table2[#All],7,FALSE)*Orders[[#This Row],[Quantity]]</f>
        <v>1.2363</v>
      </c>
      <c r="Q683" s="10">
        <f>Orders[[#This Row],[Profit]]/(Orders[[#This Row],[Sales]]-Orders[[#This Row],[Profit]])</f>
        <v>0.14942528735632182</v>
      </c>
      <c r="R683" t="str">
        <f>VLOOKUP(Orders[[#This Row],[Customer ID]],customers!$A$2:$I$1001,9,FALSE)</f>
        <v>Yes</v>
      </c>
    </row>
    <row r="684" spans="1:18" x14ac:dyDescent="0.3">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s="5">
        <f>VLOOKUP(Orders[[#This Row],[Product ID]],Table2[#All],7,FALSE)*Orders[[#This Row],[Quantity]]</f>
        <v>0.90749999999999997</v>
      </c>
      <c r="Q684" s="10">
        <f>Orders[[#This Row],[Profit]]/(Orders[[#This Row],[Sales]]-Orders[[#This Row],[Profit]])</f>
        <v>0.12359550561797752</v>
      </c>
      <c r="R684" t="str">
        <f>VLOOKUP(Orders[[#This Row],[Customer ID]],customers!$A$2:$I$1001,9,FALSE)</f>
        <v>Yes</v>
      </c>
    </row>
    <row r="685" spans="1:18" x14ac:dyDescent="0.3">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s="5">
        <f>VLOOKUP(Orders[[#This Row],[Product ID]],Table2[#All],7,FALSE)*Orders[[#This Row],[Quantity]]</f>
        <v>6.0606</v>
      </c>
      <c r="Q685" s="10">
        <f>Orders[[#This Row],[Profit]]/(Orders[[#This Row],[Sales]]-Orders[[#This Row],[Profit]])</f>
        <v>0.14942528735632185</v>
      </c>
      <c r="R685" t="str">
        <f>VLOOKUP(Orders[[#This Row],[Customer ID]],customers!$A$2:$I$1001,9,FALSE)</f>
        <v>No</v>
      </c>
    </row>
    <row r="686" spans="1:18" x14ac:dyDescent="0.3">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s="5">
        <f>VLOOKUP(Orders[[#This Row],[Product ID]],Table2[#All],7,FALSE)*Orders[[#This Row],[Quantity]]</f>
        <v>4.3019999999999996</v>
      </c>
      <c r="Q686" s="10">
        <f>Orders[[#This Row],[Profit]]/(Orders[[#This Row],[Sales]]-Orders[[#This Row],[Profit]])</f>
        <v>6.3829787234042548E-2</v>
      </c>
      <c r="R686" t="str">
        <f>VLOOKUP(Orders[[#This Row],[Customer ID]],customers!$A$2:$I$1001,9,FALSE)</f>
        <v>No</v>
      </c>
    </row>
    <row r="687" spans="1:18" x14ac:dyDescent="0.3">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s="5">
        <f>VLOOKUP(Orders[[#This Row],[Product ID]],Table2[#All],7,FALSE)*Orders[[#This Row],[Quantity]]</f>
        <v>9.4782999999999991</v>
      </c>
      <c r="Q687" s="10">
        <f>Orders[[#This Row],[Profit]]/(Orders[[#This Row],[Sales]]-Orders[[#This Row],[Profit]])</f>
        <v>0.14942528735632182</v>
      </c>
      <c r="R687" t="str">
        <f>VLOOKUP(Orders[[#This Row],[Customer ID]],customers!$A$2:$I$1001,9,FALSE)</f>
        <v>Yes</v>
      </c>
    </row>
    <row r="688" spans="1:18" x14ac:dyDescent="0.3">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s="5">
        <f>VLOOKUP(Orders[[#This Row],[Product ID]],Table2[#All],7,FALSE)*Orders[[#This Row],[Quantity]]</f>
        <v>0.4832999999999999</v>
      </c>
      <c r="Q688" s="10">
        <f>Orders[[#This Row],[Profit]]/(Orders[[#This Row],[Sales]]-Orders[[#This Row],[Profit]])</f>
        <v>6.3829787234042534E-2</v>
      </c>
      <c r="R688" t="str">
        <f>VLOOKUP(Orders[[#This Row],[Customer ID]],customers!$A$2:$I$1001,9,FALSE)</f>
        <v>Yes</v>
      </c>
    </row>
    <row r="689" spans="1:18" x14ac:dyDescent="0.3">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s="5">
        <f>VLOOKUP(Orders[[#This Row],[Product ID]],Table2[#All],7,FALSE)*Orders[[#This Row],[Quantity]]</f>
        <v>1.8149999999999999</v>
      </c>
      <c r="Q689" s="10">
        <f>Orders[[#This Row],[Profit]]/(Orders[[#This Row],[Sales]]-Orders[[#This Row],[Profit]])</f>
        <v>0.12359550561797752</v>
      </c>
      <c r="R689" t="str">
        <f>VLOOKUP(Orders[[#This Row],[Customer ID]],customers!$A$2:$I$1001,9,FALSE)</f>
        <v>No</v>
      </c>
    </row>
    <row r="690" spans="1:18" x14ac:dyDescent="0.3">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s="5">
        <f>VLOOKUP(Orders[[#This Row],[Product ID]],Table2[#All],7,FALSE)*Orders[[#This Row],[Quantity]]</f>
        <v>5.8274999999999997</v>
      </c>
      <c r="Q690" s="10">
        <f>Orders[[#This Row],[Profit]]/(Orders[[#This Row],[Sales]]-Orders[[#This Row],[Profit]])</f>
        <v>9.8901098901098897E-2</v>
      </c>
      <c r="R690" t="str">
        <f>VLOOKUP(Orders[[#This Row],[Customer ID]],customers!$A$2:$I$1001,9,FALSE)</f>
        <v>No</v>
      </c>
    </row>
    <row r="691" spans="1:18" x14ac:dyDescent="0.3">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s="5">
        <f>VLOOKUP(Orders[[#This Row],[Product ID]],Table2[#All],7,FALSE)*Orders[[#This Row],[Quantity]]</f>
        <v>3.0374999999999996</v>
      </c>
      <c r="Q691" s="10">
        <f>Orders[[#This Row],[Profit]]/(Orders[[#This Row],[Sales]]-Orders[[#This Row],[Profit]])</f>
        <v>9.8901098901098897E-2</v>
      </c>
      <c r="R691" t="str">
        <f>VLOOKUP(Orders[[#This Row],[Customer ID]],customers!$A$2:$I$1001,9,FALSE)</f>
        <v>No</v>
      </c>
    </row>
    <row r="692" spans="1:18" x14ac:dyDescent="0.3">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s="5">
        <f>VLOOKUP(Orders[[#This Row],[Product ID]],Table2[#All],7,FALSE)*Orders[[#This Row],[Quantity]]</f>
        <v>23.232299999999999</v>
      </c>
      <c r="Q692" s="10">
        <f>Orders[[#This Row],[Profit]]/(Orders[[#This Row],[Sales]]-Orders[[#This Row],[Profit]])</f>
        <v>0.14942528735632185</v>
      </c>
      <c r="R692" t="str">
        <f>VLOOKUP(Orders[[#This Row],[Customer ID]],customers!$A$2:$I$1001,9,FALSE)</f>
        <v>No</v>
      </c>
    </row>
    <row r="693" spans="1:18" x14ac:dyDescent="0.3">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s="5">
        <f>VLOOKUP(Orders[[#This Row],[Product ID]],Table2[#All],7,FALSE)*Orders[[#This Row],[Quantity]]</f>
        <v>2.0249999999999999</v>
      </c>
      <c r="Q693" s="10">
        <f>Orders[[#This Row],[Profit]]/(Orders[[#This Row],[Sales]]-Orders[[#This Row],[Profit]])</f>
        <v>9.8901098901098897E-2</v>
      </c>
      <c r="R693" t="str">
        <f>VLOOKUP(Orders[[#This Row],[Customer ID]],customers!$A$2:$I$1001,9,FALSE)</f>
        <v>No</v>
      </c>
    </row>
    <row r="694" spans="1:18" x14ac:dyDescent="0.3">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s="5">
        <f>VLOOKUP(Orders[[#This Row],[Product ID]],Table2[#All],7,FALSE)*Orders[[#This Row],[Quantity]]</f>
        <v>1.6835</v>
      </c>
      <c r="Q694" s="10">
        <f>Orders[[#This Row],[Profit]]/(Orders[[#This Row],[Sales]]-Orders[[#This Row],[Profit]])</f>
        <v>0.14942528735632185</v>
      </c>
      <c r="R694" t="str">
        <f>VLOOKUP(Orders[[#This Row],[Customer ID]],customers!$A$2:$I$1001,9,FALSE)</f>
        <v>No</v>
      </c>
    </row>
    <row r="695" spans="1:18" x14ac:dyDescent="0.3">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s="5">
        <f>VLOOKUP(Orders[[#This Row],[Product ID]],Table2[#All],7,FALSE)*Orders[[#This Row],[Quantity]]</f>
        <v>4.6574999999999989</v>
      </c>
      <c r="Q695" s="10">
        <f>Orders[[#This Row],[Profit]]/(Orders[[#This Row],[Sales]]-Orders[[#This Row],[Profit]])</f>
        <v>9.8901098901098883E-2</v>
      </c>
      <c r="R695" t="str">
        <f>VLOOKUP(Orders[[#This Row],[Customer ID]],customers!$A$2:$I$1001,9,FALSE)</f>
        <v>Yes</v>
      </c>
    </row>
    <row r="696" spans="1:18" x14ac:dyDescent="0.3">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s="5">
        <f>VLOOKUP(Orders[[#This Row],[Product ID]],Table2[#All],7,FALSE)*Orders[[#This Row],[Quantity]]</f>
        <v>4.0095000000000001</v>
      </c>
      <c r="Q696" s="10">
        <f>Orders[[#This Row],[Profit]]/(Orders[[#This Row],[Sales]]-Orders[[#This Row],[Profit]])</f>
        <v>0.12359550561797752</v>
      </c>
      <c r="R696" t="str">
        <f>VLOOKUP(Orders[[#This Row],[Customer ID]],customers!$A$2:$I$1001,9,FALSE)</f>
        <v>No</v>
      </c>
    </row>
    <row r="697" spans="1:18" x14ac:dyDescent="0.3">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s="5">
        <f>VLOOKUP(Orders[[#This Row],[Product ID]],Table2[#All],7,FALSE)*Orders[[#This Row],[Quantity]]</f>
        <v>23.695749999999997</v>
      </c>
      <c r="Q697" s="10">
        <f>Orders[[#This Row],[Profit]]/(Orders[[#This Row],[Sales]]-Orders[[#This Row],[Profit]])</f>
        <v>0.14942528735632185</v>
      </c>
      <c r="R697" t="str">
        <f>VLOOKUP(Orders[[#This Row],[Customer ID]],customers!$A$2:$I$1001,9,FALSE)</f>
        <v>Yes</v>
      </c>
    </row>
    <row r="698" spans="1:18" x14ac:dyDescent="0.3">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s="5">
        <f>VLOOKUP(Orders[[#This Row],[Product ID]],Table2[#All],7,FALSE)*Orders[[#This Row],[Quantity]]</f>
        <v>4.0404</v>
      </c>
      <c r="Q698" s="10">
        <f>Orders[[#This Row],[Profit]]/(Orders[[#This Row],[Sales]]-Orders[[#This Row],[Profit]])</f>
        <v>0.14942528735632185</v>
      </c>
      <c r="R698" t="str">
        <f>VLOOKUP(Orders[[#This Row],[Customer ID]],customers!$A$2:$I$1001,9,FALSE)</f>
        <v>No</v>
      </c>
    </row>
    <row r="699" spans="1:18" x14ac:dyDescent="0.3">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s="5">
        <f>VLOOKUP(Orders[[#This Row],[Product ID]],Table2[#All],7,FALSE)*Orders[[#This Row],[Quantity]]</f>
        <v>1.8224999999999998</v>
      </c>
      <c r="Q699" s="10">
        <f>Orders[[#This Row],[Profit]]/(Orders[[#This Row],[Sales]]-Orders[[#This Row],[Profit]])</f>
        <v>9.8901098901098883E-2</v>
      </c>
      <c r="R699" t="str">
        <f>VLOOKUP(Orders[[#This Row],[Customer ID]],customers!$A$2:$I$1001,9,FALSE)</f>
        <v>No</v>
      </c>
    </row>
    <row r="700" spans="1:18" x14ac:dyDescent="0.3">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s="5">
        <f>VLOOKUP(Orders[[#This Row],[Product ID]],Table2[#All],7,FALSE)*Orders[[#This Row],[Quantity]]</f>
        <v>3.367</v>
      </c>
      <c r="Q700" s="10">
        <f>Orders[[#This Row],[Profit]]/(Orders[[#This Row],[Sales]]-Orders[[#This Row],[Profit]])</f>
        <v>0.14942528735632185</v>
      </c>
      <c r="R700" t="str">
        <f>VLOOKUP(Orders[[#This Row],[Customer ID]],customers!$A$2:$I$1001,9,FALSE)</f>
        <v>No</v>
      </c>
    </row>
    <row r="701" spans="1:18" x14ac:dyDescent="0.3">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s="5">
        <f>VLOOKUP(Orders[[#This Row],[Product ID]],Table2[#All],7,FALSE)*Orders[[#This Row],[Quantity]]</f>
        <v>2.1492</v>
      </c>
      <c r="Q701" s="10">
        <f>Orders[[#This Row],[Profit]]/(Orders[[#This Row],[Sales]]-Orders[[#This Row],[Profit]])</f>
        <v>9.8901098901098911E-2</v>
      </c>
      <c r="R701" t="str">
        <f>VLOOKUP(Orders[[#This Row],[Customer ID]],customers!$A$2:$I$1001,9,FALSE)</f>
        <v>Yes</v>
      </c>
    </row>
    <row r="702" spans="1:18" x14ac:dyDescent="0.3">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s="5">
        <f>VLOOKUP(Orders[[#This Row],[Product ID]],Table2[#All],7,FALSE)*Orders[[#This Row],[Quantity]]</f>
        <v>2.4725999999999999</v>
      </c>
      <c r="Q702" s="10">
        <f>Orders[[#This Row],[Profit]]/(Orders[[#This Row],[Sales]]-Orders[[#This Row],[Profit]])</f>
        <v>0.14942528735632182</v>
      </c>
      <c r="R702" t="str">
        <f>VLOOKUP(Orders[[#This Row],[Customer ID]],customers!$A$2:$I$1001,9,FALSE)</f>
        <v>No</v>
      </c>
    </row>
    <row r="703" spans="1:18" x14ac:dyDescent="0.3">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s="5">
        <f>VLOOKUP(Orders[[#This Row],[Product ID]],Table2[#All],7,FALSE)*Orders[[#This Row],[Quantity]]</f>
        <v>2.6865000000000001</v>
      </c>
      <c r="Q703" s="10">
        <f>Orders[[#This Row],[Profit]]/(Orders[[#This Row],[Sales]]-Orders[[#This Row],[Profit]])</f>
        <v>9.8901098901098911E-2</v>
      </c>
      <c r="R703" t="str">
        <f>VLOOKUP(Orders[[#This Row],[Customer ID]],customers!$A$2:$I$1001,9,FALSE)</f>
        <v>Yes</v>
      </c>
    </row>
    <row r="704" spans="1:18" x14ac:dyDescent="0.3">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s="5">
        <f>VLOOKUP(Orders[[#This Row],[Product ID]],Table2[#All],7,FALSE)*Orders[[#This Row],[Quantity]]</f>
        <v>0.69929999999999992</v>
      </c>
      <c r="Q704" s="10">
        <f>Orders[[#This Row],[Profit]]/(Orders[[#This Row],[Sales]]-Orders[[#This Row],[Profit]])</f>
        <v>9.8901098901098897E-2</v>
      </c>
      <c r="R704" t="str">
        <f>VLOOKUP(Orders[[#This Row],[Customer ID]],customers!$A$2:$I$1001,9,FALSE)</f>
        <v>Yes</v>
      </c>
    </row>
    <row r="705" spans="1:18" x14ac:dyDescent="0.3">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s="5">
        <f>VLOOKUP(Orders[[#This Row],[Product ID]],Table2[#All],7,FALSE)*Orders[[#This Row],[Quantity]]</f>
        <v>15.488199999999999</v>
      </c>
      <c r="Q705" s="10">
        <f>Orders[[#This Row],[Profit]]/(Orders[[#This Row],[Sales]]-Orders[[#This Row],[Profit]])</f>
        <v>0.14942528735632185</v>
      </c>
      <c r="R705" t="str">
        <f>VLOOKUP(Orders[[#This Row],[Customer ID]],customers!$A$2:$I$1001,9,FALSE)</f>
        <v>Yes</v>
      </c>
    </row>
    <row r="706" spans="1:18" x14ac:dyDescent="0.3">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s="5">
        <f>VLOOKUP(Orders[[#This Row],[Product ID]],Table2[#All],7,FALSE)*Orders[[#This Row],[Quantity]]</f>
        <v>2.4057000000000004</v>
      </c>
      <c r="Q706" s="10">
        <f>Orders[[#This Row],[Profit]]/(Orders[[#This Row],[Sales]]-Orders[[#This Row],[Profit]])</f>
        <v>0.12359550561797754</v>
      </c>
      <c r="R706" t="str">
        <f>VLOOKUP(Orders[[#This Row],[Customer ID]],customers!$A$2:$I$1001,9,FALSE)</f>
        <v>Yes</v>
      </c>
    </row>
    <row r="707" spans="1:18" x14ac:dyDescent="0.3">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s="5">
        <f>VLOOKUP(Orders[[#This Row],[Product ID]],Table2[#All],7,FALSE)*Orders[[#This Row],[Quantity]]</f>
        <v>1.9601999999999999</v>
      </c>
      <c r="Q707" s="10">
        <f>Orders[[#This Row],[Profit]]/(Orders[[#This Row],[Sales]]-Orders[[#This Row],[Profit]])</f>
        <v>0.12359550561797752</v>
      </c>
      <c r="R707" t="str">
        <f>VLOOKUP(Orders[[#This Row],[Customer ID]],customers!$A$2:$I$1001,9,FALSE)</f>
        <v>No</v>
      </c>
    </row>
    <row r="708" spans="1:18" x14ac:dyDescent="0.3">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s="5">
        <f>VLOOKUP(Orders[[#This Row],[Product ID]],Table2[#All],7,FALSE)*Orders[[#This Row],[Quantity]]</f>
        <v>1.3612500000000001</v>
      </c>
      <c r="Q708" s="10">
        <f>Orders[[#This Row],[Profit]]/(Orders[[#This Row],[Sales]]-Orders[[#This Row],[Profit]])</f>
        <v>0.12359550561797754</v>
      </c>
      <c r="R708" t="str">
        <f>VLOOKUP(Orders[[#This Row],[Customer ID]],customers!$A$2:$I$1001,9,FALSE)</f>
        <v>No</v>
      </c>
    </row>
    <row r="709" spans="1:18" x14ac:dyDescent="0.3">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s="5">
        <f>VLOOKUP(Orders[[#This Row],[Product ID]],Table2[#All],7,FALSE)*Orders[[#This Row],[Quantity]]</f>
        <v>3.367</v>
      </c>
      <c r="Q709" s="10">
        <f>Orders[[#This Row],[Profit]]/(Orders[[#This Row],[Sales]]-Orders[[#This Row],[Profit]])</f>
        <v>0.14942528735632185</v>
      </c>
      <c r="R709" t="str">
        <f>VLOOKUP(Orders[[#This Row],[Customer ID]],customers!$A$2:$I$1001,9,FALSE)</f>
        <v>No</v>
      </c>
    </row>
    <row r="710" spans="1:18" x14ac:dyDescent="0.3">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s="5">
        <f>VLOOKUP(Orders[[#This Row],[Product ID]],Table2[#All],7,FALSE)*Orders[[#This Row],[Quantity]]</f>
        <v>1.2149999999999999</v>
      </c>
      <c r="Q710" s="10">
        <f>Orders[[#This Row],[Profit]]/(Orders[[#This Row],[Sales]]-Orders[[#This Row],[Profit]])</f>
        <v>9.8901098901098883E-2</v>
      </c>
      <c r="R710" t="str">
        <f>VLOOKUP(Orders[[#This Row],[Customer ID]],customers!$A$2:$I$1001,9,FALSE)</f>
        <v>Yes</v>
      </c>
    </row>
    <row r="711" spans="1:18" x14ac:dyDescent="0.3">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s="5">
        <f>VLOOKUP(Orders[[#This Row],[Product ID]],Table2[#All],7,FALSE)*Orders[[#This Row],[Quantity]]</f>
        <v>1.9601999999999999</v>
      </c>
      <c r="Q711" s="10">
        <f>Orders[[#This Row],[Profit]]/(Orders[[#This Row],[Sales]]-Orders[[#This Row],[Profit]])</f>
        <v>0.12359550561797752</v>
      </c>
      <c r="R711" t="str">
        <f>VLOOKUP(Orders[[#This Row],[Customer ID]],customers!$A$2:$I$1001,9,FALSE)</f>
        <v>Yes</v>
      </c>
    </row>
    <row r="712" spans="1:18" x14ac:dyDescent="0.3">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s="5">
        <f>VLOOKUP(Orders[[#This Row],[Product ID]],Table2[#All],7,FALSE)*Orders[[#This Row],[Quantity]]</f>
        <v>2.7225000000000001</v>
      </c>
      <c r="Q712" s="10">
        <f>Orders[[#This Row],[Profit]]/(Orders[[#This Row],[Sales]]-Orders[[#This Row],[Profit]])</f>
        <v>0.12359550561797754</v>
      </c>
      <c r="R712" t="str">
        <f>VLOOKUP(Orders[[#This Row],[Customer ID]],customers!$A$2:$I$1001,9,FALSE)</f>
        <v>No</v>
      </c>
    </row>
    <row r="713" spans="1:18" x14ac:dyDescent="0.3">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s="5">
        <f>VLOOKUP(Orders[[#This Row],[Product ID]],Table2[#All],7,FALSE)*Orders[[#This Row],[Quantity]]</f>
        <v>1.0745999999999998</v>
      </c>
      <c r="Q713" s="10">
        <f>Orders[[#This Row],[Profit]]/(Orders[[#This Row],[Sales]]-Orders[[#This Row],[Profit]])</f>
        <v>6.3829787234042534E-2</v>
      </c>
      <c r="R713" t="str">
        <f>VLOOKUP(Orders[[#This Row],[Customer ID]],customers!$A$2:$I$1001,9,FALSE)</f>
        <v>No</v>
      </c>
    </row>
    <row r="714" spans="1:18" x14ac:dyDescent="0.3">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s="5">
        <f>VLOOKUP(Orders[[#This Row],[Product ID]],Table2[#All],7,FALSE)*Orders[[#This Row],[Quantity]]</f>
        <v>1.8149999999999999</v>
      </c>
      <c r="Q714" s="10">
        <f>Orders[[#This Row],[Profit]]/(Orders[[#This Row],[Sales]]-Orders[[#This Row],[Profit]])</f>
        <v>0.12359550561797752</v>
      </c>
      <c r="R714" t="str">
        <f>VLOOKUP(Orders[[#This Row],[Customer ID]],customers!$A$2:$I$1001,9,FALSE)</f>
        <v>No</v>
      </c>
    </row>
    <row r="715" spans="1:18" x14ac:dyDescent="0.3">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s="5">
        <f>VLOOKUP(Orders[[#This Row],[Product ID]],Table2[#All],7,FALSE)*Orders[[#This Row],[Quantity]]</f>
        <v>0.17909999999999998</v>
      </c>
      <c r="Q715" s="10">
        <f>Orders[[#This Row],[Profit]]/(Orders[[#This Row],[Sales]]-Orders[[#This Row],[Profit]])</f>
        <v>6.3829787234042548E-2</v>
      </c>
      <c r="R715" t="str">
        <f>VLOOKUP(Orders[[#This Row],[Customer ID]],customers!$A$2:$I$1001,9,FALSE)</f>
        <v>No</v>
      </c>
    </row>
    <row r="716" spans="1:18" x14ac:dyDescent="0.3">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s="5">
        <f>VLOOKUP(Orders[[#This Row],[Product ID]],Table2[#All],7,FALSE)*Orders[[#This Row],[Quantity]]</f>
        <v>1.6038000000000001</v>
      </c>
      <c r="Q716" s="10">
        <f>Orders[[#This Row],[Profit]]/(Orders[[#This Row],[Sales]]-Orders[[#This Row],[Profit]])</f>
        <v>0.12359550561797754</v>
      </c>
      <c r="R716" t="str">
        <f>VLOOKUP(Orders[[#This Row],[Customer ID]],customers!$A$2:$I$1001,9,FALSE)</f>
        <v>Yes</v>
      </c>
    </row>
    <row r="717" spans="1:18" x14ac:dyDescent="0.3">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s="5">
        <f>VLOOKUP(Orders[[#This Row],[Product ID]],Table2[#All],7,FALSE)*Orders[[#This Row],[Quantity]]</f>
        <v>9.8010000000000002</v>
      </c>
      <c r="Q717" s="10">
        <f>Orders[[#This Row],[Profit]]/(Orders[[#This Row],[Sales]]-Orders[[#This Row],[Profit]])</f>
        <v>0.12359550561797754</v>
      </c>
      <c r="R717" t="str">
        <f>VLOOKUP(Orders[[#This Row],[Customer ID]],customers!$A$2:$I$1001,9,FALSE)</f>
        <v>No</v>
      </c>
    </row>
    <row r="718" spans="1:18" x14ac:dyDescent="0.3">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s="5">
        <f>VLOOKUP(Orders[[#This Row],[Product ID]],Table2[#All],7,FALSE)*Orders[[#This Row],[Quantity]]</f>
        <v>2.1509999999999998</v>
      </c>
      <c r="Q718" s="10">
        <f>Orders[[#This Row],[Profit]]/(Orders[[#This Row],[Sales]]-Orders[[#This Row],[Profit]])</f>
        <v>6.3829787234042548E-2</v>
      </c>
      <c r="R718" t="str">
        <f>VLOOKUP(Orders[[#This Row],[Customer ID]],customers!$A$2:$I$1001,9,FALSE)</f>
        <v>No</v>
      </c>
    </row>
    <row r="719" spans="1:18" x14ac:dyDescent="0.3">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s="5">
        <f>VLOOKUP(Orders[[#This Row],[Product ID]],Table2[#All],7,FALSE)*Orders[[#This Row],[Quantity]]</f>
        <v>6.1789499999999986</v>
      </c>
      <c r="Q719" s="10">
        <f>Orders[[#This Row],[Profit]]/(Orders[[#This Row],[Sales]]-Orders[[#This Row],[Profit]])</f>
        <v>9.8901098901098883E-2</v>
      </c>
      <c r="R719" t="str">
        <f>VLOOKUP(Orders[[#This Row],[Customer ID]],customers!$A$2:$I$1001,9,FALSE)</f>
        <v>No</v>
      </c>
    </row>
    <row r="720" spans="1:18" x14ac:dyDescent="0.3">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s="5">
        <f>VLOOKUP(Orders[[#This Row],[Product ID]],Table2[#All],7,FALSE)*Orders[[#This Row],[Quantity]]</f>
        <v>5.0504999999999995</v>
      </c>
      <c r="Q720" s="10">
        <f>Orders[[#This Row],[Profit]]/(Orders[[#This Row],[Sales]]-Orders[[#This Row],[Profit]])</f>
        <v>0.14942528735632185</v>
      </c>
      <c r="R720" t="str">
        <f>VLOOKUP(Orders[[#This Row],[Customer ID]],customers!$A$2:$I$1001,9,FALSE)</f>
        <v>No</v>
      </c>
    </row>
    <row r="721" spans="1:18" x14ac:dyDescent="0.3">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s="5">
        <f>VLOOKUP(Orders[[#This Row],[Product ID]],Table2[#All],7,FALSE)*Orders[[#This Row],[Quantity]]</f>
        <v>10.302500000000002</v>
      </c>
      <c r="Q721" s="10">
        <f>Orders[[#This Row],[Profit]]/(Orders[[#This Row],[Sales]]-Orders[[#This Row],[Profit]])</f>
        <v>0.14942528735632188</v>
      </c>
      <c r="R721" t="str">
        <f>VLOOKUP(Orders[[#This Row],[Customer ID]],customers!$A$2:$I$1001,9,FALSE)</f>
        <v>Yes</v>
      </c>
    </row>
    <row r="722" spans="1:18" x14ac:dyDescent="0.3">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s="5">
        <f>VLOOKUP(Orders[[#This Row],[Product ID]],Table2[#All],7,FALSE)*Orders[[#This Row],[Quantity]]</f>
        <v>4.0095000000000001</v>
      </c>
      <c r="Q722" s="10">
        <f>Orders[[#This Row],[Profit]]/(Orders[[#This Row],[Sales]]-Orders[[#This Row],[Profit]])</f>
        <v>0.12359550561797752</v>
      </c>
      <c r="R722" t="str">
        <f>VLOOKUP(Orders[[#This Row],[Customer ID]],customers!$A$2:$I$1001,9,FALSE)</f>
        <v>Yes</v>
      </c>
    </row>
    <row r="723" spans="1:18" x14ac:dyDescent="0.3">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s="5">
        <f>VLOOKUP(Orders[[#This Row],[Product ID]],Table2[#All],7,FALSE)*Orders[[#This Row],[Quantity]]</f>
        <v>0.53729999999999989</v>
      </c>
      <c r="Q723" s="10">
        <f>Orders[[#This Row],[Profit]]/(Orders[[#This Row],[Sales]]-Orders[[#This Row],[Profit]])</f>
        <v>6.3829787234042534E-2</v>
      </c>
      <c r="R723" t="str">
        <f>VLOOKUP(Orders[[#This Row],[Customer ID]],customers!$A$2:$I$1001,9,FALSE)</f>
        <v>Yes</v>
      </c>
    </row>
    <row r="724" spans="1:18" x14ac:dyDescent="0.3">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s="5">
        <f>VLOOKUP(Orders[[#This Row],[Product ID]],Table2[#All],7,FALSE)*Orders[[#This Row],[Quantity]]</f>
        <v>2.673</v>
      </c>
      <c r="Q724" s="10">
        <f>Orders[[#This Row],[Profit]]/(Orders[[#This Row],[Sales]]-Orders[[#This Row],[Profit]])</f>
        <v>0.12359550561797751</v>
      </c>
      <c r="R724" t="str">
        <f>VLOOKUP(Orders[[#This Row],[Customer ID]],customers!$A$2:$I$1001,9,FALSE)</f>
        <v>No</v>
      </c>
    </row>
    <row r="725" spans="1:18" x14ac:dyDescent="0.3">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s="5">
        <f>VLOOKUP(Orders[[#This Row],[Product ID]],Table2[#All],7,FALSE)*Orders[[#This Row],[Quantity]]</f>
        <v>6.9574999999999996</v>
      </c>
      <c r="Q725" s="10">
        <f>Orders[[#This Row],[Profit]]/(Orders[[#This Row],[Sales]]-Orders[[#This Row],[Profit]])</f>
        <v>0.12359550561797754</v>
      </c>
      <c r="R725" t="str">
        <f>VLOOKUP(Orders[[#This Row],[Customer ID]],customers!$A$2:$I$1001,9,FALSE)</f>
        <v>No</v>
      </c>
    </row>
    <row r="726" spans="1:18" x14ac:dyDescent="0.3">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s="5">
        <f>VLOOKUP(Orders[[#This Row],[Product ID]],Table2[#All],7,FALSE)*Orders[[#This Row],[Quantity]]</f>
        <v>0.60749999999999993</v>
      </c>
      <c r="Q726" s="10">
        <f>Orders[[#This Row],[Profit]]/(Orders[[#This Row],[Sales]]-Orders[[#This Row],[Profit]])</f>
        <v>9.8901098901098883E-2</v>
      </c>
      <c r="R726" t="str">
        <f>VLOOKUP(Orders[[#This Row],[Customer ID]],customers!$A$2:$I$1001,9,FALSE)</f>
        <v>Yes</v>
      </c>
    </row>
    <row r="727" spans="1:18" x14ac:dyDescent="0.3">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s="5">
        <f>VLOOKUP(Orders[[#This Row],[Product ID]],Table2[#All],7,FALSE)*Orders[[#This Row],[Quantity]]</f>
        <v>2.0978999999999997</v>
      </c>
      <c r="Q727" s="10">
        <f>Orders[[#This Row],[Profit]]/(Orders[[#This Row],[Sales]]-Orders[[#This Row],[Profit]])</f>
        <v>9.8901098901098883E-2</v>
      </c>
      <c r="R727" t="str">
        <f>VLOOKUP(Orders[[#This Row],[Customer ID]],customers!$A$2:$I$1001,9,FALSE)</f>
        <v>No</v>
      </c>
    </row>
    <row r="728" spans="1:18" x14ac:dyDescent="0.3">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s="5">
        <f>VLOOKUP(Orders[[#This Row],[Product ID]],Table2[#All],7,FALSE)*Orders[[#This Row],[Quantity]]</f>
        <v>18.956599999999998</v>
      </c>
      <c r="Q728" s="10">
        <f>Orders[[#This Row],[Profit]]/(Orders[[#This Row],[Sales]]-Orders[[#This Row],[Profit]])</f>
        <v>0.14942528735632182</v>
      </c>
      <c r="R728" t="str">
        <f>VLOOKUP(Orders[[#This Row],[Customer ID]],customers!$A$2:$I$1001,9,FALSE)</f>
        <v>No</v>
      </c>
    </row>
    <row r="729" spans="1:18" x14ac:dyDescent="0.3">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s="5">
        <f>VLOOKUP(Orders[[#This Row],[Product ID]],Table2[#All],7,FALSE)*Orders[[#This Row],[Quantity]]</f>
        <v>1.7909999999999999</v>
      </c>
      <c r="Q729" s="10">
        <f>Orders[[#This Row],[Profit]]/(Orders[[#This Row],[Sales]]-Orders[[#This Row],[Profit]])</f>
        <v>6.3829787234042562E-2</v>
      </c>
      <c r="R729" t="str">
        <f>VLOOKUP(Orders[[#This Row],[Customer ID]],customers!$A$2:$I$1001,9,FALSE)</f>
        <v>Yes</v>
      </c>
    </row>
    <row r="730" spans="1:18" x14ac:dyDescent="0.3">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s="5">
        <f>VLOOKUP(Orders[[#This Row],[Product ID]],Table2[#All],7,FALSE)*Orders[[#This Row],[Quantity]]</f>
        <v>2.4057000000000004</v>
      </c>
      <c r="Q730" s="10">
        <f>Orders[[#This Row],[Profit]]/(Orders[[#This Row],[Sales]]-Orders[[#This Row],[Profit]])</f>
        <v>0.12359550561797754</v>
      </c>
      <c r="R730" t="str">
        <f>VLOOKUP(Orders[[#This Row],[Customer ID]],customers!$A$2:$I$1001,9,FALSE)</f>
        <v>Yes</v>
      </c>
    </row>
    <row r="731" spans="1:18" x14ac:dyDescent="0.3">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s="5">
        <f>VLOOKUP(Orders[[#This Row],[Product ID]],Table2[#All],7,FALSE)*Orders[[#This Row],[Quantity]]</f>
        <v>0.56745000000000001</v>
      </c>
      <c r="Q731" s="10">
        <f>Orders[[#This Row],[Profit]]/(Orders[[#This Row],[Sales]]-Orders[[#This Row],[Profit]])</f>
        <v>0.14942528735632182</v>
      </c>
      <c r="R731" t="str">
        <f>VLOOKUP(Orders[[#This Row],[Customer ID]],customers!$A$2:$I$1001,9,FALSE)</f>
        <v>No</v>
      </c>
    </row>
    <row r="732" spans="1:18" x14ac:dyDescent="0.3">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s="5">
        <f>VLOOKUP(Orders[[#This Row],[Product ID]],Table2[#All],7,FALSE)*Orders[[#This Row],[Quantity]]</f>
        <v>4.7391499999999995</v>
      </c>
      <c r="Q732" s="10">
        <f>Orders[[#This Row],[Profit]]/(Orders[[#This Row],[Sales]]-Orders[[#This Row],[Profit]])</f>
        <v>0.14942528735632182</v>
      </c>
      <c r="R732" t="str">
        <f>VLOOKUP(Orders[[#This Row],[Customer ID]],customers!$A$2:$I$1001,9,FALSE)</f>
        <v>No</v>
      </c>
    </row>
    <row r="733" spans="1:18" x14ac:dyDescent="0.3">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s="5">
        <f>VLOOKUP(Orders[[#This Row],[Product ID]],Table2[#All],7,FALSE)*Orders[[#This Row],[Quantity]]</f>
        <v>2.0202</v>
      </c>
      <c r="Q733" s="10">
        <f>Orders[[#This Row],[Profit]]/(Orders[[#This Row],[Sales]]-Orders[[#This Row],[Profit]])</f>
        <v>0.14942528735632185</v>
      </c>
      <c r="R733" t="str">
        <f>VLOOKUP(Orders[[#This Row],[Customer ID]],customers!$A$2:$I$1001,9,FALSE)</f>
        <v>Yes</v>
      </c>
    </row>
    <row r="734" spans="1:18" x14ac:dyDescent="0.3">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s="5">
        <f>VLOOKUP(Orders[[#This Row],[Product ID]],Table2[#All],7,FALSE)*Orders[[#This Row],[Quantity]]</f>
        <v>0.98009999999999997</v>
      </c>
      <c r="Q734" s="10">
        <f>Orders[[#This Row],[Profit]]/(Orders[[#This Row],[Sales]]-Orders[[#This Row],[Profit]])</f>
        <v>0.12359550561797752</v>
      </c>
      <c r="R734" t="str">
        <f>VLOOKUP(Orders[[#This Row],[Customer ID]],customers!$A$2:$I$1001,9,FALSE)</f>
        <v>No</v>
      </c>
    </row>
    <row r="735" spans="1:18" x14ac:dyDescent="0.3">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s="5">
        <f>VLOOKUP(Orders[[#This Row],[Product ID]],Table2[#All],7,FALSE)*Orders[[#This Row],[Quantity]]</f>
        <v>13.051349999999999</v>
      </c>
      <c r="Q735" s="10">
        <f>Orders[[#This Row],[Profit]]/(Orders[[#This Row],[Sales]]-Orders[[#This Row],[Profit]])</f>
        <v>0.14942528735632185</v>
      </c>
      <c r="R735" t="str">
        <f>VLOOKUP(Orders[[#This Row],[Customer ID]],customers!$A$2:$I$1001,9,FALSE)</f>
        <v>Yes</v>
      </c>
    </row>
    <row r="736" spans="1:18" x14ac:dyDescent="0.3">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s="5">
        <f>VLOOKUP(Orders[[#This Row],[Product ID]],Table2[#All],7,FALSE)*Orders[[#This Row],[Quantity]]</f>
        <v>0.80549999999999988</v>
      </c>
      <c r="Q736" s="10">
        <f>Orders[[#This Row],[Profit]]/(Orders[[#This Row],[Sales]]-Orders[[#This Row],[Profit]])</f>
        <v>6.3829787234042562E-2</v>
      </c>
      <c r="R736" t="str">
        <f>VLOOKUP(Orders[[#This Row],[Customer ID]],customers!$A$2:$I$1001,9,FALSE)</f>
        <v>No</v>
      </c>
    </row>
    <row r="737" spans="1:18" x14ac:dyDescent="0.3">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s="5">
        <f>VLOOKUP(Orders[[#This Row],[Product ID]],Table2[#All],7,FALSE)*Orders[[#This Row],[Quantity]]</f>
        <v>2.4057000000000004</v>
      </c>
      <c r="Q737" s="10">
        <f>Orders[[#This Row],[Profit]]/(Orders[[#This Row],[Sales]]-Orders[[#This Row],[Profit]])</f>
        <v>0.12359550561797754</v>
      </c>
      <c r="R737" t="str">
        <f>VLOOKUP(Orders[[#This Row],[Customer ID]],customers!$A$2:$I$1001,9,FALSE)</f>
        <v>No</v>
      </c>
    </row>
    <row r="738" spans="1:18" x14ac:dyDescent="0.3">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s="5">
        <f>VLOOKUP(Orders[[#This Row],[Product ID]],Table2[#All],7,FALSE)*Orders[[#This Row],[Quantity]]</f>
        <v>3.367</v>
      </c>
      <c r="Q738" s="10">
        <f>Orders[[#This Row],[Profit]]/(Orders[[#This Row],[Sales]]-Orders[[#This Row],[Profit]])</f>
        <v>0.14942528735632185</v>
      </c>
      <c r="R738" t="str">
        <f>VLOOKUP(Orders[[#This Row],[Customer ID]],customers!$A$2:$I$1001,9,FALSE)</f>
        <v>Yes</v>
      </c>
    </row>
    <row r="739" spans="1:18" x14ac:dyDescent="0.3">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s="5">
        <f>VLOOKUP(Orders[[#This Row],[Product ID]],Table2[#All],7,FALSE)*Orders[[#This Row],[Quantity]]</f>
        <v>5.0625</v>
      </c>
      <c r="Q739" s="10">
        <f>Orders[[#This Row],[Profit]]/(Orders[[#This Row],[Sales]]-Orders[[#This Row],[Profit]])</f>
        <v>9.8901098901098897E-2</v>
      </c>
      <c r="R739" t="str">
        <f>VLOOKUP(Orders[[#This Row],[Customer ID]],customers!$A$2:$I$1001,9,FALSE)</f>
        <v>No</v>
      </c>
    </row>
    <row r="740" spans="1:18" x14ac:dyDescent="0.3">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s="5">
        <f>VLOOKUP(Orders[[#This Row],[Product ID]],Table2[#All],7,FALSE)*Orders[[#This Row],[Quantity]]</f>
        <v>0.64529999999999987</v>
      </c>
      <c r="Q740" s="10">
        <f>Orders[[#This Row],[Profit]]/(Orders[[#This Row],[Sales]]-Orders[[#This Row],[Profit]])</f>
        <v>6.3829787234042548E-2</v>
      </c>
      <c r="R740" t="str">
        <f>VLOOKUP(Orders[[#This Row],[Customer ID]],customers!$A$2:$I$1001,9,FALSE)</f>
        <v>No</v>
      </c>
    </row>
    <row r="741" spans="1:18" x14ac:dyDescent="0.3">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s="5">
        <f>VLOOKUP(Orders[[#This Row],[Product ID]],Table2[#All],7,FALSE)*Orders[[#This Row],[Quantity]]</f>
        <v>2.00475</v>
      </c>
      <c r="Q741" s="10">
        <f>Orders[[#This Row],[Profit]]/(Orders[[#This Row],[Sales]]-Orders[[#This Row],[Profit]])</f>
        <v>0.12359550561797752</v>
      </c>
      <c r="R741" t="str">
        <f>VLOOKUP(Orders[[#This Row],[Customer ID]],customers!$A$2:$I$1001,9,FALSE)</f>
        <v>No</v>
      </c>
    </row>
    <row r="742" spans="1:18" x14ac:dyDescent="0.3">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s="5">
        <f>VLOOKUP(Orders[[#This Row],[Product ID]],Table2[#All],7,FALSE)*Orders[[#This Row],[Quantity]]</f>
        <v>1.7207999999999997</v>
      </c>
      <c r="Q742" s="10">
        <f>Orders[[#This Row],[Profit]]/(Orders[[#This Row],[Sales]]-Orders[[#This Row],[Profit]])</f>
        <v>6.3829787234042548E-2</v>
      </c>
      <c r="R742" t="str">
        <f>VLOOKUP(Orders[[#This Row],[Customer ID]],customers!$A$2:$I$1001,9,FALSE)</f>
        <v>No</v>
      </c>
    </row>
    <row r="743" spans="1:18" x14ac:dyDescent="0.3">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s="5">
        <f>VLOOKUP(Orders[[#This Row],[Product ID]],Table2[#All],7,FALSE)*Orders[[#This Row],[Quantity]]</f>
        <v>1.1349</v>
      </c>
      <c r="Q743" s="10">
        <f>Orders[[#This Row],[Profit]]/(Orders[[#This Row],[Sales]]-Orders[[#This Row],[Profit]])</f>
        <v>0.14942528735632182</v>
      </c>
      <c r="R743" t="str">
        <f>VLOOKUP(Orders[[#This Row],[Customer ID]],customers!$A$2:$I$1001,9,FALSE)</f>
        <v>No</v>
      </c>
    </row>
    <row r="744" spans="1:18" x14ac:dyDescent="0.3">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s="5">
        <f>VLOOKUP(Orders[[#This Row],[Product ID]],Table2[#All],7,FALSE)*Orders[[#This Row],[Quantity]]</f>
        <v>7.5660000000000007</v>
      </c>
      <c r="Q744" s="10">
        <f>Orders[[#This Row],[Profit]]/(Orders[[#This Row],[Sales]]-Orders[[#This Row],[Profit]])</f>
        <v>0.14942528735632185</v>
      </c>
      <c r="R744" t="str">
        <f>VLOOKUP(Orders[[#This Row],[Customer ID]],customers!$A$2:$I$1001,9,FALSE)</f>
        <v>No</v>
      </c>
    </row>
    <row r="745" spans="1:18" x14ac:dyDescent="0.3">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s="5">
        <f>VLOOKUP(Orders[[#This Row],[Product ID]],Table2[#All],7,FALSE)*Orders[[#This Row],[Quantity]]</f>
        <v>1.6118999999999999</v>
      </c>
      <c r="Q745" s="10">
        <f>Orders[[#This Row],[Profit]]/(Orders[[#This Row],[Sales]]-Orders[[#This Row],[Profit]])</f>
        <v>9.8901098901098883E-2</v>
      </c>
      <c r="R745" t="str">
        <f>VLOOKUP(Orders[[#This Row],[Customer ID]],customers!$A$2:$I$1001,9,FALSE)</f>
        <v>No</v>
      </c>
    </row>
    <row r="746" spans="1:18" x14ac:dyDescent="0.3">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s="5">
        <f>VLOOKUP(Orders[[#This Row],[Product ID]],Table2[#All],7,FALSE)*Orders[[#This Row],[Quantity]]</f>
        <v>1.0745999999999998</v>
      </c>
      <c r="Q746" s="10">
        <f>Orders[[#This Row],[Profit]]/(Orders[[#This Row],[Sales]]-Orders[[#This Row],[Profit]])</f>
        <v>6.3829787234042534E-2</v>
      </c>
      <c r="R746" t="str">
        <f>VLOOKUP(Orders[[#This Row],[Customer ID]],customers!$A$2:$I$1001,9,FALSE)</f>
        <v>Yes</v>
      </c>
    </row>
    <row r="747" spans="1:18" x14ac:dyDescent="0.3">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s="5">
        <f>VLOOKUP(Orders[[#This Row],[Product ID]],Table2[#All],7,FALSE)*Orders[[#This Row],[Quantity]]</f>
        <v>1.6038000000000001</v>
      </c>
      <c r="Q747" s="10">
        <f>Orders[[#This Row],[Profit]]/(Orders[[#This Row],[Sales]]-Orders[[#This Row],[Profit]])</f>
        <v>0.12359550561797754</v>
      </c>
      <c r="R747" t="str">
        <f>VLOOKUP(Orders[[#This Row],[Customer ID]],customers!$A$2:$I$1001,9,FALSE)</f>
        <v>No</v>
      </c>
    </row>
    <row r="748" spans="1:18" x14ac:dyDescent="0.3">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s="5">
        <f>VLOOKUP(Orders[[#This Row],[Product ID]],Table2[#All],7,FALSE)*Orders[[#This Row],[Quantity]]</f>
        <v>3.0374999999999996</v>
      </c>
      <c r="Q748" s="10">
        <f>Orders[[#This Row],[Profit]]/(Orders[[#This Row],[Sales]]-Orders[[#This Row],[Profit]])</f>
        <v>9.8901098901098897E-2</v>
      </c>
      <c r="R748" t="str">
        <f>VLOOKUP(Orders[[#This Row],[Customer ID]],customers!$A$2:$I$1001,9,FALSE)</f>
        <v>No</v>
      </c>
    </row>
    <row r="749" spans="1:18" x14ac:dyDescent="0.3">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s="5">
        <f>VLOOKUP(Orders[[#This Row],[Product ID]],Table2[#All],7,FALSE)*Orders[[#This Row],[Quantity]]</f>
        <v>4.5396000000000001</v>
      </c>
      <c r="Q749" s="10">
        <f>Orders[[#This Row],[Profit]]/(Orders[[#This Row],[Sales]]-Orders[[#This Row],[Profit]])</f>
        <v>0.14942528735632182</v>
      </c>
      <c r="R749" t="str">
        <f>VLOOKUP(Orders[[#This Row],[Customer ID]],customers!$A$2:$I$1001,9,FALSE)</f>
        <v>Yes</v>
      </c>
    </row>
    <row r="750" spans="1:18" x14ac:dyDescent="0.3">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s="5">
        <f>VLOOKUP(Orders[[#This Row],[Product ID]],Table2[#All],7,FALSE)*Orders[[#This Row],[Quantity]]</f>
        <v>1.6038000000000001</v>
      </c>
      <c r="Q750" s="10">
        <f>Orders[[#This Row],[Profit]]/(Orders[[#This Row],[Sales]]-Orders[[#This Row],[Profit]])</f>
        <v>0.12359550561797754</v>
      </c>
      <c r="R750" t="str">
        <f>VLOOKUP(Orders[[#This Row],[Customer ID]],customers!$A$2:$I$1001,9,FALSE)</f>
        <v>No</v>
      </c>
    </row>
    <row r="751" spans="1:18" x14ac:dyDescent="0.3">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s="5">
        <f>VLOOKUP(Orders[[#This Row],[Product ID]],Table2[#All],7,FALSE)*Orders[[#This Row],[Quantity]]</f>
        <v>0.32219999999999993</v>
      </c>
      <c r="Q751" s="10">
        <f>Orders[[#This Row],[Profit]]/(Orders[[#This Row],[Sales]]-Orders[[#This Row],[Profit]])</f>
        <v>6.3829787234042548E-2</v>
      </c>
      <c r="R751" t="str">
        <f>VLOOKUP(Orders[[#This Row],[Customer ID]],customers!$A$2:$I$1001,9,FALSE)</f>
        <v>Yes</v>
      </c>
    </row>
    <row r="752" spans="1:18" x14ac:dyDescent="0.3">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s="5">
        <f>VLOOKUP(Orders[[#This Row],[Product ID]],Table2[#All],7,FALSE)*Orders[[#This Row],[Quantity]]</f>
        <v>0.35819999999999996</v>
      </c>
      <c r="Q752" s="10">
        <f>Orders[[#This Row],[Profit]]/(Orders[[#This Row],[Sales]]-Orders[[#This Row],[Profit]])</f>
        <v>6.3829787234042548E-2</v>
      </c>
      <c r="R752" t="str">
        <f>VLOOKUP(Orders[[#This Row],[Customer ID]],customers!$A$2:$I$1001,9,FALSE)</f>
        <v>Yes</v>
      </c>
    </row>
    <row r="753" spans="1:18" x14ac:dyDescent="0.3">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s="5">
        <f>VLOOKUP(Orders[[#This Row],[Product ID]],Table2[#All],7,FALSE)*Orders[[#This Row],[Quantity]]</f>
        <v>2.4725999999999999</v>
      </c>
      <c r="Q753" s="10">
        <f>Orders[[#This Row],[Profit]]/(Orders[[#This Row],[Sales]]-Orders[[#This Row],[Profit]])</f>
        <v>0.14942528735632182</v>
      </c>
      <c r="R753" t="str">
        <f>VLOOKUP(Orders[[#This Row],[Customer ID]],customers!$A$2:$I$1001,9,FALSE)</f>
        <v>No</v>
      </c>
    </row>
    <row r="754" spans="1:18" x14ac:dyDescent="0.3">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s="5">
        <f>VLOOKUP(Orders[[#This Row],[Product ID]],Table2[#All],7,FALSE)*Orders[[#This Row],[Quantity]]</f>
        <v>3.0249999999999999</v>
      </c>
      <c r="Q754" s="10">
        <f>Orders[[#This Row],[Profit]]/(Orders[[#This Row],[Sales]]-Orders[[#This Row],[Profit]])</f>
        <v>0.12359550561797751</v>
      </c>
      <c r="R754" t="str">
        <f>VLOOKUP(Orders[[#This Row],[Customer ID]],customers!$A$2:$I$1001,9,FALSE)</f>
        <v>Yes</v>
      </c>
    </row>
    <row r="755" spans="1:18" x14ac:dyDescent="0.3">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s="5">
        <f>VLOOKUP(Orders[[#This Row],[Product ID]],Table2[#All],7,FALSE)*Orders[[#This Row],[Quantity]]</f>
        <v>2.6865000000000001</v>
      </c>
      <c r="Q755" s="10">
        <f>Orders[[#This Row],[Profit]]/(Orders[[#This Row],[Sales]]-Orders[[#This Row],[Profit]])</f>
        <v>9.8901098901098911E-2</v>
      </c>
      <c r="R755" t="str">
        <f>VLOOKUP(Orders[[#This Row],[Customer ID]],customers!$A$2:$I$1001,9,FALSE)</f>
        <v>No</v>
      </c>
    </row>
    <row r="756" spans="1:18" x14ac:dyDescent="0.3">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s="5">
        <f>VLOOKUP(Orders[[#This Row],[Product ID]],Table2[#All],7,FALSE)*Orders[[#This Row],[Quantity]]</f>
        <v>1.6118999999999999</v>
      </c>
      <c r="Q756" s="10">
        <f>Orders[[#This Row],[Profit]]/(Orders[[#This Row],[Sales]]-Orders[[#This Row],[Profit]])</f>
        <v>9.8901098901098883E-2</v>
      </c>
      <c r="R756" t="str">
        <f>VLOOKUP(Orders[[#This Row],[Customer ID]],customers!$A$2:$I$1001,9,FALSE)</f>
        <v>No</v>
      </c>
    </row>
    <row r="757" spans="1:18" x14ac:dyDescent="0.3">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s="5">
        <f>VLOOKUP(Orders[[#This Row],[Product ID]],Table2[#All],7,FALSE)*Orders[[#This Row],[Quantity]]</f>
        <v>3.7088999999999999</v>
      </c>
      <c r="Q757" s="10">
        <f>Orders[[#This Row],[Profit]]/(Orders[[#This Row],[Sales]]-Orders[[#This Row],[Profit]])</f>
        <v>0.14942528735632182</v>
      </c>
      <c r="R757" t="str">
        <f>VLOOKUP(Orders[[#This Row],[Customer ID]],customers!$A$2:$I$1001,9,FALSE)</f>
        <v>No</v>
      </c>
    </row>
    <row r="758" spans="1:18" x14ac:dyDescent="0.3">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s="5">
        <f>VLOOKUP(Orders[[#This Row],[Product ID]],Table2[#All],7,FALSE)*Orders[[#This Row],[Quantity]]</f>
        <v>2.1479999999999997</v>
      </c>
      <c r="Q758" s="10">
        <f>Orders[[#This Row],[Profit]]/(Orders[[#This Row],[Sales]]-Orders[[#This Row],[Profit]])</f>
        <v>6.3829787234042548E-2</v>
      </c>
      <c r="R758" t="str">
        <f>VLOOKUP(Orders[[#This Row],[Customer ID]],customers!$A$2:$I$1001,9,FALSE)</f>
        <v>Yes</v>
      </c>
    </row>
    <row r="759" spans="1:18" x14ac:dyDescent="0.3">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s="5">
        <f>VLOOKUP(Orders[[#This Row],[Product ID]],Table2[#All],7,FALSE)*Orders[[#This Row],[Quantity]]</f>
        <v>1.6118999999999999</v>
      </c>
      <c r="Q759" s="10">
        <f>Orders[[#This Row],[Profit]]/(Orders[[#This Row],[Sales]]-Orders[[#This Row],[Profit]])</f>
        <v>9.8901098901098883E-2</v>
      </c>
      <c r="R759" t="str">
        <f>VLOOKUP(Orders[[#This Row],[Customer ID]],customers!$A$2:$I$1001,9,FALSE)</f>
        <v>Yes</v>
      </c>
    </row>
    <row r="760" spans="1:18" x14ac:dyDescent="0.3">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s="5">
        <f>VLOOKUP(Orders[[#This Row],[Product ID]],Table2[#All],7,FALSE)*Orders[[#This Row],[Quantity]]</f>
        <v>0.53699999999999992</v>
      </c>
      <c r="Q760" s="10">
        <f>Orders[[#This Row],[Profit]]/(Orders[[#This Row],[Sales]]-Orders[[#This Row],[Profit]])</f>
        <v>6.3829787234042548E-2</v>
      </c>
      <c r="R760" t="str">
        <f>VLOOKUP(Orders[[#This Row],[Customer ID]],customers!$A$2:$I$1001,9,FALSE)</f>
        <v>No</v>
      </c>
    </row>
    <row r="761" spans="1:18" x14ac:dyDescent="0.3">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s="5">
        <f>VLOOKUP(Orders[[#This Row],[Product ID]],Table2[#All],7,FALSE)*Orders[[#This Row],[Quantity]]</f>
        <v>3.8720499999999998</v>
      </c>
      <c r="Q761" s="10">
        <f>Orders[[#This Row],[Profit]]/(Orders[[#This Row],[Sales]]-Orders[[#This Row],[Profit]])</f>
        <v>0.14942528735632185</v>
      </c>
      <c r="R761" t="str">
        <f>VLOOKUP(Orders[[#This Row],[Customer ID]],customers!$A$2:$I$1001,9,FALSE)</f>
        <v>Yes</v>
      </c>
    </row>
    <row r="762" spans="1:18" x14ac:dyDescent="0.3">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s="5">
        <f>VLOOKUP(Orders[[#This Row],[Product ID]],Table2[#All],7,FALSE)*Orders[[#This Row],[Quantity]]</f>
        <v>4.9005000000000001</v>
      </c>
      <c r="Q762" s="10">
        <f>Orders[[#This Row],[Profit]]/(Orders[[#This Row],[Sales]]-Orders[[#This Row],[Profit]])</f>
        <v>0.12359550561797754</v>
      </c>
      <c r="R762" t="str">
        <f>VLOOKUP(Orders[[#This Row],[Customer ID]],customers!$A$2:$I$1001,9,FALSE)</f>
        <v>No</v>
      </c>
    </row>
    <row r="763" spans="1:18" x14ac:dyDescent="0.3">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s="5">
        <f>VLOOKUP(Orders[[#This Row],[Product ID]],Table2[#All],7,FALSE)*Orders[[#This Row],[Quantity]]</f>
        <v>9.8010000000000002</v>
      </c>
      <c r="Q763" s="10">
        <f>Orders[[#This Row],[Profit]]/(Orders[[#This Row],[Sales]]-Orders[[#This Row],[Profit]])</f>
        <v>0.12359550561797754</v>
      </c>
      <c r="R763" t="str">
        <f>VLOOKUP(Orders[[#This Row],[Customer ID]],customers!$A$2:$I$1001,9,FALSE)</f>
        <v>Yes</v>
      </c>
    </row>
    <row r="764" spans="1:18" x14ac:dyDescent="0.3">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s="5">
        <f>VLOOKUP(Orders[[#This Row],[Product ID]],Table2[#All],7,FALSE)*Orders[[#This Row],[Quantity]]</f>
        <v>5.6745000000000001</v>
      </c>
      <c r="Q764" s="10">
        <f>Orders[[#This Row],[Profit]]/(Orders[[#This Row],[Sales]]-Orders[[#This Row],[Profit]])</f>
        <v>0.14942528735632182</v>
      </c>
      <c r="R764" t="str">
        <f>VLOOKUP(Orders[[#This Row],[Customer ID]],customers!$A$2:$I$1001,9,FALSE)</f>
        <v>No</v>
      </c>
    </row>
    <row r="765" spans="1:18" x14ac:dyDescent="0.3">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s="5">
        <f>VLOOKUP(Orders[[#This Row],[Product ID]],Table2[#All],7,FALSE)*Orders[[#This Row],[Quantity]]</f>
        <v>2.0978999999999997</v>
      </c>
      <c r="Q765" s="10">
        <f>Orders[[#This Row],[Profit]]/(Orders[[#This Row],[Sales]]-Orders[[#This Row],[Profit]])</f>
        <v>9.8901098901098883E-2</v>
      </c>
      <c r="R765" t="str">
        <f>VLOOKUP(Orders[[#This Row],[Customer ID]],customers!$A$2:$I$1001,9,FALSE)</f>
        <v>No</v>
      </c>
    </row>
    <row r="766" spans="1:18" x14ac:dyDescent="0.3">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s="5">
        <f>VLOOKUP(Orders[[#This Row],[Product ID]],Table2[#All],7,FALSE)*Orders[[#This Row],[Quantity]]</f>
        <v>16.083899999999996</v>
      </c>
      <c r="Q766" s="10">
        <f>Orders[[#This Row],[Profit]]/(Orders[[#This Row],[Sales]]-Orders[[#This Row],[Profit]])</f>
        <v>9.8901098901098897E-2</v>
      </c>
      <c r="R766" t="str">
        <f>VLOOKUP(Orders[[#This Row],[Customer ID]],customers!$A$2:$I$1001,9,FALSE)</f>
        <v>Yes</v>
      </c>
    </row>
    <row r="767" spans="1:18" x14ac:dyDescent="0.3">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s="5">
        <f>VLOOKUP(Orders[[#This Row],[Product ID]],Table2[#All],7,FALSE)*Orders[[#This Row],[Quantity]]</f>
        <v>3.5819999999999999</v>
      </c>
      <c r="Q767" s="10">
        <f>Orders[[#This Row],[Profit]]/(Orders[[#This Row],[Sales]]-Orders[[#This Row],[Profit]])</f>
        <v>6.3829787234042562E-2</v>
      </c>
      <c r="R767" t="str">
        <f>VLOOKUP(Orders[[#This Row],[Customer ID]],customers!$A$2:$I$1001,9,FALSE)</f>
        <v>Yes</v>
      </c>
    </row>
    <row r="768" spans="1:18" x14ac:dyDescent="0.3">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s="5">
        <f>VLOOKUP(Orders[[#This Row],[Product ID]],Table2[#All],7,FALSE)*Orders[[#This Row],[Quantity]]</f>
        <v>1.3985999999999998</v>
      </c>
      <c r="Q768" s="10">
        <f>Orders[[#This Row],[Profit]]/(Orders[[#This Row],[Sales]]-Orders[[#This Row],[Profit]])</f>
        <v>9.8901098901098897E-2</v>
      </c>
      <c r="R768" t="str">
        <f>VLOOKUP(Orders[[#This Row],[Customer ID]],customers!$A$2:$I$1001,9,FALSE)</f>
        <v>Yes</v>
      </c>
    </row>
    <row r="769" spans="1:18" x14ac:dyDescent="0.3">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s="5">
        <f>VLOOKUP(Orders[[#This Row],[Product ID]],Table2[#All],7,FALSE)*Orders[[#This Row],[Quantity]]</f>
        <v>8.0419499999999982</v>
      </c>
      <c r="Q769" s="10">
        <f>Orders[[#This Row],[Profit]]/(Orders[[#This Row],[Sales]]-Orders[[#This Row],[Profit]])</f>
        <v>9.8901098901098897E-2</v>
      </c>
      <c r="R769" t="str">
        <f>VLOOKUP(Orders[[#This Row],[Customer ID]],customers!$A$2:$I$1001,9,FALSE)</f>
        <v>No</v>
      </c>
    </row>
    <row r="770" spans="1:18" x14ac:dyDescent="0.3">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s="5">
        <f>VLOOKUP(Orders[[#This Row],[Product ID]],Table2[#All],7,FALSE)*Orders[[#This Row],[Quantity]]</f>
        <v>1.4339999999999999</v>
      </c>
      <c r="Q770" s="10">
        <f>Orders[[#This Row],[Profit]]/(Orders[[#This Row],[Sales]]-Orders[[#This Row],[Profit]])</f>
        <v>6.3829787234042562E-2</v>
      </c>
      <c r="R770" t="str">
        <f>VLOOKUP(Orders[[#This Row],[Customer ID]],customers!$A$2:$I$1001,9,FALSE)</f>
        <v>No</v>
      </c>
    </row>
    <row r="771" spans="1:18" x14ac:dyDescent="0.3">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s="5">
        <f>VLOOKUP(Orders[[#This Row],[Product ID]],Table2[#All],7,FALSE)*Orders[[#This Row],[Quantity]]</f>
        <v>8.2385999999999981</v>
      </c>
      <c r="Q771" s="10">
        <f>Orders[[#This Row],[Profit]]/(Orders[[#This Row],[Sales]]-Orders[[#This Row],[Profit]])</f>
        <v>6.3829787234042534E-2</v>
      </c>
      <c r="R771" t="str">
        <f>VLOOKUP(Orders[[#This Row],[Customer ID]],customers!$A$2:$I$1001,9,FALSE)</f>
        <v>No</v>
      </c>
    </row>
    <row r="772" spans="1:18" x14ac:dyDescent="0.3">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s="5">
        <f>VLOOKUP(Orders[[#This Row],[Product ID]],Table2[#All],7,FALSE)*Orders[[#This Row],[Quantity]]</f>
        <v>0.89549999999999985</v>
      </c>
      <c r="Q772" s="10">
        <f>Orders[[#This Row],[Profit]]/(Orders[[#This Row],[Sales]]-Orders[[#This Row],[Profit]])</f>
        <v>9.8901098901098897E-2</v>
      </c>
      <c r="R772" t="str">
        <f>VLOOKUP(Orders[[#This Row],[Customer ID]],customers!$A$2:$I$1001,9,FALSE)</f>
        <v>No</v>
      </c>
    </row>
    <row r="773" spans="1:18" x14ac:dyDescent="0.3">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s="5">
        <f>VLOOKUP(Orders[[#This Row],[Product ID]],Table2[#All],7,FALSE)*Orders[[#This Row],[Quantity]]</f>
        <v>1.2905999999999997</v>
      </c>
      <c r="Q773" s="10">
        <f>Orders[[#This Row],[Profit]]/(Orders[[#This Row],[Sales]]-Orders[[#This Row],[Profit]])</f>
        <v>6.3829787234042548E-2</v>
      </c>
      <c r="R773" t="str">
        <f>VLOOKUP(Orders[[#This Row],[Customer ID]],customers!$A$2:$I$1001,9,FALSE)</f>
        <v>No</v>
      </c>
    </row>
    <row r="774" spans="1:18" x14ac:dyDescent="0.3">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s="5">
        <f>VLOOKUP(Orders[[#This Row],[Product ID]],Table2[#All],7,FALSE)*Orders[[#This Row],[Quantity]]</f>
        <v>9.0749999999999993</v>
      </c>
      <c r="Q774" s="10">
        <f>Orders[[#This Row],[Profit]]/(Orders[[#This Row],[Sales]]-Orders[[#This Row],[Profit]])</f>
        <v>0.12359550561797752</v>
      </c>
      <c r="R774" t="str">
        <f>VLOOKUP(Orders[[#This Row],[Customer ID]],customers!$A$2:$I$1001,9,FALSE)</f>
        <v>No</v>
      </c>
    </row>
    <row r="775" spans="1:18" x14ac:dyDescent="0.3">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s="5">
        <f>VLOOKUP(Orders[[#This Row],[Product ID]],Table2[#All],7,FALSE)*Orders[[#This Row],[Quantity]]</f>
        <v>1.1349</v>
      </c>
      <c r="Q775" s="10">
        <f>Orders[[#This Row],[Profit]]/(Orders[[#This Row],[Sales]]-Orders[[#This Row],[Profit]])</f>
        <v>0.14942528735632182</v>
      </c>
      <c r="R775" t="str">
        <f>VLOOKUP(Orders[[#This Row],[Customer ID]],customers!$A$2:$I$1001,9,FALSE)</f>
        <v>No</v>
      </c>
    </row>
    <row r="776" spans="1:18" x14ac:dyDescent="0.3">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s="5">
        <f>VLOOKUP(Orders[[#This Row],[Product ID]],Table2[#All],7,FALSE)*Orders[[#This Row],[Quantity]]</f>
        <v>1.194</v>
      </c>
      <c r="Q776" s="10">
        <f>Orders[[#This Row],[Profit]]/(Orders[[#This Row],[Sales]]-Orders[[#This Row],[Profit]])</f>
        <v>6.3829787234042548E-2</v>
      </c>
      <c r="R776" t="str">
        <f>VLOOKUP(Orders[[#This Row],[Customer ID]],customers!$A$2:$I$1001,9,FALSE)</f>
        <v>Yes</v>
      </c>
    </row>
    <row r="777" spans="1:18" x14ac:dyDescent="0.3">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s="5">
        <f>VLOOKUP(Orders[[#This Row],[Product ID]],Table2[#All],7,FALSE)*Orders[[#This Row],[Quantity]]</f>
        <v>1.9601999999999999</v>
      </c>
      <c r="Q777" s="10">
        <f>Orders[[#This Row],[Profit]]/(Orders[[#This Row],[Sales]]-Orders[[#This Row],[Profit]])</f>
        <v>0.12359550561797752</v>
      </c>
      <c r="R777" t="str">
        <f>VLOOKUP(Orders[[#This Row],[Customer ID]],customers!$A$2:$I$1001,9,FALSE)</f>
        <v>Yes</v>
      </c>
    </row>
    <row r="778" spans="1:18" x14ac:dyDescent="0.3">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s="5">
        <f>VLOOKUP(Orders[[#This Row],[Product ID]],Table2[#All],7,FALSE)*Orders[[#This Row],[Quantity]]</f>
        <v>1.8224999999999998</v>
      </c>
      <c r="Q778" s="10">
        <f>Orders[[#This Row],[Profit]]/(Orders[[#This Row],[Sales]]-Orders[[#This Row],[Profit]])</f>
        <v>9.8901098901098883E-2</v>
      </c>
      <c r="R778" t="str">
        <f>VLOOKUP(Orders[[#This Row],[Customer ID]],customers!$A$2:$I$1001,9,FALSE)</f>
        <v>No</v>
      </c>
    </row>
    <row r="779" spans="1:18" x14ac:dyDescent="0.3">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s="5">
        <f>VLOOKUP(Orders[[#This Row],[Product ID]],Table2[#All],7,FALSE)*Orders[[#This Row],[Quantity]]</f>
        <v>5.3612999999999991</v>
      </c>
      <c r="Q779" s="10">
        <f>Orders[[#This Row],[Profit]]/(Orders[[#This Row],[Sales]]-Orders[[#This Row],[Profit]])</f>
        <v>9.8901098901098897E-2</v>
      </c>
      <c r="R779" t="str">
        <f>VLOOKUP(Orders[[#This Row],[Customer ID]],customers!$A$2:$I$1001,9,FALSE)</f>
        <v>No</v>
      </c>
    </row>
    <row r="780" spans="1:18" x14ac:dyDescent="0.3">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s="5">
        <f>VLOOKUP(Orders[[#This Row],[Product ID]],Table2[#All],7,FALSE)*Orders[[#This Row],[Quantity]]</f>
        <v>2.4725999999999999</v>
      </c>
      <c r="Q780" s="10">
        <f>Orders[[#This Row],[Profit]]/(Orders[[#This Row],[Sales]]-Orders[[#This Row],[Profit]])</f>
        <v>0.14942528735632182</v>
      </c>
      <c r="R780" t="str">
        <f>VLOOKUP(Orders[[#This Row],[Customer ID]],customers!$A$2:$I$1001,9,FALSE)</f>
        <v>Yes</v>
      </c>
    </row>
    <row r="781" spans="1:18" x14ac:dyDescent="0.3">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s="5">
        <f>VLOOKUP(Orders[[#This Row],[Product ID]],Table2[#All],7,FALSE)*Orders[[#This Row],[Quantity]]</f>
        <v>10.100999999999999</v>
      </c>
      <c r="Q781" s="10">
        <f>Orders[[#This Row],[Profit]]/(Orders[[#This Row],[Sales]]-Orders[[#This Row],[Profit]])</f>
        <v>0.14942528735632185</v>
      </c>
      <c r="R781" t="str">
        <f>VLOOKUP(Orders[[#This Row],[Customer ID]],customers!$A$2:$I$1001,9,FALSE)</f>
        <v>Yes</v>
      </c>
    </row>
    <row r="782" spans="1:18" x14ac:dyDescent="0.3">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s="5">
        <f>VLOOKUP(Orders[[#This Row],[Product ID]],Table2[#All],7,FALSE)*Orders[[#This Row],[Quantity]]</f>
        <v>4.5374999999999996</v>
      </c>
      <c r="Q782" s="10">
        <f>Orders[[#This Row],[Profit]]/(Orders[[#This Row],[Sales]]-Orders[[#This Row],[Profit]])</f>
        <v>0.12359550561797752</v>
      </c>
      <c r="R782" t="str">
        <f>VLOOKUP(Orders[[#This Row],[Customer ID]],customers!$A$2:$I$1001,9,FALSE)</f>
        <v>No</v>
      </c>
    </row>
    <row r="783" spans="1:18" x14ac:dyDescent="0.3">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s="5">
        <f>VLOOKUP(Orders[[#This Row],[Product ID]],Table2[#All],7,FALSE)*Orders[[#This Row],[Quantity]]</f>
        <v>18.956599999999998</v>
      </c>
      <c r="Q783" s="10">
        <f>Orders[[#This Row],[Profit]]/(Orders[[#This Row],[Sales]]-Orders[[#This Row],[Profit]])</f>
        <v>0.14942528735632182</v>
      </c>
      <c r="R783" t="str">
        <f>VLOOKUP(Orders[[#This Row],[Customer ID]],customers!$A$2:$I$1001,9,FALSE)</f>
        <v>No</v>
      </c>
    </row>
    <row r="784" spans="1:18" x14ac:dyDescent="0.3">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s="5">
        <f>VLOOKUP(Orders[[#This Row],[Product ID]],Table2[#All],7,FALSE)*Orders[[#This Row],[Quantity]]</f>
        <v>2.9402999999999997</v>
      </c>
      <c r="Q784" s="10">
        <f>Orders[[#This Row],[Profit]]/(Orders[[#This Row],[Sales]]-Orders[[#This Row],[Profit]])</f>
        <v>0.12359550561797751</v>
      </c>
      <c r="R784" t="str">
        <f>VLOOKUP(Orders[[#This Row],[Customer ID]],customers!$A$2:$I$1001,9,FALSE)</f>
        <v>No</v>
      </c>
    </row>
    <row r="785" spans="1:18" x14ac:dyDescent="0.3">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s="5">
        <f>VLOOKUP(Orders[[#This Row],[Product ID]],Table2[#All],7,FALSE)*Orders[[#This Row],[Quantity]]</f>
        <v>5.6745000000000001</v>
      </c>
      <c r="Q785" s="10">
        <f>Orders[[#This Row],[Profit]]/(Orders[[#This Row],[Sales]]-Orders[[#This Row],[Profit]])</f>
        <v>0.14942528735632182</v>
      </c>
      <c r="R785" t="str">
        <f>VLOOKUP(Orders[[#This Row],[Customer ID]],customers!$A$2:$I$1001,9,FALSE)</f>
        <v>Yes</v>
      </c>
    </row>
    <row r="786" spans="1:18" x14ac:dyDescent="0.3">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s="5">
        <f>VLOOKUP(Orders[[#This Row],[Product ID]],Table2[#All],7,FALSE)*Orders[[#This Row],[Quantity]]</f>
        <v>4.1210000000000004</v>
      </c>
      <c r="Q786" s="10">
        <f>Orders[[#This Row],[Profit]]/(Orders[[#This Row],[Sales]]-Orders[[#This Row],[Profit]])</f>
        <v>0.14942528735632185</v>
      </c>
      <c r="R786" t="str">
        <f>VLOOKUP(Orders[[#This Row],[Customer ID]],customers!$A$2:$I$1001,9,FALSE)</f>
        <v>No</v>
      </c>
    </row>
    <row r="787" spans="1:18" x14ac:dyDescent="0.3">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s="5">
        <f>VLOOKUP(Orders[[#This Row],[Product ID]],Table2[#All],7,FALSE)*Orders[[#This Row],[Quantity]]</f>
        <v>2.0596499999999995</v>
      </c>
      <c r="Q787" s="10">
        <f>Orders[[#This Row],[Profit]]/(Orders[[#This Row],[Sales]]-Orders[[#This Row],[Profit]])</f>
        <v>9.8901098901098883E-2</v>
      </c>
      <c r="R787" t="str">
        <f>VLOOKUP(Orders[[#This Row],[Customer ID]],customers!$A$2:$I$1001,9,FALSE)</f>
        <v>No</v>
      </c>
    </row>
    <row r="788" spans="1:18" x14ac:dyDescent="0.3">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s="5">
        <f>VLOOKUP(Orders[[#This Row],[Product ID]],Table2[#All],7,FALSE)*Orders[[#This Row],[Quantity]]</f>
        <v>3.07395</v>
      </c>
      <c r="Q788" s="10">
        <f>Orders[[#This Row],[Profit]]/(Orders[[#This Row],[Sales]]-Orders[[#This Row],[Profit]])</f>
        <v>0.12359550561797752</v>
      </c>
      <c r="R788" t="str">
        <f>VLOOKUP(Orders[[#This Row],[Customer ID]],customers!$A$2:$I$1001,9,FALSE)</f>
        <v>Yes</v>
      </c>
    </row>
    <row r="789" spans="1:18" x14ac:dyDescent="0.3">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s="5">
        <f>VLOOKUP(Orders[[#This Row],[Product ID]],Table2[#All],7,FALSE)*Orders[[#This Row],[Quantity]]</f>
        <v>9.0749999999999993</v>
      </c>
      <c r="Q789" s="10">
        <f>Orders[[#This Row],[Profit]]/(Orders[[#This Row],[Sales]]-Orders[[#This Row],[Profit]])</f>
        <v>0.12359550561797752</v>
      </c>
      <c r="R789" t="str">
        <f>VLOOKUP(Orders[[#This Row],[Customer ID]],customers!$A$2:$I$1001,9,FALSE)</f>
        <v>Yes</v>
      </c>
    </row>
    <row r="790" spans="1:18" x14ac:dyDescent="0.3">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s="5">
        <f>VLOOKUP(Orders[[#This Row],[Product ID]],Table2[#All],7,FALSE)*Orders[[#This Row],[Quantity]]</f>
        <v>2.7461999999999995</v>
      </c>
      <c r="Q790" s="10">
        <f>Orders[[#This Row],[Profit]]/(Orders[[#This Row],[Sales]]-Orders[[#This Row],[Profit]])</f>
        <v>6.3829787234042548E-2</v>
      </c>
      <c r="R790" t="str">
        <f>VLOOKUP(Orders[[#This Row],[Customer ID]],customers!$A$2:$I$1001,9,FALSE)</f>
        <v>Yes</v>
      </c>
    </row>
    <row r="791" spans="1:18" x14ac:dyDescent="0.3">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s="5">
        <f>VLOOKUP(Orders[[#This Row],[Product ID]],Table2[#All],7,FALSE)*Orders[[#This Row],[Quantity]]</f>
        <v>6.9930000000000003</v>
      </c>
      <c r="Q791" s="10">
        <f>Orders[[#This Row],[Profit]]/(Orders[[#This Row],[Sales]]-Orders[[#This Row],[Profit]])</f>
        <v>9.8901098901098911E-2</v>
      </c>
      <c r="R791" t="str">
        <f>VLOOKUP(Orders[[#This Row],[Customer ID]],customers!$A$2:$I$1001,9,FALSE)</f>
        <v>No</v>
      </c>
    </row>
    <row r="792" spans="1:18" x14ac:dyDescent="0.3">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s="5">
        <f>VLOOKUP(Orders[[#This Row],[Product ID]],Table2[#All],7,FALSE)*Orders[[#This Row],[Quantity]]</f>
        <v>2.0978999999999997</v>
      </c>
      <c r="Q792" s="10">
        <f>Orders[[#This Row],[Profit]]/(Orders[[#This Row],[Sales]]-Orders[[#This Row],[Profit]])</f>
        <v>9.8901098901098883E-2</v>
      </c>
      <c r="R792" t="str">
        <f>VLOOKUP(Orders[[#This Row],[Customer ID]],customers!$A$2:$I$1001,9,FALSE)</f>
        <v>No</v>
      </c>
    </row>
    <row r="793" spans="1:18" x14ac:dyDescent="0.3">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s="5">
        <f>VLOOKUP(Orders[[#This Row],[Product ID]],Table2[#All],7,FALSE)*Orders[[#This Row],[Quantity]]</f>
        <v>3.0907499999999999</v>
      </c>
      <c r="Q793" s="10">
        <f>Orders[[#This Row],[Profit]]/(Orders[[#This Row],[Sales]]-Orders[[#This Row],[Profit]])</f>
        <v>0.14942528735632185</v>
      </c>
      <c r="R793" t="str">
        <f>VLOOKUP(Orders[[#This Row],[Customer ID]],customers!$A$2:$I$1001,9,FALSE)</f>
        <v>Yes</v>
      </c>
    </row>
    <row r="794" spans="1:18" x14ac:dyDescent="0.3">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s="5">
        <f>VLOOKUP(Orders[[#This Row],[Product ID]],Table2[#All],7,FALSE)*Orders[[#This Row],[Quantity]]</f>
        <v>6.8094000000000001</v>
      </c>
      <c r="Q794" s="10">
        <f>Orders[[#This Row],[Profit]]/(Orders[[#This Row],[Sales]]-Orders[[#This Row],[Profit]])</f>
        <v>0.14942528735632185</v>
      </c>
      <c r="R794" t="str">
        <f>VLOOKUP(Orders[[#This Row],[Customer ID]],customers!$A$2:$I$1001,9,FALSE)</f>
        <v>Yes</v>
      </c>
    </row>
    <row r="795" spans="1:18" x14ac:dyDescent="0.3">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s="5">
        <f>VLOOKUP(Orders[[#This Row],[Product ID]],Table2[#All],7,FALSE)*Orders[[#This Row],[Quantity]]</f>
        <v>1.0754999999999999</v>
      </c>
      <c r="Q795" s="10">
        <f>Orders[[#This Row],[Profit]]/(Orders[[#This Row],[Sales]]-Orders[[#This Row],[Profit]])</f>
        <v>6.3829787234042548E-2</v>
      </c>
      <c r="R795" t="str">
        <f>VLOOKUP(Orders[[#This Row],[Customer ID]],customers!$A$2:$I$1001,9,FALSE)</f>
        <v>No</v>
      </c>
    </row>
    <row r="796" spans="1:18" x14ac:dyDescent="0.3">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s="5">
        <f>VLOOKUP(Orders[[#This Row],[Product ID]],Table2[#All],7,FALSE)*Orders[[#This Row],[Quantity]]</f>
        <v>13.403249999999998</v>
      </c>
      <c r="Q796" s="10">
        <f>Orders[[#This Row],[Profit]]/(Orders[[#This Row],[Sales]]-Orders[[#This Row],[Profit]])</f>
        <v>9.8901098901098883E-2</v>
      </c>
      <c r="R796" t="str">
        <f>VLOOKUP(Orders[[#This Row],[Customer ID]],customers!$A$2:$I$1001,9,FALSE)</f>
        <v>No</v>
      </c>
    </row>
    <row r="797" spans="1:18" x14ac:dyDescent="0.3">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s="5">
        <f>VLOOKUP(Orders[[#This Row],[Product ID]],Table2[#All],7,FALSE)*Orders[[#This Row],[Quantity]]</f>
        <v>1.7207999999999997</v>
      </c>
      <c r="Q797" s="10">
        <f>Orders[[#This Row],[Profit]]/(Orders[[#This Row],[Sales]]-Orders[[#This Row],[Profit]])</f>
        <v>6.3829787234042548E-2</v>
      </c>
      <c r="R797" t="str">
        <f>VLOOKUP(Orders[[#This Row],[Customer ID]],customers!$A$2:$I$1001,9,FALSE)</f>
        <v>No</v>
      </c>
    </row>
    <row r="798" spans="1:18" x14ac:dyDescent="0.3">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s="5">
        <f>VLOOKUP(Orders[[#This Row],[Product ID]],Table2[#All],7,FALSE)*Orders[[#This Row],[Quantity]]</f>
        <v>1.2363</v>
      </c>
      <c r="Q798" s="10">
        <f>Orders[[#This Row],[Profit]]/(Orders[[#This Row],[Sales]]-Orders[[#This Row],[Profit]])</f>
        <v>0.14942528735632182</v>
      </c>
      <c r="R798" t="str">
        <f>VLOOKUP(Orders[[#This Row],[Customer ID]],customers!$A$2:$I$1001,9,FALSE)</f>
        <v>No</v>
      </c>
    </row>
    <row r="799" spans="1:18" x14ac:dyDescent="0.3">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s="5">
        <f>VLOOKUP(Orders[[#This Row],[Product ID]],Table2[#All],7,FALSE)*Orders[[#This Row],[Quantity]]</f>
        <v>2.7971999999999997</v>
      </c>
      <c r="Q799" s="10">
        <f>Orders[[#This Row],[Profit]]/(Orders[[#This Row],[Sales]]-Orders[[#This Row],[Profit]])</f>
        <v>9.8901098901098897E-2</v>
      </c>
      <c r="R799" t="str">
        <f>VLOOKUP(Orders[[#This Row],[Customer ID]],customers!$A$2:$I$1001,9,FALSE)</f>
        <v>No</v>
      </c>
    </row>
    <row r="800" spans="1:18" x14ac:dyDescent="0.3">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s="5">
        <f>VLOOKUP(Orders[[#This Row],[Product ID]],Table2[#All],7,FALSE)*Orders[[#This Row],[Quantity]]</f>
        <v>0.4832999999999999</v>
      </c>
      <c r="Q800" s="10">
        <f>Orders[[#This Row],[Profit]]/(Orders[[#This Row],[Sales]]-Orders[[#This Row],[Profit]])</f>
        <v>6.3829787234042534E-2</v>
      </c>
      <c r="R800" t="str">
        <f>VLOOKUP(Orders[[#This Row],[Customer ID]],customers!$A$2:$I$1001,9,FALSE)</f>
        <v>Yes</v>
      </c>
    </row>
    <row r="801" spans="1:18" x14ac:dyDescent="0.3">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s="5">
        <f>VLOOKUP(Orders[[#This Row],[Product ID]],Table2[#All],7,FALSE)*Orders[[#This Row],[Quantity]]</f>
        <v>4.0095000000000001</v>
      </c>
      <c r="Q801" s="10">
        <f>Orders[[#This Row],[Profit]]/(Orders[[#This Row],[Sales]]-Orders[[#This Row],[Profit]])</f>
        <v>0.12359550561797752</v>
      </c>
      <c r="R801" t="str">
        <f>VLOOKUP(Orders[[#This Row],[Customer ID]],customers!$A$2:$I$1001,9,FALSE)</f>
        <v>Yes</v>
      </c>
    </row>
    <row r="802" spans="1:18" x14ac:dyDescent="0.3">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s="5">
        <f>VLOOKUP(Orders[[#This Row],[Product ID]],Table2[#All],7,FALSE)*Orders[[#This Row],[Quantity]]</f>
        <v>0.96659999999999979</v>
      </c>
      <c r="Q802" s="10">
        <f>Orders[[#This Row],[Profit]]/(Orders[[#This Row],[Sales]]-Orders[[#This Row],[Profit]])</f>
        <v>6.3829787234042534E-2</v>
      </c>
      <c r="R802" t="str">
        <f>VLOOKUP(Orders[[#This Row],[Customer ID]],customers!$A$2:$I$1001,9,FALSE)</f>
        <v>No</v>
      </c>
    </row>
    <row r="803" spans="1:18" x14ac:dyDescent="0.3">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s="5">
        <f>VLOOKUP(Orders[[#This Row],[Product ID]],Table2[#All],7,FALSE)*Orders[[#This Row],[Quantity]]</f>
        <v>2.4701999999999997</v>
      </c>
      <c r="Q803" s="10">
        <f>Orders[[#This Row],[Profit]]/(Orders[[#This Row],[Sales]]-Orders[[#This Row],[Profit]])</f>
        <v>6.3829787234042548E-2</v>
      </c>
      <c r="R803" t="str">
        <f>VLOOKUP(Orders[[#This Row],[Customer ID]],customers!$A$2:$I$1001,9,FALSE)</f>
        <v>Yes</v>
      </c>
    </row>
    <row r="804" spans="1:18" x14ac:dyDescent="0.3">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s="5">
        <f>VLOOKUP(Orders[[#This Row],[Product ID]],Table2[#All],7,FALSE)*Orders[[#This Row],[Quantity]]</f>
        <v>0.64439999999999986</v>
      </c>
      <c r="Q804" s="10">
        <f>Orders[[#This Row],[Profit]]/(Orders[[#This Row],[Sales]]-Orders[[#This Row],[Profit]])</f>
        <v>6.3829787234042548E-2</v>
      </c>
      <c r="R804" t="str">
        <f>VLOOKUP(Orders[[#This Row],[Customer ID]],customers!$A$2:$I$1001,9,FALSE)</f>
        <v>No</v>
      </c>
    </row>
    <row r="805" spans="1:18" x14ac:dyDescent="0.3">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s="5">
        <f>VLOOKUP(Orders[[#This Row],[Product ID]],Table2[#All],7,FALSE)*Orders[[#This Row],[Quantity]]</f>
        <v>13.914999999999999</v>
      </c>
      <c r="Q805" s="10">
        <f>Orders[[#This Row],[Profit]]/(Orders[[#This Row],[Sales]]-Orders[[#This Row],[Profit]])</f>
        <v>0.12359550561797754</v>
      </c>
      <c r="R805" t="str">
        <f>VLOOKUP(Orders[[#This Row],[Customer ID]],customers!$A$2:$I$1001,9,FALSE)</f>
        <v>No</v>
      </c>
    </row>
    <row r="806" spans="1:18" x14ac:dyDescent="0.3">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s="5">
        <f>VLOOKUP(Orders[[#This Row],[Product ID]],Table2[#All],7,FALSE)*Orders[[#This Row],[Quantity]]</f>
        <v>1.4339999999999999</v>
      </c>
      <c r="Q806" s="10">
        <f>Orders[[#This Row],[Profit]]/(Orders[[#This Row],[Sales]]-Orders[[#This Row],[Profit]])</f>
        <v>6.3829787234042562E-2</v>
      </c>
      <c r="R806" t="str">
        <f>VLOOKUP(Orders[[#This Row],[Customer ID]],customers!$A$2:$I$1001,9,FALSE)</f>
        <v>No</v>
      </c>
    </row>
    <row r="807" spans="1:18" x14ac:dyDescent="0.3">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s="5">
        <f>VLOOKUP(Orders[[#This Row],[Product ID]],Table2[#All],7,FALSE)*Orders[[#This Row],[Quantity]]</f>
        <v>0.35819999999999996</v>
      </c>
      <c r="Q807" s="10">
        <f>Orders[[#This Row],[Profit]]/(Orders[[#This Row],[Sales]]-Orders[[#This Row],[Profit]])</f>
        <v>6.3829787234042548E-2</v>
      </c>
      <c r="R807" t="str">
        <f>VLOOKUP(Orders[[#This Row],[Customer ID]],customers!$A$2:$I$1001,9,FALSE)</f>
        <v>No</v>
      </c>
    </row>
    <row r="808" spans="1:18" x14ac:dyDescent="0.3">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s="5">
        <f>VLOOKUP(Orders[[#This Row],[Product ID]],Table2[#All],7,FALSE)*Orders[[#This Row],[Quantity]]</f>
        <v>1.0101</v>
      </c>
      <c r="Q808" s="10">
        <f>Orders[[#This Row],[Profit]]/(Orders[[#This Row],[Sales]]-Orders[[#This Row],[Profit]])</f>
        <v>0.14942528735632185</v>
      </c>
      <c r="R808" t="str">
        <f>VLOOKUP(Orders[[#This Row],[Customer ID]],customers!$A$2:$I$1001,9,FALSE)</f>
        <v>Yes</v>
      </c>
    </row>
    <row r="809" spans="1:18" x14ac:dyDescent="0.3">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s="5">
        <f>VLOOKUP(Orders[[#This Row],[Product ID]],Table2[#All],7,FALSE)*Orders[[#This Row],[Quantity]]</f>
        <v>3.0303</v>
      </c>
      <c r="Q809" s="10">
        <f>Orders[[#This Row],[Profit]]/(Orders[[#This Row],[Sales]]-Orders[[#This Row],[Profit]])</f>
        <v>0.14942528735632185</v>
      </c>
      <c r="R809" t="str">
        <f>VLOOKUP(Orders[[#This Row],[Customer ID]],customers!$A$2:$I$1001,9,FALSE)</f>
        <v>No</v>
      </c>
    </row>
    <row r="810" spans="1:18" x14ac:dyDescent="0.3">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s="5">
        <f>VLOOKUP(Orders[[#This Row],[Product ID]],Table2[#All],7,FALSE)*Orders[[#This Row],[Quantity]]</f>
        <v>8.2454999999999998</v>
      </c>
      <c r="Q810" s="10">
        <f>Orders[[#This Row],[Profit]]/(Orders[[#This Row],[Sales]]-Orders[[#This Row],[Profit]])</f>
        <v>6.3829787234042562E-2</v>
      </c>
      <c r="R810" t="str">
        <f>VLOOKUP(Orders[[#This Row],[Customer ID]],customers!$A$2:$I$1001,9,FALSE)</f>
        <v>No</v>
      </c>
    </row>
    <row r="811" spans="1:18" x14ac:dyDescent="0.3">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s="5">
        <f>VLOOKUP(Orders[[#This Row],[Product ID]],Table2[#All],7,FALSE)*Orders[[#This Row],[Quantity]]</f>
        <v>0.4832999999999999</v>
      </c>
      <c r="Q811" s="10">
        <f>Orders[[#This Row],[Profit]]/(Orders[[#This Row],[Sales]]-Orders[[#This Row],[Profit]])</f>
        <v>6.3829787234042534E-2</v>
      </c>
      <c r="R811" t="str">
        <f>VLOOKUP(Orders[[#This Row],[Customer ID]],customers!$A$2:$I$1001,9,FALSE)</f>
        <v>Yes</v>
      </c>
    </row>
    <row r="812" spans="1:18" x14ac:dyDescent="0.3">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s="5">
        <f>VLOOKUP(Orders[[#This Row],[Product ID]],Table2[#All],7,FALSE)*Orders[[#This Row],[Quantity]]</f>
        <v>3.7088999999999999</v>
      </c>
      <c r="Q812" s="10">
        <f>Orders[[#This Row],[Profit]]/(Orders[[#This Row],[Sales]]-Orders[[#This Row],[Profit]])</f>
        <v>0.14942528735632182</v>
      </c>
      <c r="R812" t="str">
        <f>VLOOKUP(Orders[[#This Row],[Customer ID]],customers!$A$2:$I$1001,9,FALSE)</f>
        <v>No</v>
      </c>
    </row>
    <row r="813" spans="1:18" x14ac:dyDescent="0.3">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s="5">
        <f>VLOOKUP(Orders[[#This Row],[Product ID]],Table2[#All],7,FALSE)*Orders[[#This Row],[Quantity]]</f>
        <v>6.0749999999999993</v>
      </c>
      <c r="Q813" s="10">
        <f>Orders[[#This Row],[Profit]]/(Orders[[#This Row],[Sales]]-Orders[[#This Row],[Profit]])</f>
        <v>9.8901098901098897E-2</v>
      </c>
      <c r="R813" t="str">
        <f>VLOOKUP(Orders[[#This Row],[Customer ID]],customers!$A$2:$I$1001,9,FALSE)</f>
        <v>Yes</v>
      </c>
    </row>
    <row r="814" spans="1:18" x14ac:dyDescent="0.3">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s="5">
        <f>VLOOKUP(Orders[[#This Row],[Product ID]],Table2[#All],7,FALSE)*Orders[[#This Row],[Quantity]]</f>
        <v>23.232299999999999</v>
      </c>
      <c r="Q814" s="10">
        <f>Orders[[#This Row],[Profit]]/(Orders[[#This Row],[Sales]]-Orders[[#This Row],[Profit]])</f>
        <v>0.14942528735632185</v>
      </c>
      <c r="R814" t="str">
        <f>VLOOKUP(Orders[[#This Row],[Customer ID]],customers!$A$2:$I$1001,9,FALSE)</f>
        <v>Yes</v>
      </c>
    </row>
    <row r="815" spans="1:18" x14ac:dyDescent="0.3">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s="5">
        <f>VLOOKUP(Orders[[#This Row],[Product ID]],Table2[#All],7,FALSE)*Orders[[#This Row],[Quantity]]</f>
        <v>3.4787499999999998</v>
      </c>
      <c r="Q815" s="10">
        <f>Orders[[#This Row],[Profit]]/(Orders[[#This Row],[Sales]]-Orders[[#This Row],[Profit]])</f>
        <v>0.12359550561797754</v>
      </c>
      <c r="R815" t="str">
        <f>VLOOKUP(Orders[[#This Row],[Customer ID]],customers!$A$2:$I$1001,9,FALSE)</f>
        <v>Yes</v>
      </c>
    </row>
    <row r="816" spans="1:18" x14ac:dyDescent="0.3">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s="5">
        <f>VLOOKUP(Orders[[#This Row],[Product ID]],Table2[#All],7,FALSE)*Orders[[#This Row],[Quantity]]</f>
        <v>0.98009999999999997</v>
      </c>
      <c r="Q816" s="10">
        <f>Orders[[#This Row],[Profit]]/(Orders[[#This Row],[Sales]]-Orders[[#This Row],[Profit]])</f>
        <v>0.12359550561797752</v>
      </c>
      <c r="R816" t="str">
        <f>VLOOKUP(Orders[[#This Row],[Customer ID]],customers!$A$2:$I$1001,9,FALSE)</f>
        <v>No</v>
      </c>
    </row>
    <row r="817" spans="1:18" x14ac:dyDescent="0.3">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s="5">
        <f>VLOOKUP(Orders[[#This Row],[Product ID]],Table2[#All],7,FALSE)*Orders[[#This Row],[Quantity]]</f>
        <v>2.1491999999999996</v>
      </c>
      <c r="Q817" s="10">
        <f>Orders[[#This Row],[Profit]]/(Orders[[#This Row],[Sales]]-Orders[[#This Row],[Profit]])</f>
        <v>6.3829787234042534E-2</v>
      </c>
      <c r="R817" t="str">
        <f>VLOOKUP(Orders[[#This Row],[Customer ID]],customers!$A$2:$I$1001,9,FALSE)</f>
        <v>No</v>
      </c>
    </row>
    <row r="818" spans="1:18" x14ac:dyDescent="0.3">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s="5">
        <f>VLOOKUP(Orders[[#This Row],[Product ID]],Table2[#All],7,FALSE)*Orders[[#This Row],[Quantity]]</f>
        <v>4.9451999999999998</v>
      </c>
      <c r="Q818" s="10">
        <f>Orders[[#This Row],[Profit]]/(Orders[[#This Row],[Sales]]-Orders[[#This Row],[Profit]])</f>
        <v>0.14942528735632182</v>
      </c>
      <c r="R818" t="str">
        <f>VLOOKUP(Orders[[#This Row],[Customer ID]],customers!$A$2:$I$1001,9,FALSE)</f>
        <v>No</v>
      </c>
    </row>
    <row r="819" spans="1:18" x14ac:dyDescent="0.3">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s="5">
        <f>VLOOKUP(Orders[[#This Row],[Product ID]],Table2[#All],7,FALSE)*Orders[[#This Row],[Quantity]]</f>
        <v>2.0202</v>
      </c>
      <c r="Q819" s="10">
        <f>Orders[[#This Row],[Profit]]/(Orders[[#This Row],[Sales]]-Orders[[#This Row],[Profit]])</f>
        <v>0.14942528735632185</v>
      </c>
      <c r="R819" t="str">
        <f>VLOOKUP(Orders[[#This Row],[Customer ID]],customers!$A$2:$I$1001,9,FALSE)</f>
        <v>No</v>
      </c>
    </row>
    <row r="820" spans="1:18" x14ac:dyDescent="0.3">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s="5">
        <f>VLOOKUP(Orders[[#This Row],[Product ID]],Table2[#All],7,FALSE)*Orders[[#This Row],[Quantity]]</f>
        <v>10.302500000000002</v>
      </c>
      <c r="Q820" s="10">
        <f>Orders[[#This Row],[Profit]]/(Orders[[#This Row],[Sales]]-Orders[[#This Row],[Profit]])</f>
        <v>0.14942528735632188</v>
      </c>
      <c r="R820" t="str">
        <f>VLOOKUP(Orders[[#This Row],[Customer ID]],customers!$A$2:$I$1001,9,FALSE)</f>
        <v>No</v>
      </c>
    </row>
    <row r="821" spans="1:18" x14ac:dyDescent="0.3">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s="5">
        <f>VLOOKUP(Orders[[#This Row],[Product ID]],Table2[#All],7,FALSE)*Orders[[#This Row],[Quantity]]</f>
        <v>0.61814999999999998</v>
      </c>
      <c r="Q821" s="10">
        <f>Orders[[#This Row],[Profit]]/(Orders[[#This Row],[Sales]]-Orders[[#This Row],[Profit]])</f>
        <v>0.14942528735632182</v>
      </c>
      <c r="R821" t="str">
        <f>VLOOKUP(Orders[[#This Row],[Customer ID]],customers!$A$2:$I$1001,9,FALSE)</f>
        <v>Yes</v>
      </c>
    </row>
    <row r="822" spans="1:18" x14ac:dyDescent="0.3">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s="5">
        <f>VLOOKUP(Orders[[#This Row],[Product ID]],Table2[#All],7,FALSE)*Orders[[#This Row],[Quantity]]</f>
        <v>6.05</v>
      </c>
      <c r="Q822" s="10">
        <f>Orders[[#This Row],[Profit]]/(Orders[[#This Row],[Sales]]-Orders[[#This Row],[Profit]])</f>
        <v>0.12359550561797751</v>
      </c>
      <c r="R822" t="str">
        <f>VLOOKUP(Orders[[#This Row],[Customer ID]],customers!$A$2:$I$1001,9,FALSE)</f>
        <v>Yes</v>
      </c>
    </row>
    <row r="823" spans="1:18" x14ac:dyDescent="0.3">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s="5">
        <f>VLOOKUP(Orders[[#This Row],[Product ID]],Table2[#All],7,FALSE)*Orders[[#This Row],[Quantity]]</f>
        <v>1.6109999999999998</v>
      </c>
      <c r="Q823" s="10">
        <f>Orders[[#This Row],[Profit]]/(Orders[[#This Row],[Sales]]-Orders[[#This Row],[Profit]])</f>
        <v>6.3829787234042562E-2</v>
      </c>
      <c r="R823" t="str">
        <f>VLOOKUP(Orders[[#This Row],[Customer ID]],customers!$A$2:$I$1001,9,FALSE)</f>
        <v>No</v>
      </c>
    </row>
    <row r="824" spans="1:18" x14ac:dyDescent="0.3">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s="5">
        <f>VLOOKUP(Orders[[#This Row],[Product ID]],Table2[#All],7,FALSE)*Orders[[#This Row],[Quantity]]</f>
        <v>15.028199999999998</v>
      </c>
      <c r="Q824" s="10">
        <f>Orders[[#This Row],[Profit]]/(Orders[[#This Row],[Sales]]-Orders[[#This Row],[Profit]])</f>
        <v>0.12359550561797754</v>
      </c>
      <c r="R824" t="str">
        <f>VLOOKUP(Orders[[#This Row],[Customer ID]],customers!$A$2:$I$1001,9,FALSE)</f>
        <v>No</v>
      </c>
    </row>
    <row r="825" spans="1:18" x14ac:dyDescent="0.3">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s="5">
        <f>VLOOKUP(Orders[[#This Row],[Product ID]],Table2[#All],7,FALSE)*Orders[[#This Row],[Quantity]]</f>
        <v>6.1815000000000007</v>
      </c>
      <c r="Q825" s="10">
        <f>Orders[[#This Row],[Profit]]/(Orders[[#This Row],[Sales]]-Orders[[#This Row],[Profit]])</f>
        <v>0.14942528735632185</v>
      </c>
      <c r="R825" t="str">
        <f>VLOOKUP(Orders[[#This Row],[Customer ID]],customers!$A$2:$I$1001,9,FALSE)</f>
        <v>Yes</v>
      </c>
    </row>
    <row r="826" spans="1:18" x14ac:dyDescent="0.3">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s="5">
        <f>VLOOKUP(Orders[[#This Row],[Product ID]],Table2[#All],7,FALSE)*Orders[[#This Row],[Quantity]]</f>
        <v>1.5187499999999998</v>
      </c>
      <c r="Q826" s="10">
        <f>Orders[[#This Row],[Profit]]/(Orders[[#This Row],[Sales]]-Orders[[#This Row],[Profit]])</f>
        <v>9.8901098901098897E-2</v>
      </c>
      <c r="R826" t="str">
        <f>VLOOKUP(Orders[[#This Row],[Customer ID]],customers!$A$2:$I$1001,9,FALSE)</f>
        <v>Yes</v>
      </c>
    </row>
    <row r="827" spans="1:18" x14ac:dyDescent="0.3">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s="5">
        <f>VLOOKUP(Orders[[#This Row],[Product ID]],Table2[#All],7,FALSE)*Orders[[#This Row],[Quantity]]</f>
        <v>2.6864999999999997</v>
      </c>
      <c r="Q827" s="10">
        <f>Orders[[#This Row],[Profit]]/(Orders[[#This Row],[Sales]]-Orders[[#This Row],[Profit]])</f>
        <v>9.8901098901098897E-2</v>
      </c>
      <c r="R827" t="str">
        <f>VLOOKUP(Orders[[#This Row],[Customer ID]],customers!$A$2:$I$1001,9,FALSE)</f>
        <v>Yes</v>
      </c>
    </row>
    <row r="828" spans="1:18" x14ac:dyDescent="0.3">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s="5">
        <f>VLOOKUP(Orders[[#This Row],[Product ID]],Table2[#All],7,FALSE)*Orders[[#This Row],[Quantity]]</f>
        <v>4.5374999999999996</v>
      </c>
      <c r="Q828" s="10">
        <f>Orders[[#This Row],[Profit]]/(Orders[[#This Row],[Sales]]-Orders[[#This Row],[Profit]])</f>
        <v>0.12359550561797752</v>
      </c>
      <c r="R828" t="str">
        <f>VLOOKUP(Orders[[#This Row],[Customer ID]],customers!$A$2:$I$1001,9,FALSE)</f>
        <v>Yes</v>
      </c>
    </row>
    <row r="829" spans="1:18" x14ac:dyDescent="0.3">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s="5">
        <f>VLOOKUP(Orders[[#This Row],[Product ID]],Table2[#All],7,FALSE)*Orders[[#This Row],[Quantity]]</f>
        <v>2.2687499999999998</v>
      </c>
      <c r="Q829" s="10">
        <f>Orders[[#This Row],[Profit]]/(Orders[[#This Row],[Sales]]-Orders[[#This Row],[Profit]])</f>
        <v>0.12359550561797752</v>
      </c>
      <c r="R829" t="str">
        <f>VLOOKUP(Orders[[#This Row],[Customer ID]],customers!$A$2:$I$1001,9,FALSE)</f>
        <v>No</v>
      </c>
    </row>
    <row r="830" spans="1:18" x14ac:dyDescent="0.3">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s="5">
        <f>VLOOKUP(Orders[[#This Row],[Product ID]],Table2[#All],7,FALSE)*Orders[[#This Row],[Quantity]]</f>
        <v>12.357899999999997</v>
      </c>
      <c r="Q830" s="10">
        <f>Orders[[#This Row],[Profit]]/(Orders[[#This Row],[Sales]]-Orders[[#This Row],[Profit]])</f>
        <v>9.8901098901098883E-2</v>
      </c>
      <c r="R830" t="str">
        <f>VLOOKUP(Orders[[#This Row],[Customer ID]],customers!$A$2:$I$1001,9,FALSE)</f>
        <v>Yes</v>
      </c>
    </row>
    <row r="831" spans="1:18" x14ac:dyDescent="0.3">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s="5">
        <f>VLOOKUP(Orders[[#This Row],[Product ID]],Table2[#All],7,FALSE)*Orders[[#This Row],[Quantity]]</f>
        <v>0.26865</v>
      </c>
      <c r="Q831" s="10">
        <f>Orders[[#This Row],[Profit]]/(Orders[[#This Row],[Sales]]-Orders[[#This Row],[Profit]])</f>
        <v>9.8901098901098911E-2</v>
      </c>
      <c r="R831" t="str">
        <f>VLOOKUP(Orders[[#This Row],[Customer ID]],customers!$A$2:$I$1001,9,FALSE)</f>
        <v>No</v>
      </c>
    </row>
    <row r="832" spans="1:18" x14ac:dyDescent="0.3">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s="5">
        <f>VLOOKUP(Orders[[#This Row],[Product ID]],Table2[#All],7,FALSE)*Orders[[#This Row],[Quantity]]</f>
        <v>3.0249999999999999</v>
      </c>
      <c r="Q832" s="10">
        <f>Orders[[#This Row],[Profit]]/(Orders[[#This Row],[Sales]]-Orders[[#This Row],[Profit]])</f>
        <v>0.12359550561797751</v>
      </c>
      <c r="R832" t="str">
        <f>VLOOKUP(Orders[[#This Row],[Customer ID]],customers!$A$2:$I$1001,9,FALSE)</f>
        <v>No</v>
      </c>
    </row>
    <row r="833" spans="1:18" x14ac:dyDescent="0.3">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s="5">
        <f>VLOOKUP(Orders[[#This Row],[Product ID]],Table2[#All],7,FALSE)*Orders[[#This Row],[Quantity]]</f>
        <v>0.5373</v>
      </c>
      <c r="Q833" s="10">
        <f>Orders[[#This Row],[Profit]]/(Orders[[#This Row],[Sales]]-Orders[[#This Row],[Profit]])</f>
        <v>9.8901098901098911E-2</v>
      </c>
      <c r="R833" t="str">
        <f>VLOOKUP(Orders[[#This Row],[Customer ID]],customers!$A$2:$I$1001,9,FALSE)</f>
        <v>No</v>
      </c>
    </row>
    <row r="834" spans="1:18" x14ac:dyDescent="0.3">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s="5">
        <f>VLOOKUP(Orders[[#This Row],[Product ID]],Table2[#All],7,FALSE)*Orders[[#This Row],[Quantity]]</f>
        <v>3.5819999999999999</v>
      </c>
      <c r="Q834" s="10">
        <f>Orders[[#This Row],[Profit]]/(Orders[[#This Row],[Sales]]-Orders[[#This Row],[Profit]])</f>
        <v>6.3829787234042562E-2</v>
      </c>
      <c r="R834" t="str">
        <f>VLOOKUP(Orders[[#This Row],[Customer ID]],customers!$A$2:$I$1001,9,FALSE)</f>
        <v>No</v>
      </c>
    </row>
    <row r="835" spans="1:18" x14ac:dyDescent="0.3">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s="5">
        <f>VLOOKUP(Orders[[#This Row],[Product ID]],Table2[#All],7,FALSE)*Orders[[#This Row],[Quantity]]</f>
        <v>4.9403999999999995</v>
      </c>
      <c r="Q835" s="10">
        <f>Orders[[#This Row],[Profit]]/(Orders[[#This Row],[Sales]]-Orders[[#This Row],[Profit]])</f>
        <v>6.3829787234042548E-2</v>
      </c>
      <c r="R835" t="str">
        <f>VLOOKUP(Orders[[#This Row],[Customer ID]],customers!$A$2:$I$1001,9,FALSE)</f>
        <v>Yes</v>
      </c>
    </row>
    <row r="836" spans="1:18" x14ac:dyDescent="0.3">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s="5">
        <f>VLOOKUP(Orders[[#This Row],[Product ID]],Table2[#All],7,FALSE)*Orders[[#This Row],[Quantity]]</f>
        <v>2.0596499999999995</v>
      </c>
      <c r="Q836" s="10">
        <f>Orders[[#This Row],[Profit]]/(Orders[[#This Row],[Sales]]-Orders[[#This Row],[Profit]])</f>
        <v>9.8901098901098883E-2</v>
      </c>
      <c r="R836" t="str">
        <f>VLOOKUP(Orders[[#This Row],[Customer ID]],customers!$A$2:$I$1001,9,FALSE)</f>
        <v>No</v>
      </c>
    </row>
    <row r="837" spans="1:18" x14ac:dyDescent="0.3">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s="5">
        <f>VLOOKUP(Orders[[#This Row],[Product ID]],Table2[#All],7,FALSE)*Orders[[#This Row],[Quantity]]</f>
        <v>0.98009999999999997</v>
      </c>
      <c r="Q837" s="10">
        <f>Orders[[#This Row],[Profit]]/(Orders[[#This Row],[Sales]]-Orders[[#This Row],[Profit]])</f>
        <v>0.12359550561797752</v>
      </c>
      <c r="R837" t="str">
        <f>VLOOKUP(Orders[[#This Row],[Customer ID]],customers!$A$2:$I$1001,9,FALSE)</f>
        <v>Yes</v>
      </c>
    </row>
    <row r="838" spans="1:18" x14ac:dyDescent="0.3">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s="5">
        <f>VLOOKUP(Orders[[#This Row],[Product ID]],Table2[#All],7,FALSE)*Orders[[#This Row],[Quantity]]</f>
        <v>1.0746</v>
      </c>
      <c r="Q838" s="10">
        <f>Orders[[#This Row],[Profit]]/(Orders[[#This Row],[Sales]]-Orders[[#This Row],[Profit]])</f>
        <v>9.8901098901098911E-2</v>
      </c>
      <c r="R838" t="str">
        <f>VLOOKUP(Orders[[#This Row],[Customer ID]],customers!$A$2:$I$1001,9,FALSE)</f>
        <v>No</v>
      </c>
    </row>
    <row r="839" spans="1:18" x14ac:dyDescent="0.3">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s="5">
        <f>VLOOKUP(Orders[[#This Row],[Product ID]],Table2[#All],7,FALSE)*Orders[[#This Row],[Quantity]]</f>
        <v>13.051349999999999</v>
      </c>
      <c r="Q839" s="10">
        <f>Orders[[#This Row],[Profit]]/(Orders[[#This Row],[Sales]]-Orders[[#This Row],[Profit]])</f>
        <v>0.14942528735632185</v>
      </c>
      <c r="R839" t="str">
        <f>VLOOKUP(Orders[[#This Row],[Customer ID]],customers!$A$2:$I$1001,9,FALSE)</f>
        <v>No</v>
      </c>
    </row>
    <row r="840" spans="1:18" x14ac:dyDescent="0.3">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s="5">
        <f>VLOOKUP(Orders[[#This Row],[Product ID]],Table2[#All],7,FALSE)*Orders[[#This Row],[Quantity]]</f>
        <v>10.298249999999998</v>
      </c>
      <c r="Q840" s="10">
        <f>Orders[[#This Row],[Profit]]/(Orders[[#This Row],[Sales]]-Orders[[#This Row],[Profit]])</f>
        <v>9.8901098901098897E-2</v>
      </c>
      <c r="R840" t="str">
        <f>VLOOKUP(Orders[[#This Row],[Customer ID]],customers!$A$2:$I$1001,9,FALSE)</f>
        <v>No</v>
      </c>
    </row>
    <row r="841" spans="1:18" x14ac:dyDescent="0.3">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s="5">
        <f>VLOOKUP(Orders[[#This Row],[Product ID]],Table2[#All],7,FALSE)*Orders[[#This Row],[Quantity]]</f>
        <v>4.5374999999999996</v>
      </c>
      <c r="Q841" s="10">
        <f>Orders[[#This Row],[Profit]]/(Orders[[#This Row],[Sales]]-Orders[[#This Row],[Profit]])</f>
        <v>0.12359550561797752</v>
      </c>
      <c r="R841" t="str">
        <f>VLOOKUP(Orders[[#This Row],[Customer ID]],customers!$A$2:$I$1001,9,FALSE)</f>
        <v>No</v>
      </c>
    </row>
    <row r="842" spans="1:18" x14ac:dyDescent="0.3">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s="5">
        <f>VLOOKUP(Orders[[#This Row],[Product ID]],Table2[#All],7,FALSE)*Orders[[#This Row],[Quantity]]</f>
        <v>1.7207999999999997</v>
      </c>
      <c r="Q842" s="10">
        <f>Orders[[#This Row],[Profit]]/(Orders[[#This Row],[Sales]]-Orders[[#This Row],[Profit]])</f>
        <v>6.3829787234042548E-2</v>
      </c>
      <c r="R842" t="str">
        <f>VLOOKUP(Orders[[#This Row],[Customer ID]],customers!$A$2:$I$1001,9,FALSE)</f>
        <v>Yes</v>
      </c>
    </row>
    <row r="843" spans="1:18" x14ac:dyDescent="0.3">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s="5">
        <f>VLOOKUP(Orders[[#This Row],[Product ID]],Table2[#All],7,FALSE)*Orders[[#This Row],[Quantity]]</f>
        <v>0.56745000000000001</v>
      </c>
      <c r="Q843" s="10">
        <f>Orders[[#This Row],[Profit]]/(Orders[[#This Row],[Sales]]-Orders[[#This Row],[Profit]])</f>
        <v>0.14942528735632182</v>
      </c>
      <c r="R843" t="str">
        <f>VLOOKUP(Orders[[#This Row],[Customer ID]],customers!$A$2:$I$1001,9,FALSE)</f>
        <v>No</v>
      </c>
    </row>
    <row r="844" spans="1:18" x14ac:dyDescent="0.3">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s="5">
        <f>VLOOKUP(Orders[[#This Row],[Product ID]],Table2[#All],7,FALSE)*Orders[[#This Row],[Quantity]]</f>
        <v>0.90749999999999997</v>
      </c>
      <c r="Q844" s="10">
        <f>Orders[[#This Row],[Profit]]/(Orders[[#This Row],[Sales]]-Orders[[#This Row],[Profit]])</f>
        <v>0.12359550561797752</v>
      </c>
      <c r="R844" t="str">
        <f>VLOOKUP(Orders[[#This Row],[Customer ID]],customers!$A$2:$I$1001,9,FALSE)</f>
        <v>Yes</v>
      </c>
    </row>
    <row r="845" spans="1:18" x14ac:dyDescent="0.3">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s="5">
        <f>VLOOKUP(Orders[[#This Row],[Product ID]],Table2[#All],7,FALSE)*Orders[[#This Row],[Quantity]]</f>
        <v>0.90749999999999997</v>
      </c>
      <c r="Q845" s="10">
        <f>Orders[[#This Row],[Profit]]/(Orders[[#This Row],[Sales]]-Orders[[#This Row],[Profit]])</f>
        <v>0.12359550561797752</v>
      </c>
      <c r="R845" t="str">
        <f>VLOOKUP(Orders[[#This Row],[Customer ID]],customers!$A$2:$I$1001,9,FALSE)</f>
        <v>Yes</v>
      </c>
    </row>
    <row r="846" spans="1:18" x14ac:dyDescent="0.3">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s="5">
        <f>VLOOKUP(Orders[[#This Row],[Product ID]],Table2[#All],7,FALSE)*Orders[[#This Row],[Quantity]]</f>
        <v>3.2237999999999998</v>
      </c>
      <c r="Q846" s="10">
        <f>Orders[[#This Row],[Profit]]/(Orders[[#This Row],[Sales]]-Orders[[#This Row],[Profit]])</f>
        <v>9.8901098901098883E-2</v>
      </c>
      <c r="R846" t="str">
        <f>VLOOKUP(Orders[[#This Row],[Customer ID]],customers!$A$2:$I$1001,9,FALSE)</f>
        <v>Yes</v>
      </c>
    </row>
    <row r="847" spans="1:18" x14ac:dyDescent="0.3">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s="5">
        <f>VLOOKUP(Orders[[#This Row],[Product ID]],Table2[#All],7,FALSE)*Orders[[#This Row],[Quantity]]</f>
        <v>18.4437</v>
      </c>
      <c r="Q847" s="10">
        <f>Orders[[#This Row],[Profit]]/(Orders[[#This Row],[Sales]]-Orders[[#This Row],[Profit]])</f>
        <v>0.12359550561797752</v>
      </c>
      <c r="R847" t="str">
        <f>VLOOKUP(Orders[[#This Row],[Customer ID]],customers!$A$2:$I$1001,9,FALSE)</f>
        <v>No</v>
      </c>
    </row>
    <row r="848" spans="1:18" x14ac:dyDescent="0.3">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s="5">
        <f>VLOOKUP(Orders[[#This Row],[Product ID]],Table2[#All],7,FALSE)*Orders[[#This Row],[Quantity]]</f>
        <v>4.6574999999999989</v>
      </c>
      <c r="Q848" s="10">
        <f>Orders[[#This Row],[Profit]]/(Orders[[#This Row],[Sales]]-Orders[[#This Row],[Profit]])</f>
        <v>9.8901098901098883E-2</v>
      </c>
      <c r="R848" t="str">
        <f>VLOOKUP(Orders[[#This Row],[Customer ID]],customers!$A$2:$I$1001,9,FALSE)</f>
        <v>Yes</v>
      </c>
    </row>
    <row r="849" spans="1:18" x14ac:dyDescent="0.3">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s="5">
        <f>VLOOKUP(Orders[[#This Row],[Product ID]],Table2[#All],7,FALSE)*Orders[[#This Row],[Quantity]]</f>
        <v>0.80594999999999994</v>
      </c>
      <c r="Q849" s="10">
        <f>Orders[[#This Row],[Profit]]/(Orders[[#This Row],[Sales]]-Orders[[#This Row],[Profit]])</f>
        <v>9.8901098901098883E-2</v>
      </c>
      <c r="R849" t="str">
        <f>VLOOKUP(Orders[[#This Row],[Customer ID]],customers!$A$2:$I$1001,9,FALSE)</f>
        <v>Yes</v>
      </c>
    </row>
    <row r="850" spans="1:18" x14ac:dyDescent="0.3">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s="5">
        <f>VLOOKUP(Orders[[#This Row],[Product ID]],Table2[#All],7,FALSE)*Orders[[#This Row],[Quantity]]</f>
        <v>5.8805999999999994</v>
      </c>
      <c r="Q850" s="10">
        <f>Orders[[#This Row],[Profit]]/(Orders[[#This Row],[Sales]]-Orders[[#This Row],[Profit]])</f>
        <v>0.12359550561797751</v>
      </c>
      <c r="R850" t="str">
        <f>VLOOKUP(Orders[[#This Row],[Customer ID]],customers!$A$2:$I$1001,9,FALSE)</f>
        <v>No</v>
      </c>
    </row>
    <row r="851" spans="1:18" x14ac:dyDescent="0.3">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s="5">
        <f>VLOOKUP(Orders[[#This Row],[Product ID]],Table2[#All],7,FALSE)*Orders[[#This Row],[Quantity]]</f>
        <v>2.0978999999999997</v>
      </c>
      <c r="Q851" s="10">
        <f>Orders[[#This Row],[Profit]]/(Orders[[#This Row],[Sales]]-Orders[[#This Row],[Profit]])</f>
        <v>9.8901098901098883E-2</v>
      </c>
      <c r="R851" t="str">
        <f>VLOOKUP(Orders[[#This Row],[Customer ID]],customers!$A$2:$I$1001,9,FALSE)</f>
        <v>Yes</v>
      </c>
    </row>
    <row r="852" spans="1:18" x14ac:dyDescent="0.3">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s="5">
        <f>VLOOKUP(Orders[[#This Row],[Product ID]],Table2[#All],7,FALSE)*Orders[[#This Row],[Quantity]]</f>
        <v>0.60749999999999993</v>
      </c>
      <c r="Q852" s="10">
        <f>Orders[[#This Row],[Profit]]/(Orders[[#This Row],[Sales]]-Orders[[#This Row],[Profit]])</f>
        <v>9.8901098901098883E-2</v>
      </c>
      <c r="R852" t="str">
        <f>VLOOKUP(Orders[[#This Row],[Customer ID]],customers!$A$2:$I$1001,9,FALSE)</f>
        <v>Yes</v>
      </c>
    </row>
    <row r="853" spans="1:18" x14ac:dyDescent="0.3">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s="5">
        <f>VLOOKUP(Orders[[#This Row],[Product ID]],Table2[#All],7,FALSE)*Orders[[#This Row],[Quantity]]</f>
        <v>1.0101</v>
      </c>
      <c r="Q853" s="10">
        <f>Orders[[#This Row],[Profit]]/(Orders[[#This Row],[Sales]]-Orders[[#This Row],[Profit]])</f>
        <v>0.14942528735632185</v>
      </c>
      <c r="R853" t="str">
        <f>VLOOKUP(Orders[[#This Row],[Customer ID]],customers!$A$2:$I$1001,9,FALSE)</f>
        <v>Yes</v>
      </c>
    </row>
    <row r="854" spans="1:18" x14ac:dyDescent="0.3">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s="5">
        <f>VLOOKUP(Orders[[#This Row],[Product ID]],Table2[#All],7,FALSE)*Orders[[#This Row],[Quantity]]</f>
        <v>15.488199999999999</v>
      </c>
      <c r="Q854" s="10">
        <f>Orders[[#This Row],[Profit]]/(Orders[[#This Row],[Sales]]-Orders[[#This Row],[Profit]])</f>
        <v>0.14942528735632185</v>
      </c>
      <c r="R854" t="str">
        <f>VLOOKUP(Orders[[#This Row],[Customer ID]],customers!$A$2:$I$1001,9,FALSE)</f>
        <v>Yes</v>
      </c>
    </row>
    <row r="855" spans="1:18" x14ac:dyDescent="0.3">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s="5">
        <f>VLOOKUP(Orders[[#This Row],[Product ID]],Table2[#All],7,FALSE)*Orders[[#This Row],[Quantity]]</f>
        <v>1.7909999999999997</v>
      </c>
      <c r="Q855" s="10">
        <f>Orders[[#This Row],[Profit]]/(Orders[[#This Row],[Sales]]-Orders[[#This Row],[Profit]])</f>
        <v>9.8901098901098897E-2</v>
      </c>
      <c r="R855" t="str">
        <f>VLOOKUP(Orders[[#This Row],[Customer ID]],customers!$A$2:$I$1001,9,FALSE)</f>
        <v>No</v>
      </c>
    </row>
    <row r="856" spans="1:18" x14ac:dyDescent="0.3">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s="5">
        <f>VLOOKUP(Orders[[#This Row],[Product ID]],Table2[#All],7,FALSE)*Orders[[#This Row],[Quantity]]</f>
        <v>2.1509999999999998</v>
      </c>
      <c r="Q856" s="10">
        <f>Orders[[#This Row],[Profit]]/(Orders[[#This Row],[Sales]]-Orders[[#This Row],[Profit]])</f>
        <v>6.3829787234042548E-2</v>
      </c>
      <c r="R856" t="str">
        <f>VLOOKUP(Orders[[#This Row],[Customer ID]],customers!$A$2:$I$1001,9,FALSE)</f>
        <v>Yes</v>
      </c>
    </row>
    <row r="857" spans="1:18" x14ac:dyDescent="0.3">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s="5">
        <f>VLOOKUP(Orders[[#This Row],[Product ID]],Table2[#All],7,FALSE)*Orders[[#This Row],[Quantity]]</f>
        <v>11.616149999999999</v>
      </c>
      <c r="Q857" s="10">
        <f>Orders[[#This Row],[Profit]]/(Orders[[#This Row],[Sales]]-Orders[[#This Row],[Profit]])</f>
        <v>0.14942528735632185</v>
      </c>
      <c r="R857" t="str">
        <f>VLOOKUP(Orders[[#This Row],[Customer ID]],customers!$A$2:$I$1001,9,FALSE)</f>
        <v>No</v>
      </c>
    </row>
    <row r="858" spans="1:18" x14ac:dyDescent="0.3">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s="5">
        <f>VLOOKUP(Orders[[#This Row],[Product ID]],Table2[#All],7,FALSE)*Orders[[#This Row],[Quantity]]</f>
        <v>1.1349</v>
      </c>
      <c r="Q858" s="10">
        <f>Orders[[#This Row],[Profit]]/(Orders[[#This Row],[Sales]]-Orders[[#This Row],[Profit]])</f>
        <v>0.14942528735632182</v>
      </c>
      <c r="R858" t="str">
        <f>VLOOKUP(Orders[[#This Row],[Customer ID]],customers!$A$2:$I$1001,9,FALSE)</f>
        <v>Yes</v>
      </c>
    </row>
    <row r="859" spans="1:18" x14ac:dyDescent="0.3">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s="5">
        <f>VLOOKUP(Orders[[#This Row],[Product ID]],Table2[#All],7,FALSE)*Orders[[#This Row],[Quantity]]</f>
        <v>8.2454999999999998</v>
      </c>
      <c r="Q859" s="10">
        <f>Orders[[#This Row],[Profit]]/(Orders[[#This Row],[Sales]]-Orders[[#This Row],[Profit]])</f>
        <v>6.3829787234042562E-2</v>
      </c>
      <c r="R859" t="str">
        <f>VLOOKUP(Orders[[#This Row],[Customer ID]],customers!$A$2:$I$1001,9,FALSE)</f>
        <v>No</v>
      </c>
    </row>
    <row r="860" spans="1:18" x14ac:dyDescent="0.3">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s="5">
        <f>VLOOKUP(Orders[[#This Row],[Product ID]],Table2[#All],7,FALSE)*Orders[[#This Row],[Quantity]]</f>
        <v>4.5396000000000001</v>
      </c>
      <c r="Q860" s="10">
        <f>Orders[[#This Row],[Profit]]/(Orders[[#This Row],[Sales]]-Orders[[#This Row],[Profit]])</f>
        <v>0.14942528735632182</v>
      </c>
      <c r="R860" t="str">
        <f>VLOOKUP(Orders[[#This Row],[Customer ID]],customers!$A$2:$I$1001,9,FALSE)</f>
        <v>No</v>
      </c>
    </row>
    <row r="861" spans="1:18" x14ac:dyDescent="0.3">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s="5">
        <f>VLOOKUP(Orders[[#This Row],[Product ID]],Table2[#All],7,FALSE)*Orders[[#This Row],[Quantity]]</f>
        <v>16.083899999999996</v>
      </c>
      <c r="Q861" s="10">
        <f>Orders[[#This Row],[Profit]]/(Orders[[#This Row],[Sales]]-Orders[[#This Row],[Profit]])</f>
        <v>9.8901098901098897E-2</v>
      </c>
      <c r="R861" t="str">
        <f>VLOOKUP(Orders[[#This Row],[Customer ID]],customers!$A$2:$I$1001,9,FALSE)</f>
        <v>No</v>
      </c>
    </row>
    <row r="862" spans="1:18" x14ac:dyDescent="0.3">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s="5">
        <f>VLOOKUP(Orders[[#This Row],[Product ID]],Table2[#All],7,FALSE)*Orders[[#This Row],[Quantity]]</f>
        <v>2.3287499999999994</v>
      </c>
      <c r="Q862" s="10">
        <f>Orders[[#This Row],[Profit]]/(Orders[[#This Row],[Sales]]-Orders[[#This Row],[Profit]])</f>
        <v>9.8901098901098883E-2</v>
      </c>
      <c r="R862" t="str">
        <f>VLOOKUP(Orders[[#This Row],[Customer ID]],customers!$A$2:$I$1001,9,FALSE)</f>
        <v>No</v>
      </c>
    </row>
    <row r="863" spans="1:18" x14ac:dyDescent="0.3">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s="5">
        <f>VLOOKUP(Orders[[#This Row],[Product ID]],Table2[#All],7,FALSE)*Orders[[#This Row],[Quantity]]</f>
        <v>10.100999999999999</v>
      </c>
      <c r="Q863" s="10">
        <f>Orders[[#This Row],[Profit]]/(Orders[[#This Row],[Sales]]-Orders[[#This Row],[Profit]])</f>
        <v>0.14942528735632185</v>
      </c>
      <c r="R863" t="str">
        <f>VLOOKUP(Orders[[#This Row],[Customer ID]],customers!$A$2:$I$1001,9,FALSE)</f>
        <v>Yes</v>
      </c>
    </row>
    <row r="864" spans="1:18" x14ac:dyDescent="0.3">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s="5">
        <f>VLOOKUP(Orders[[#This Row],[Product ID]],Table2[#All],7,FALSE)*Orders[[#This Row],[Quantity]]</f>
        <v>0.59699999999999998</v>
      </c>
      <c r="Q864" s="10">
        <f>Orders[[#This Row],[Profit]]/(Orders[[#This Row],[Sales]]-Orders[[#This Row],[Profit]])</f>
        <v>6.3829787234042548E-2</v>
      </c>
      <c r="R864" t="str">
        <f>VLOOKUP(Orders[[#This Row],[Customer ID]],customers!$A$2:$I$1001,9,FALSE)</f>
        <v>Yes</v>
      </c>
    </row>
    <row r="865" spans="1:18" x14ac:dyDescent="0.3">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s="5">
        <f>VLOOKUP(Orders[[#This Row],[Product ID]],Table2[#All],7,FALSE)*Orders[[#This Row],[Quantity]]</f>
        <v>3.7830000000000004</v>
      </c>
      <c r="Q865" s="10">
        <f>Orders[[#This Row],[Profit]]/(Orders[[#This Row],[Sales]]-Orders[[#This Row],[Profit]])</f>
        <v>0.14942528735632185</v>
      </c>
      <c r="R865" t="str">
        <f>VLOOKUP(Orders[[#This Row],[Customer ID]],customers!$A$2:$I$1001,9,FALSE)</f>
        <v>Yes</v>
      </c>
    </row>
    <row r="866" spans="1:18" x14ac:dyDescent="0.3">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s="5">
        <f>VLOOKUP(Orders[[#This Row],[Product ID]],Table2[#All],7,FALSE)*Orders[[#This Row],[Quantity]]</f>
        <v>1.2905999999999997</v>
      </c>
      <c r="Q866" s="10">
        <f>Orders[[#This Row],[Profit]]/(Orders[[#This Row],[Sales]]-Orders[[#This Row],[Profit]])</f>
        <v>6.3829787234042548E-2</v>
      </c>
      <c r="R866" t="str">
        <f>VLOOKUP(Orders[[#This Row],[Customer ID]],customers!$A$2:$I$1001,9,FALSE)</f>
        <v>No</v>
      </c>
    </row>
    <row r="867" spans="1:18" x14ac:dyDescent="0.3">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s="5">
        <f>VLOOKUP(Orders[[#This Row],[Product ID]],Table2[#All],7,FALSE)*Orders[[#This Row],[Quantity]]</f>
        <v>0.60749999999999993</v>
      </c>
      <c r="Q867" s="10">
        <f>Orders[[#This Row],[Profit]]/(Orders[[#This Row],[Sales]]-Orders[[#This Row],[Profit]])</f>
        <v>9.8901098901098883E-2</v>
      </c>
      <c r="R867" t="str">
        <f>VLOOKUP(Orders[[#This Row],[Customer ID]],customers!$A$2:$I$1001,9,FALSE)</f>
        <v>Yes</v>
      </c>
    </row>
    <row r="868" spans="1:18" x14ac:dyDescent="0.3">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s="5">
        <f>VLOOKUP(Orders[[#This Row],[Product ID]],Table2[#All],7,FALSE)*Orders[[#This Row],[Quantity]]</f>
        <v>1.6118999999999999</v>
      </c>
      <c r="Q868" s="10">
        <f>Orders[[#This Row],[Profit]]/(Orders[[#This Row],[Sales]]-Orders[[#This Row],[Profit]])</f>
        <v>9.8901098901098883E-2</v>
      </c>
      <c r="R868" t="str">
        <f>VLOOKUP(Orders[[#This Row],[Customer ID]],customers!$A$2:$I$1001,9,FALSE)</f>
        <v>No</v>
      </c>
    </row>
    <row r="869" spans="1:18" x14ac:dyDescent="0.3">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s="5">
        <f>VLOOKUP(Orders[[#This Row],[Product ID]],Table2[#All],7,FALSE)*Orders[[#This Row],[Quantity]]</f>
        <v>2.6806499999999995</v>
      </c>
      <c r="Q869" s="10">
        <f>Orders[[#This Row],[Profit]]/(Orders[[#This Row],[Sales]]-Orders[[#This Row],[Profit]])</f>
        <v>9.8901098901098897E-2</v>
      </c>
      <c r="R869" t="str">
        <f>VLOOKUP(Orders[[#This Row],[Customer ID]],customers!$A$2:$I$1001,9,FALSE)</f>
        <v>Yes</v>
      </c>
    </row>
    <row r="870" spans="1:18" x14ac:dyDescent="0.3">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s="5">
        <f>VLOOKUP(Orders[[#This Row],[Product ID]],Table2[#All],7,FALSE)*Orders[[#This Row],[Quantity]]</f>
        <v>4.5374999999999996</v>
      </c>
      <c r="Q870" s="10">
        <f>Orders[[#This Row],[Profit]]/(Orders[[#This Row],[Sales]]-Orders[[#This Row],[Profit]])</f>
        <v>0.12359550561797752</v>
      </c>
      <c r="R870" t="str">
        <f>VLOOKUP(Orders[[#This Row],[Customer ID]],customers!$A$2:$I$1001,9,FALSE)</f>
        <v>Yes</v>
      </c>
    </row>
    <row r="871" spans="1:18" x14ac:dyDescent="0.3">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s="5">
        <f>VLOOKUP(Orders[[#This Row],[Product ID]],Table2[#All],7,FALSE)*Orders[[#This Row],[Quantity]]</f>
        <v>1.0745999999999998</v>
      </c>
      <c r="Q871" s="10">
        <f>Orders[[#This Row],[Profit]]/(Orders[[#This Row],[Sales]]-Orders[[#This Row],[Profit]])</f>
        <v>6.3829787234042534E-2</v>
      </c>
      <c r="R871" t="str">
        <f>VLOOKUP(Orders[[#This Row],[Customer ID]],customers!$A$2:$I$1001,9,FALSE)</f>
        <v>Yes</v>
      </c>
    </row>
    <row r="872" spans="1:18" x14ac:dyDescent="0.3">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s="5">
        <f>VLOOKUP(Orders[[#This Row],[Product ID]],Table2[#All],7,FALSE)*Orders[[#This Row],[Quantity]]</f>
        <v>0.80190000000000006</v>
      </c>
      <c r="Q872" s="10">
        <f>Orders[[#This Row],[Profit]]/(Orders[[#This Row],[Sales]]-Orders[[#This Row],[Profit]])</f>
        <v>0.12359550561797754</v>
      </c>
      <c r="R872" t="str">
        <f>VLOOKUP(Orders[[#This Row],[Customer ID]],customers!$A$2:$I$1001,9,FALSE)</f>
        <v>Yes</v>
      </c>
    </row>
    <row r="873" spans="1:18" x14ac:dyDescent="0.3">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s="5">
        <f>VLOOKUP(Orders[[#This Row],[Product ID]],Table2[#All],7,FALSE)*Orders[[#This Row],[Quantity]]</f>
        <v>3.2669999999999999</v>
      </c>
      <c r="Q873" s="10">
        <f>Orders[[#This Row],[Profit]]/(Orders[[#This Row],[Sales]]-Orders[[#This Row],[Profit]])</f>
        <v>0.12359550561797752</v>
      </c>
      <c r="R873" t="str">
        <f>VLOOKUP(Orders[[#This Row],[Customer ID]],customers!$A$2:$I$1001,9,FALSE)</f>
        <v>Yes</v>
      </c>
    </row>
    <row r="874" spans="1:18" x14ac:dyDescent="0.3">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s="5">
        <f>VLOOKUP(Orders[[#This Row],[Product ID]],Table2[#All],7,FALSE)*Orders[[#This Row],[Quantity]]</f>
        <v>2.0249999999999999</v>
      </c>
      <c r="Q874" s="10">
        <f>Orders[[#This Row],[Profit]]/(Orders[[#This Row],[Sales]]-Orders[[#This Row],[Profit]])</f>
        <v>9.8901098901098897E-2</v>
      </c>
      <c r="R874" t="str">
        <f>VLOOKUP(Orders[[#This Row],[Customer ID]],customers!$A$2:$I$1001,9,FALSE)</f>
        <v>No</v>
      </c>
    </row>
    <row r="875" spans="1:18" x14ac:dyDescent="0.3">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s="5">
        <f>VLOOKUP(Orders[[#This Row],[Product ID]],Table2[#All],7,FALSE)*Orders[[#This Row],[Quantity]]</f>
        <v>0.71639999999999993</v>
      </c>
      <c r="Q875" s="10">
        <f>Orders[[#This Row],[Profit]]/(Orders[[#This Row],[Sales]]-Orders[[#This Row],[Profit]])</f>
        <v>6.3829787234042548E-2</v>
      </c>
      <c r="R875" t="str">
        <f>VLOOKUP(Orders[[#This Row],[Customer ID]],customers!$A$2:$I$1001,9,FALSE)</f>
        <v>Yes</v>
      </c>
    </row>
    <row r="876" spans="1:18" x14ac:dyDescent="0.3">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s="5">
        <f>VLOOKUP(Orders[[#This Row],[Product ID]],Table2[#All],7,FALSE)*Orders[[#This Row],[Quantity]]</f>
        <v>2.331</v>
      </c>
      <c r="Q876" s="10">
        <f>Orders[[#This Row],[Profit]]/(Orders[[#This Row],[Sales]]-Orders[[#This Row],[Profit]])</f>
        <v>9.8901098901098897E-2</v>
      </c>
      <c r="R876" t="str">
        <f>VLOOKUP(Orders[[#This Row],[Customer ID]],customers!$A$2:$I$1001,9,FALSE)</f>
        <v>No</v>
      </c>
    </row>
    <row r="877" spans="1:18" x14ac:dyDescent="0.3">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s="5">
        <f>VLOOKUP(Orders[[#This Row],[Product ID]],Table2[#All],7,FALSE)*Orders[[#This Row],[Quantity]]</f>
        <v>5.6745000000000001</v>
      </c>
      <c r="Q877" s="10">
        <f>Orders[[#This Row],[Profit]]/(Orders[[#This Row],[Sales]]-Orders[[#This Row],[Profit]])</f>
        <v>0.14942528735632182</v>
      </c>
      <c r="R877" t="str">
        <f>VLOOKUP(Orders[[#This Row],[Customer ID]],customers!$A$2:$I$1001,9,FALSE)</f>
        <v>No</v>
      </c>
    </row>
    <row r="878" spans="1:18" x14ac:dyDescent="0.3">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s="5">
        <f>VLOOKUP(Orders[[#This Row],[Product ID]],Table2[#All],7,FALSE)*Orders[[#This Row],[Quantity]]</f>
        <v>4.1957999999999993</v>
      </c>
      <c r="Q878" s="10">
        <f>Orders[[#This Row],[Profit]]/(Orders[[#This Row],[Sales]]-Orders[[#This Row],[Profit]])</f>
        <v>9.8901098901098883E-2</v>
      </c>
      <c r="R878" t="str">
        <f>VLOOKUP(Orders[[#This Row],[Customer ID]],customers!$A$2:$I$1001,9,FALSE)</f>
        <v>No</v>
      </c>
    </row>
    <row r="879" spans="1:18" x14ac:dyDescent="0.3">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s="5">
        <f>VLOOKUP(Orders[[#This Row],[Product ID]],Table2[#All],7,FALSE)*Orders[[#This Row],[Quantity]]</f>
        <v>3.7088999999999999</v>
      </c>
      <c r="Q879" s="10">
        <f>Orders[[#This Row],[Profit]]/(Orders[[#This Row],[Sales]]-Orders[[#This Row],[Profit]])</f>
        <v>0.14942528735632182</v>
      </c>
      <c r="R879" t="str">
        <f>VLOOKUP(Orders[[#This Row],[Customer ID]],customers!$A$2:$I$1001,9,FALSE)</f>
        <v>No</v>
      </c>
    </row>
    <row r="880" spans="1:18" x14ac:dyDescent="0.3">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s="5">
        <f>VLOOKUP(Orders[[#This Row],[Product ID]],Table2[#All],7,FALSE)*Orders[[#This Row],[Quantity]]</f>
        <v>1.6490999999999998</v>
      </c>
      <c r="Q880" s="10">
        <f>Orders[[#This Row],[Profit]]/(Orders[[#This Row],[Sales]]-Orders[[#This Row],[Profit]])</f>
        <v>6.3829787234042562E-2</v>
      </c>
      <c r="R880" t="str">
        <f>VLOOKUP(Orders[[#This Row],[Customer ID]],customers!$A$2:$I$1001,9,FALSE)</f>
        <v>Yes</v>
      </c>
    </row>
    <row r="881" spans="1:18" x14ac:dyDescent="0.3">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s="5">
        <f>VLOOKUP(Orders[[#This Row],[Product ID]],Table2[#All],7,FALSE)*Orders[[#This Row],[Quantity]]</f>
        <v>1.2028500000000002</v>
      </c>
      <c r="Q881" s="10">
        <f>Orders[[#This Row],[Profit]]/(Orders[[#This Row],[Sales]]-Orders[[#This Row],[Profit]])</f>
        <v>0.12359550561797754</v>
      </c>
      <c r="R881" t="str">
        <f>VLOOKUP(Orders[[#This Row],[Customer ID]],customers!$A$2:$I$1001,9,FALSE)</f>
        <v>No</v>
      </c>
    </row>
    <row r="882" spans="1:18" x14ac:dyDescent="0.3">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s="5">
        <f>VLOOKUP(Orders[[#This Row],[Product ID]],Table2[#All],7,FALSE)*Orders[[#This Row],[Quantity]]</f>
        <v>0.43019999999999992</v>
      </c>
      <c r="Q882" s="10">
        <f>Orders[[#This Row],[Profit]]/(Orders[[#This Row],[Sales]]-Orders[[#This Row],[Profit]])</f>
        <v>6.3829787234042548E-2</v>
      </c>
      <c r="R882" t="str">
        <f>VLOOKUP(Orders[[#This Row],[Customer ID]],customers!$A$2:$I$1001,9,FALSE)</f>
        <v>No</v>
      </c>
    </row>
    <row r="883" spans="1:18" x14ac:dyDescent="0.3">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s="5">
        <f>VLOOKUP(Orders[[#This Row],[Product ID]],Table2[#All],7,FALSE)*Orders[[#This Row],[Quantity]]</f>
        <v>2.0978999999999997</v>
      </c>
      <c r="Q883" s="10">
        <f>Orders[[#This Row],[Profit]]/(Orders[[#This Row],[Sales]]-Orders[[#This Row],[Profit]])</f>
        <v>9.8901098901098883E-2</v>
      </c>
      <c r="R883" t="str">
        <f>VLOOKUP(Orders[[#This Row],[Customer ID]],customers!$A$2:$I$1001,9,FALSE)</f>
        <v>Yes</v>
      </c>
    </row>
    <row r="884" spans="1:18" x14ac:dyDescent="0.3">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s="5">
        <f>VLOOKUP(Orders[[#This Row],[Product ID]],Table2[#All],7,FALSE)*Orders[[#This Row],[Quantity]]</f>
        <v>10.298249999999998</v>
      </c>
      <c r="Q884" s="10">
        <f>Orders[[#This Row],[Profit]]/(Orders[[#This Row],[Sales]]-Orders[[#This Row],[Profit]])</f>
        <v>9.8901098901098897E-2</v>
      </c>
      <c r="R884" t="str">
        <f>VLOOKUP(Orders[[#This Row],[Customer ID]],customers!$A$2:$I$1001,9,FALSE)</f>
        <v>Yes</v>
      </c>
    </row>
    <row r="885" spans="1:18" x14ac:dyDescent="0.3">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s="5">
        <f>VLOOKUP(Orders[[#This Row],[Product ID]],Table2[#All],7,FALSE)*Orders[[#This Row],[Quantity]]</f>
        <v>6.9862499999999983</v>
      </c>
      <c r="Q885" s="10">
        <f>Orders[[#This Row],[Profit]]/(Orders[[#This Row],[Sales]]-Orders[[#This Row],[Profit]])</f>
        <v>9.8901098901098897E-2</v>
      </c>
      <c r="R885" t="str">
        <f>VLOOKUP(Orders[[#This Row],[Customer ID]],customers!$A$2:$I$1001,9,FALSE)</f>
        <v>Yes</v>
      </c>
    </row>
    <row r="886" spans="1:18" x14ac:dyDescent="0.3">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s="5">
        <f>VLOOKUP(Orders[[#This Row],[Product ID]],Table2[#All],7,FALSE)*Orders[[#This Row],[Quantity]]</f>
        <v>0.32219999999999993</v>
      </c>
      <c r="Q886" s="10">
        <f>Orders[[#This Row],[Profit]]/(Orders[[#This Row],[Sales]]-Orders[[#This Row],[Profit]])</f>
        <v>6.3829787234042548E-2</v>
      </c>
      <c r="R886" t="str">
        <f>VLOOKUP(Orders[[#This Row],[Customer ID]],customers!$A$2:$I$1001,9,FALSE)</f>
        <v>Yes</v>
      </c>
    </row>
    <row r="887" spans="1:18" x14ac:dyDescent="0.3">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s="5">
        <f>VLOOKUP(Orders[[#This Row],[Product ID]],Table2[#All],7,FALSE)*Orders[[#This Row],[Quantity]]</f>
        <v>7.4105999999999987</v>
      </c>
      <c r="Q887" s="10">
        <f>Orders[[#This Row],[Profit]]/(Orders[[#This Row],[Sales]]-Orders[[#This Row],[Profit]])</f>
        <v>6.3829787234042548E-2</v>
      </c>
      <c r="R887" t="str">
        <f>VLOOKUP(Orders[[#This Row],[Customer ID]],customers!$A$2:$I$1001,9,FALSE)</f>
        <v>No</v>
      </c>
    </row>
    <row r="888" spans="1:18" x14ac:dyDescent="0.3">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s="5">
        <f>VLOOKUP(Orders[[#This Row],[Product ID]],Table2[#All],7,FALSE)*Orders[[#This Row],[Quantity]]</f>
        <v>2.2698</v>
      </c>
      <c r="Q888" s="10">
        <f>Orders[[#This Row],[Profit]]/(Orders[[#This Row],[Sales]]-Orders[[#This Row],[Profit]])</f>
        <v>0.14942528735632182</v>
      </c>
      <c r="R888" t="str">
        <f>VLOOKUP(Orders[[#This Row],[Customer ID]],customers!$A$2:$I$1001,9,FALSE)</f>
        <v>No</v>
      </c>
    </row>
    <row r="889" spans="1:18" x14ac:dyDescent="0.3">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s="5">
        <f>VLOOKUP(Orders[[#This Row],[Product ID]],Table2[#All],7,FALSE)*Orders[[#This Row],[Quantity]]</f>
        <v>1.4701499999999998</v>
      </c>
      <c r="Q889" s="10">
        <f>Orders[[#This Row],[Profit]]/(Orders[[#This Row],[Sales]]-Orders[[#This Row],[Profit]])</f>
        <v>0.12359550561797751</v>
      </c>
      <c r="R889" t="str">
        <f>VLOOKUP(Orders[[#This Row],[Customer ID]],customers!$A$2:$I$1001,9,FALSE)</f>
        <v>No</v>
      </c>
    </row>
    <row r="890" spans="1:18" x14ac:dyDescent="0.3">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s="5">
        <f>VLOOKUP(Orders[[#This Row],[Product ID]],Table2[#All],7,FALSE)*Orders[[#This Row],[Quantity]]</f>
        <v>0.69929999999999992</v>
      </c>
      <c r="Q890" s="10">
        <f>Orders[[#This Row],[Profit]]/(Orders[[#This Row],[Sales]]-Orders[[#This Row],[Profit]])</f>
        <v>9.8901098901098897E-2</v>
      </c>
      <c r="R890" t="str">
        <f>VLOOKUP(Orders[[#This Row],[Customer ID]],customers!$A$2:$I$1001,9,FALSE)</f>
        <v>Yes</v>
      </c>
    </row>
    <row r="891" spans="1:18" x14ac:dyDescent="0.3">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s="5">
        <f>VLOOKUP(Orders[[#This Row],[Product ID]],Table2[#All],7,FALSE)*Orders[[#This Row],[Quantity]]</f>
        <v>0.16109999999999997</v>
      </c>
      <c r="Q891" s="10">
        <f>Orders[[#This Row],[Profit]]/(Orders[[#This Row],[Sales]]-Orders[[#This Row],[Profit]])</f>
        <v>6.3829787234042548E-2</v>
      </c>
      <c r="R891" t="str">
        <f>VLOOKUP(Orders[[#This Row],[Customer ID]],customers!$A$2:$I$1001,9,FALSE)</f>
        <v>Yes</v>
      </c>
    </row>
    <row r="892" spans="1:18" x14ac:dyDescent="0.3">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s="5">
        <f>VLOOKUP(Orders[[#This Row],[Product ID]],Table2[#All],7,FALSE)*Orders[[#This Row],[Quantity]]</f>
        <v>1.2350999999999999</v>
      </c>
      <c r="Q892" s="10">
        <f>Orders[[#This Row],[Profit]]/(Orders[[#This Row],[Sales]]-Orders[[#This Row],[Profit]])</f>
        <v>6.3829787234042548E-2</v>
      </c>
      <c r="R892" t="str">
        <f>VLOOKUP(Orders[[#This Row],[Customer ID]],customers!$A$2:$I$1001,9,FALSE)</f>
        <v>Yes</v>
      </c>
    </row>
    <row r="893" spans="1:18" x14ac:dyDescent="0.3">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s="5">
        <f>VLOOKUP(Orders[[#This Row],[Product ID]],Table2[#All],7,FALSE)*Orders[[#This Row],[Quantity]]</f>
        <v>10.298249999999998</v>
      </c>
      <c r="Q893" s="10">
        <f>Orders[[#This Row],[Profit]]/(Orders[[#This Row],[Sales]]-Orders[[#This Row],[Profit]])</f>
        <v>9.8901098901098897E-2</v>
      </c>
      <c r="R893" t="str">
        <f>VLOOKUP(Orders[[#This Row],[Customer ID]],customers!$A$2:$I$1001,9,FALSE)</f>
        <v>Yes</v>
      </c>
    </row>
    <row r="894" spans="1:18" x14ac:dyDescent="0.3">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s="5">
        <f>VLOOKUP(Orders[[#This Row],[Product ID]],Table2[#All],7,FALSE)*Orders[[#This Row],[Quantity]]</f>
        <v>2.2687499999999998</v>
      </c>
      <c r="Q894" s="10">
        <f>Orders[[#This Row],[Profit]]/(Orders[[#This Row],[Sales]]-Orders[[#This Row],[Profit]])</f>
        <v>0.12359550561797752</v>
      </c>
      <c r="R894" t="str">
        <f>VLOOKUP(Orders[[#This Row],[Customer ID]],customers!$A$2:$I$1001,9,FALSE)</f>
        <v>No</v>
      </c>
    </row>
    <row r="895" spans="1:18" x14ac:dyDescent="0.3">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s="5">
        <f>VLOOKUP(Orders[[#This Row],[Product ID]],Table2[#All],7,FALSE)*Orders[[#This Row],[Quantity]]</f>
        <v>7.4177999999999997</v>
      </c>
      <c r="Q895" s="10">
        <f>Orders[[#This Row],[Profit]]/(Orders[[#This Row],[Sales]]-Orders[[#This Row],[Profit]])</f>
        <v>0.14942528735632182</v>
      </c>
      <c r="R895" t="str">
        <f>VLOOKUP(Orders[[#This Row],[Customer ID]],customers!$A$2:$I$1001,9,FALSE)</f>
        <v>Yes</v>
      </c>
    </row>
    <row r="896" spans="1:18" x14ac:dyDescent="0.3">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s="5">
        <f>VLOOKUP(Orders[[#This Row],[Product ID]],Table2[#All],7,FALSE)*Orders[[#This Row],[Quantity]]</f>
        <v>4.9403999999999995</v>
      </c>
      <c r="Q896" s="10">
        <f>Orders[[#This Row],[Profit]]/(Orders[[#This Row],[Sales]]-Orders[[#This Row],[Profit]])</f>
        <v>6.3829787234042548E-2</v>
      </c>
      <c r="R896" t="str">
        <f>VLOOKUP(Orders[[#This Row],[Customer ID]],customers!$A$2:$I$1001,9,FALSE)</f>
        <v>Yes</v>
      </c>
    </row>
    <row r="897" spans="1:18" x14ac:dyDescent="0.3">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s="5">
        <f>VLOOKUP(Orders[[#This Row],[Product ID]],Table2[#All],7,FALSE)*Orders[[#This Row],[Quantity]]</f>
        <v>17.393749999999997</v>
      </c>
      <c r="Q897" s="10">
        <f>Orders[[#This Row],[Profit]]/(Orders[[#This Row],[Sales]]-Orders[[#This Row],[Profit]])</f>
        <v>0.12359550561797752</v>
      </c>
      <c r="R897" t="str">
        <f>VLOOKUP(Orders[[#This Row],[Customer ID]],customers!$A$2:$I$1001,9,FALSE)</f>
        <v>No</v>
      </c>
    </row>
    <row r="898" spans="1:18" x14ac:dyDescent="0.3">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s="5">
        <f>VLOOKUP(Orders[[#This Row],[Product ID]],Table2[#All],7,FALSE)*Orders[[#This Row],[Quantity]]</f>
        <v>1.9331999999999996</v>
      </c>
      <c r="Q898" s="10">
        <f>Orders[[#This Row],[Profit]]/(Orders[[#This Row],[Sales]]-Orders[[#This Row],[Profit]])</f>
        <v>6.3829787234042534E-2</v>
      </c>
      <c r="R898" t="str">
        <f>VLOOKUP(Orders[[#This Row],[Customer ID]],customers!$A$2:$I$1001,9,FALSE)</f>
        <v>Yes</v>
      </c>
    </row>
    <row r="899" spans="1:18" x14ac:dyDescent="0.3">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s="5">
        <f>VLOOKUP(Orders[[#This Row],[Product ID]],Table2[#All],7,FALSE)*Orders[[#This Row],[Quantity]]</f>
        <v>2.673</v>
      </c>
      <c r="Q899" s="10">
        <f>Orders[[#This Row],[Profit]]/(Orders[[#This Row],[Sales]]-Orders[[#This Row],[Profit]])</f>
        <v>0.12359550561797751</v>
      </c>
      <c r="R899" t="str">
        <f>VLOOKUP(Orders[[#This Row],[Customer ID]],customers!$A$2:$I$1001,9,FALSE)</f>
        <v>No</v>
      </c>
    </row>
    <row r="900" spans="1:18" x14ac:dyDescent="0.3">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s="5">
        <f>VLOOKUP(Orders[[#This Row],[Product ID]],Table2[#All],7,FALSE)*Orders[[#This Row],[Quantity]]</f>
        <v>2.1509999999999998</v>
      </c>
      <c r="Q900" s="10">
        <f>Orders[[#This Row],[Profit]]/(Orders[[#This Row],[Sales]]-Orders[[#This Row],[Profit]])</f>
        <v>6.3829787234042548E-2</v>
      </c>
      <c r="R900" t="str">
        <f>VLOOKUP(Orders[[#This Row],[Customer ID]],customers!$A$2:$I$1001,9,FALSE)</f>
        <v>No</v>
      </c>
    </row>
    <row r="901" spans="1:18" x14ac:dyDescent="0.3">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s="5">
        <f>VLOOKUP(Orders[[#This Row],[Product ID]],Table2[#All],7,FALSE)*Orders[[#This Row],[Quantity]]</f>
        <v>9.4575000000000014</v>
      </c>
      <c r="Q901" s="10">
        <f>Orders[[#This Row],[Profit]]/(Orders[[#This Row],[Sales]]-Orders[[#This Row],[Profit]])</f>
        <v>0.14942528735632188</v>
      </c>
      <c r="R901" t="str">
        <f>VLOOKUP(Orders[[#This Row],[Customer ID]],customers!$A$2:$I$1001,9,FALSE)</f>
        <v>No</v>
      </c>
    </row>
    <row r="902" spans="1:18" x14ac:dyDescent="0.3">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s="5">
        <f>VLOOKUP(Orders[[#This Row],[Product ID]],Table2[#All],7,FALSE)*Orders[[#This Row],[Quantity]]</f>
        <v>6.1815000000000007</v>
      </c>
      <c r="Q902" s="10">
        <f>Orders[[#This Row],[Profit]]/(Orders[[#This Row],[Sales]]-Orders[[#This Row],[Profit]])</f>
        <v>0.14942528735632185</v>
      </c>
      <c r="R902" t="str">
        <f>VLOOKUP(Orders[[#This Row],[Customer ID]],customers!$A$2:$I$1001,9,FALSE)</f>
        <v>No</v>
      </c>
    </row>
    <row r="903" spans="1:18" x14ac:dyDescent="0.3">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s="5">
        <f>VLOOKUP(Orders[[#This Row],[Product ID]],Table2[#All],7,FALSE)*Orders[[#This Row],[Quantity]]</f>
        <v>0.21509999999999996</v>
      </c>
      <c r="Q903" s="10">
        <f>Orders[[#This Row],[Profit]]/(Orders[[#This Row],[Sales]]-Orders[[#This Row],[Profit]])</f>
        <v>6.3829787234042548E-2</v>
      </c>
      <c r="R903" t="str">
        <f>VLOOKUP(Orders[[#This Row],[Customer ID]],customers!$A$2:$I$1001,9,FALSE)</f>
        <v>Yes</v>
      </c>
    </row>
    <row r="904" spans="1:18" x14ac:dyDescent="0.3">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s="5">
        <f>VLOOKUP(Orders[[#This Row],[Product ID]],Table2[#All],7,FALSE)*Orders[[#This Row],[Quantity]]</f>
        <v>17.393749999999997</v>
      </c>
      <c r="Q904" s="10">
        <f>Orders[[#This Row],[Profit]]/(Orders[[#This Row],[Sales]]-Orders[[#This Row],[Profit]])</f>
        <v>0.12359550561797752</v>
      </c>
      <c r="R904" t="str">
        <f>VLOOKUP(Orders[[#This Row],[Customer ID]],customers!$A$2:$I$1001,9,FALSE)</f>
        <v>No</v>
      </c>
    </row>
    <row r="905" spans="1:18" x14ac:dyDescent="0.3">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s="5">
        <f>VLOOKUP(Orders[[#This Row],[Product ID]],Table2[#All],7,FALSE)*Orders[[#This Row],[Quantity]]</f>
        <v>2.2698</v>
      </c>
      <c r="Q905" s="10">
        <f>Orders[[#This Row],[Profit]]/(Orders[[#This Row],[Sales]]-Orders[[#This Row],[Profit]])</f>
        <v>0.14942528735632182</v>
      </c>
      <c r="R905" t="str">
        <f>VLOOKUP(Orders[[#This Row],[Customer ID]],customers!$A$2:$I$1001,9,FALSE)</f>
        <v>No</v>
      </c>
    </row>
    <row r="906" spans="1:18" x14ac:dyDescent="0.3">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s="5">
        <f>VLOOKUP(Orders[[#This Row],[Product ID]],Table2[#All],7,FALSE)*Orders[[#This Row],[Quantity]]</f>
        <v>13.403249999999998</v>
      </c>
      <c r="Q906" s="10">
        <f>Orders[[#This Row],[Profit]]/(Orders[[#This Row],[Sales]]-Orders[[#This Row],[Profit]])</f>
        <v>9.8901098901098883E-2</v>
      </c>
      <c r="R906" t="str">
        <f>VLOOKUP(Orders[[#This Row],[Customer ID]],customers!$A$2:$I$1001,9,FALSE)</f>
        <v>No</v>
      </c>
    </row>
    <row r="907" spans="1:18" x14ac:dyDescent="0.3">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s="5">
        <f>VLOOKUP(Orders[[#This Row],[Product ID]],Table2[#All],7,FALSE)*Orders[[#This Row],[Quantity]]</f>
        <v>3.6449999999999996</v>
      </c>
      <c r="Q907" s="10">
        <f>Orders[[#This Row],[Profit]]/(Orders[[#This Row],[Sales]]-Orders[[#This Row],[Profit]])</f>
        <v>9.8901098901098883E-2</v>
      </c>
      <c r="R907" t="str">
        <f>VLOOKUP(Orders[[#This Row],[Customer ID]],customers!$A$2:$I$1001,9,FALSE)</f>
        <v>Yes</v>
      </c>
    </row>
    <row r="908" spans="1:18" x14ac:dyDescent="0.3">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s="5">
        <f>VLOOKUP(Orders[[#This Row],[Product ID]],Table2[#All],7,FALSE)*Orders[[#This Row],[Quantity]]</f>
        <v>2.4299999999999997</v>
      </c>
      <c r="Q908" s="10">
        <f>Orders[[#This Row],[Profit]]/(Orders[[#This Row],[Sales]]-Orders[[#This Row],[Profit]])</f>
        <v>9.8901098901098883E-2</v>
      </c>
      <c r="R908" t="str">
        <f>VLOOKUP(Orders[[#This Row],[Customer ID]],customers!$A$2:$I$1001,9,FALSE)</f>
        <v>Yes</v>
      </c>
    </row>
    <row r="909" spans="1:18" x14ac:dyDescent="0.3">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s="5">
        <f>VLOOKUP(Orders[[#This Row],[Product ID]],Table2[#All],7,FALSE)*Orders[[#This Row],[Quantity]]</f>
        <v>5.0504999999999995</v>
      </c>
      <c r="Q909" s="10">
        <f>Orders[[#This Row],[Profit]]/(Orders[[#This Row],[Sales]]-Orders[[#This Row],[Profit]])</f>
        <v>0.14942528735632185</v>
      </c>
      <c r="R909" t="str">
        <f>VLOOKUP(Orders[[#This Row],[Customer ID]],customers!$A$2:$I$1001,9,FALSE)</f>
        <v>No</v>
      </c>
    </row>
    <row r="910" spans="1:18" x14ac:dyDescent="0.3">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s="5">
        <f>VLOOKUP(Orders[[#This Row],[Product ID]],Table2[#All],7,FALSE)*Orders[[#This Row],[Quantity]]</f>
        <v>3.585</v>
      </c>
      <c r="Q910" s="10">
        <f>Orders[[#This Row],[Profit]]/(Orders[[#This Row],[Sales]]-Orders[[#This Row],[Profit]])</f>
        <v>6.3829787234042548E-2</v>
      </c>
      <c r="R910" t="str">
        <f>VLOOKUP(Orders[[#This Row],[Customer ID]],customers!$A$2:$I$1001,9,FALSE)</f>
        <v>No</v>
      </c>
    </row>
    <row r="911" spans="1:18" x14ac:dyDescent="0.3">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s="5">
        <f>VLOOKUP(Orders[[#This Row],[Product ID]],Table2[#All],7,FALSE)*Orders[[#This Row],[Quantity]]</f>
        <v>0.64529999999999987</v>
      </c>
      <c r="Q911" s="10">
        <f>Orders[[#This Row],[Profit]]/(Orders[[#This Row],[Sales]]-Orders[[#This Row],[Profit]])</f>
        <v>6.3829787234042548E-2</v>
      </c>
      <c r="R911" t="str">
        <f>VLOOKUP(Orders[[#This Row],[Customer ID]],customers!$A$2:$I$1001,9,FALSE)</f>
        <v>No</v>
      </c>
    </row>
    <row r="912" spans="1:18" x14ac:dyDescent="0.3">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s="5">
        <f>VLOOKUP(Orders[[#This Row],[Product ID]],Table2[#All],7,FALSE)*Orders[[#This Row],[Quantity]]</f>
        <v>8.2385999999999981</v>
      </c>
      <c r="Q912" s="10">
        <f>Orders[[#This Row],[Profit]]/(Orders[[#This Row],[Sales]]-Orders[[#This Row],[Profit]])</f>
        <v>9.8901098901098883E-2</v>
      </c>
      <c r="R912" t="str">
        <f>VLOOKUP(Orders[[#This Row],[Customer ID]],customers!$A$2:$I$1001,9,FALSE)</f>
        <v>No</v>
      </c>
    </row>
    <row r="913" spans="1:18" x14ac:dyDescent="0.3">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s="5">
        <f>VLOOKUP(Orders[[#This Row],[Product ID]],Table2[#All],7,FALSE)*Orders[[#This Row],[Quantity]]</f>
        <v>4.05</v>
      </c>
      <c r="Q913" s="10">
        <f>Orders[[#This Row],[Profit]]/(Orders[[#This Row],[Sales]]-Orders[[#This Row],[Profit]])</f>
        <v>9.8901098901098897E-2</v>
      </c>
      <c r="R913" t="str">
        <f>VLOOKUP(Orders[[#This Row],[Customer ID]],customers!$A$2:$I$1001,9,FALSE)</f>
        <v>Yes</v>
      </c>
    </row>
    <row r="914" spans="1:18" x14ac:dyDescent="0.3">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s="5">
        <f>VLOOKUP(Orders[[#This Row],[Product ID]],Table2[#All],7,FALSE)*Orders[[#This Row],[Quantity]]</f>
        <v>8.2385999999999981</v>
      </c>
      <c r="Q914" s="10">
        <f>Orders[[#This Row],[Profit]]/(Orders[[#This Row],[Sales]]-Orders[[#This Row],[Profit]])</f>
        <v>6.3829787234042534E-2</v>
      </c>
      <c r="R914" t="str">
        <f>VLOOKUP(Orders[[#This Row],[Customer ID]],customers!$A$2:$I$1001,9,FALSE)</f>
        <v>Yes</v>
      </c>
    </row>
    <row r="915" spans="1:18" x14ac:dyDescent="0.3">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s="5">
        <f>VLOOKUP(Orders[[#This Row],[Product ID]],Table2[#All],7,FALSE)*Orders[[#This Row],[Quantity]]</f>
        <v>0.60749999999999993</v>
      </c>
      <c r="Q915" s="10">
        <f>Orders[[#This Row],[Profit]]/(Orders[[#This Row],[Sales]]-Orders[[#This Row],[Profit]])</f>
        <v>9.8901098901098883E-2</v>
      </c>
      <c r="R915" t="str">
        <f>VLOOKUP(Orders[[#This Row],[Customer ID]],customers!$A$2:$I$1001,9,FALSE)</f>
        <v>No</v>
      </c>
    </row>
    <row r="916" spans="1:18" x14ac:dyDescent="0.3">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s="5">
        <f>VLOOKUP(Orders[[#This Row],[Product ID]],Table2[#All],7,FALSE)*Orders[[#This Row],[Quantity]]</f>
        <v>4.05</v>
      </c>
      <c r="Q916" s="10">
        <f>Orders[[#This Row],[Profit]]/(Orders[[#This Row],[Sales]]-Orders[[#This Row],[Profit]])</f>
        <v>9.8901098901098897E-2</v>
      </c>
      <c r="R916" t="str">
        <f>VLOOKUP(Orders[[#This Row],[Customer ID]],customers!$A$2:$I$1001,9,FALSE)</f>
        <v>No</v>
      </c>
    </row>
    <row r="917" spans="1:18" x14ac:dyDescent="0.3">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s="5">
        <f>VLOOKUP(Orders[[#This Row],[Product ID]],Table2[#All],7,FALSE)*Orders[[#This Row],[Quantity]]</f>
        <v>9.2218499999999999</v>
      </c>
      <c r="Q917" s="10">
        <f>Orders[[#This Row],[Profit]]/(Orders[[#This Row],[Sales]]-Orders[[#This Row],[Profit]])</f>
        <v>0.12359550561797752</v>
      </c>
      <c r="R917" t="str">
        <f>VLOOKUP(Orders[[#This Row],[Customer ID]],customers!$A$2:$I$1001,9,FALSE)</f>
        <v>Yes</v>
      </c>
    </row>
    <row r="918" spans="1:18" x14ac:dyDescent="0.3">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s="5">
        <f>VLOOKUP(Orders[[#This Row],[Product ID]],Table2[#All],7,FALSE)*Orders[[#This Row],[Quantity]]</f>
        <v>0.40095000000000003</v>
      </c>
      <c r="Q918" s="10">
        <f>Orders[[#This Row],[Profit]]/(Orders[[#This Row],[Sales]]-Orders[[#This Row],[Profit]])</f>
        <v>0.12359550561797754</v>
      </c>
      <c r="R918" t="str">
        <f>VLOOKUP(Orders[[#This Row],[Customer ID]],customers!$A$2:$I$1001,9,FALSE)</f>
        <v>Yes</v>
      </c>
    </row>
    <row r="919" spans="1:18" x14ac:dyDescent="0.3">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s="5">
        <f>VLOOKUP(Orders[[#This Row],[Product ID]],Table2[#All],7,FALSE)*Orders[[#This Row],[Quantity]]</f>
        <v>0.60749999999999993</v>
      </c>
      <c r="Q919" s="10">
        <f>Orders[[#This Row],[Profit]]/(Orders[[#This Row],[Sales]]-Orders[[#This Row],[Profit]])</f>
        <v>9.8901098901098883E-2</v>
      </c>
      <c r="R919" t="str">
        <f>VLOOKUP(Orders[[#This Row],[Customer ID]],customers!$A$2:$I$1001,9,FALSE)</f>
        <v>No</v>
      </c>
    </row>
    <row r="920" spans="1:18" x14ac:dyDescent="0.3">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s="5">
        <f>VLOOKUP(Orders[[#This Row],[Product ID]],Table2[#All],7,FALSE)*Orders[[#This Row],[Quantity]]</f>
        <v>2.4057000000000004</v>
      </c>
      <c r="Q920" s="10">
        <f>Orders[[#This Row],[Profit]]/(Orders[[#This Row],[Sales]]-Orders[[#This Row],[Profit]])</f>
        <v>0.12359550561797754</v>
      </c>
      <c r="R920" t="str">
        <f>VLOOKUP(Orders[[#This Row],[Customer ID]],customers!$A$2:$I$1001,9,FALSE)</f>
        <v>No</v>
      </c>
    </row>
    <row r="921" spans="1:18" x14ac:dyDescent="0.3">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s="5">
        <f>VLOOKUP(Orders[[#This Row],[Product ID]],Table2[#All],7,FALSE)*Orders[[#This Row],[Quantity]]</f>
        <v>0.80549999999999988</v>
      </c>
      <c r="Q921" s="10">
        <f>Orders[[#This Row],[Profit]]/(Orders[[#This Row],[Sales]]-Orders[[#This Row],[Profit]])</f>
        <v>6.3829787234042562E-2</v>
      </c>
      <c r="R921" t="str">
        <f>VLOOKUP(Orders[[#This Row],[Customer ID]],customers!$A$2:$I$1001,9,FALSE)</f>
        <v>Yes</v>
      </c>
    </row>
    <row r="922" spans="1:18" x14ac:dyDescent="0.3">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s="5">
        <f>VLOOKUP(Orders[[#This Row],[Product ID]],Table2[#All],7,FALSE)*Orders[[#This Row],[Quantity]]</f>
        <v>7.4105999999999987</v>
      </c>
      <c r="Q922" s="10">
        <f>Orders[[#This Row],[Profit]]/(Orders[[#This Row],[Sales]]-Orders[[#This Row],[Profit]])</f>
        <v>6.3829787234042548E-2</v>
      </c>
      <c r="R922" t="str">
        <f>VLOOKUP(Orders[[#This Row],[Customer ID]],customers!$A$2:$I$1001,9,FALSE)</f>
        <v>No</v>
      </c>
    </row>
    <row r="923" spans="1:18" x14ac:dyDescent="0.3">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s="5">
        <f>VLOOKUP(Orders[[#This Row],[Product ID]],Table2[#All],7,FALSE)*Orders[[#This Row],[Quantity]]</f>
        <v>1.0101</v>
      </c>
      <c r="Q923" s="10">
        <f>Orders[[#This Row],[Profit]]/(Orders[[#This Row],[Sales]]-Orders[[#This Row],[Profit]])</f>
        <v>0.14942528735632185</v>
      </c>
      <c r="R923" t="str">
        <f>VLOOKUP(Orders[[#This Row],[Customer ID]],customers!$A$2:$I$1001,9,FALSE)</f>
        <v>No</v>
      </c>
    </row>
    <row r="924" spans="1:18" x14ac:dyDescent="0.3">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s="5">
        <f>VLOOKUP(Orders[[#This Row],[Product ID]],Table2[#All],7,FALSE)*Orders[[#This Row],[Quantity]]</f>
        <v>6.0749999999999993</v>
      </c>
      <c r="Q924" s="10">
        <f>Orders[[#This Row],[Profit]]/(Orders[[#This Row],[Sales]]-Orders[[#This Row],[Profit]])</f>
        <v>9.8901098901098897E-2</v>
      </c>
      <c r="R924" t="str">
        <f>VLOOKUP(Orders[[#This Row],[Customer ID]],customers!$A$2:$I$1001,9,FALSE)</f>
        <v>Yes</v>
      </c>
    </row>
    <row r="925" spans="1:18" x14ac:dyDescent="0.3">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s="5">
        <f>VLOOKUP(Orders[[#This Row],[Product ID]],Table2[#All],7,FALSE)*Orders[[#This Row],[Quantity]]</f>
        <v>3.07395</v>
      </c>
      <c r="Q925" s="10">
        <f>Orders[[#This Row],[Profit]]/(Orders[[#This Row],[Sales]]-Orders[[#This Row],[Profit]])</f>
        <v>0.12359550561797752</v>
      </c>
      <c r="R925" t="str">
        <f>VLOOKUP(Orders[[#This Row],[Customer ID]],customers!$A$2:$I$1001,9,FALSE)</f>
        <v>No</v>
      </c>
    </row>
    <row r="926" spans="1:18" x14ac:dyDescent="0.3">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s="5">
        <f>VLOOKUP(Orders[[#This Row],[Product ID]],Table2[#All],7,FALSE)*Orders[[#This Row],[Quantity]]</f>
        <v>8.0419499999999982</v>
      </c>
      <c r="Q926" s="10">
        <f>Orders[[#This Row],[Profit]]/(Orders[[#This Row],[Sales]]-Orders[[#This Row],[Profit]])</f>
        <v>9.8901098901098897E-2</v>
      </c>
      <c r="R926" t="str">
        <f>VLOOKUP(Orders[[#This Row],[Customer ID]],customers!$A$2:$I$1001,9,FALSE)</f>
        <v>No</v>
      </c>
    </row>
    <row r="927" spans="1:18" x14ac:dyDescent="0.3">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s="5">
        <f>VLOOKUP(Orders[[#This Row],[Product ID]],Table2[#All],7,FALSE)*Orders[[#This Row],[Quantity]]</f>
        <v>1.8224999999999998</v>
      </c>
      <c r="Q927" s="10">
        <f>Orders[[#This Row],[Profit]]/(Orders[[#This Row],[Sales]]-Orders[[#This Row],[Profit]])</f>
        <v>9.8901098901098883E-2</v>
      </c>
      <c r="R927" t="str">
        <f>VLOOKUP(Orders[[#This Row],[Customer ID]],customers!$A$2:$I$1001,9,FALSE)</f>
        <v>No</v>
      </c>
    </row>
    <row r="928" spans="1:18" x14ac:dyDescent="0.3">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s="5">
        <f>VLOOKUP(Orders[[#This Row],[Product ID]],Table2[#All],7,FALSE)*Orders[[#This Row],[Quantity]]</f>
        <v>3.0374999999999996</v>
      </c>
      <c r="Q928" s="10">
        <f>Orders[[#This Row],[Profit]]/(Orders[[#This Row],[Sales]]-Orders[[#This Row],[Profit]])</f>
        <v>9.8901098901098897E-2</v>
      </c>
      <c r="R928" t="str">
        <f>VLOOKUP(Orders[[#This Row],[Customer ID]],customers!$A$2:$I$1001,9,FALSE)</f>
        <v>Yes</v>
      </c>
    </row>
    <row r="929" spans="1:18" x14ac:dyDescent="0.3">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s="5">
        <f>VLOOKUP(Orders[[#This Row],[Product ID]],Table2[#All],7,FALSE)*Orders[[#This Row],[Quantity]]</f>
        <v>12.2958</v>
      </c>
      <c r="Q929" s="10">
        <f>Orders[[#This Row],[Profit]]/(Orders[[#This Row],[Sales]]-Orders[[#This Row],[Profit]])</f>
        <v>0.12359550561797752</v>
      </c>
      <c r="R929" t="str">
        <f>VLOOKUP(Orders[[#This Row],[Customer ID]],customers!$A$2:$I$1001,9,FALSE)</f>
        <v>No</v>
      </c>
    </row>
    <row r="930" spans="1:18" x14ac:dyDescent="0.3">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s="5">
        <f>VLOOKUP(Orders[[#This Row],[Product ID]],Table2[#All],7,FALSE)*Orders[[#This Row],[Quantity]]</f>
        <v>6.9574999999999996</v>
      </c>
      <c r="Q930" s="10">
        <f>Orders[[#This Row],[Profit]]/(Orders[[#This Row],[Sales]]-Orders[[#This Row],[Profit]])</f>
        <v>0.12359550561797754</v>
      </c>
      <c r="R930" t="str">
        <f>VLOOKUP(Orders[[#This Row],[Customer ID]],customers!$A$2:$I$1001,9,FALSE)</f>
        <v>Yes</v>
      </c>
    </row>
    <row r="931" spans="1:18" x14ac:dyDescent="0.3">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s="5">
        <f>VLOOKUP(Orders[[#This Row],[Product ID]],Table2[#All],7,FALSE)*Orders[[#This Row],[Quantity]]</f>
        <v>0.98009999999999997</v>
      </c>
      <c r="Q931" s="10">
        <f>Orders[[#This Row],[Profit]]/(Orders[[#This Row],[Sales]]-Orders[[#This Row],[Profit]])</f>
        <v>0.12359550561797752</v>
      </c>
      <c r="R931" t="str">
        <f>VLOOKUP(Orders[[#This Row],[Customer ID]],customers!$A$2:$I$1001,9,FALSE)</f>
        <v>Yes</v>
      </c>
    </row>
    <row r="932" spans="1:18" x14ac:dyDescent="0.3">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s="5">
        <f>VLOOKUP(Orders[[#This Row],[Product ID]],Table2[#All],7,FALSE)*Orders[[#This Row],[Quantity]]</f>
        <v>1.3365</v>
      </c>
      <c r="Q932" s="10">
        <f>Orders[[#This Row],[Profit]]/(Orders[[#This Row],[Sales]]-Orders[[#This Row],[Profit]])</f>
        <v>0.12359550561797751</v>
      </c>
      <c r="R932" t="str">
        <f>VLOOKUP(Orders[[#This Row],[Customer ID]],customers!$A$2:$I$1001,9,FALSE)</f>
        <v>Yes</v>
      </c>
    </row>
    <row r="933" spans="1:18" x14ac:dyDescent="0.3">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s="5">
        <f>VLOOKUP(Orders[[#This Row],[Product ID]],Table2[#All],7,FALSE)*Orders[[#This Row],[Quantity]]</f>
        <v>2.1492</v>
      </c>
      <c r="Q933" s="10">
        <f>Orders[[#This Row],[Profit]]/(Orders[[#This Row],[Sales]]-Orders[[#This Row],[Profit]])</f>
        <v>9.8901098901098911E-2</v>
      </c>
      <c r="R933" t="str">
        <f>VLOOKUP(Orders[[#This Row],[Customer ID]],customers!$A$2:$I$1001,9,FALSE)</f>
        <v>Yes</v>
      </c>
    </row>
    <row r="934" spans="1:18" x14ac:dyDescent="0.3">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s="5">
        <f>VLOOKUP(Orders[[#This Row],[Product ID]],Table2[#All],7,FALSE)*Orders[[#This Row],[Quantity]]</f>
        <v>6.05</v>
      </c>
      <c r="Q934" s="10">
        <f>Orders[[#This Row],[Profit]]/(Orders[[#This Row],[Sales]]-Orders[[#This Row],[Profit]])</f>
        <v>0.12359550561797751</v>
      </c>
      <c r="R934" t="str">
        <f>VLOOKUP(Orders[[#This Row],[Customer ID]],customers!$A$2:$I$1001,9,FALSE)</f>
        <v>No</v>
      </c>
    </row>
    <row r="935" spans="1:18" x14ac:dyDescent="0.3">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s="5">
        <f>VLOOKUP(Orders[[#This Row],[Product ID]],Table2[#All],7,FALSE)*Orders[[#This Row],[Quantity]]</f>
        <v>1.6109999999999998</v>
      </c>
      <c r="Q935" s="10">
        <f>Orders[[#This Row],[Profit]]/(Orders[[#This Row],[Sales]]-Orders[[#This Row],[Profit]])</f>
        <v>6.3829787234042548E-2</v>
      </c>
      <c r="R935" t="str">
        <f>VLOOKUP(Orders[[#This Row],[Customer ID]],customers!$A$2:$I$1001,9,FALSE)</f>
        <v>Yes</v>
      </c>
    </row>
    <row r="936" spans="1:18" x14ac:dyDescent="0.3">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s="5">
        <f>VLOOKUP(Orders[[#This Row],[Product ID]],Table2[#All],7,FALSE)*Orders[[#This Row],[Quantity]]</f>
        <v>6.865499999999999</v>
      </c>
      <c r="Q936" s="10">
        <f>Orders[[#This Row],[Profit]]/(Orders[[#This Row],[Sales]]-Orders[[#This Row],[Profit]])</f>
        <v>6.3829787234042548E-2</v>
      </c>
      <c r="R936" t="str">
        <f>VLOOKUP(Orders[[#This Row],[Customer ID]],customers!$A$2:$I$1001,9,FALSE)</f>
        <v>No</v>
      </c>
    </row>
    <row r="937" spans="1:18" x14ac:dyDescent="0.3">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s="5">
        <f>VLOOKUP(Orders[[#This Row],[Product ID]],Table2[#All],7,FALSE)*Orders[[#This Row],[Quantity]]</f>
        <v>13.972499999999997</v>
      </c>
      <c r="Q937" s="10">
        <f>Orders[[#This Row],[Profit]]/(Orders[[#This Row],[Sales]]-Orders[[#This Row],[Profit]])</f>
        <v>9.8901098901098897E-2</v>
      </c>
      <c r="R937" t="str">
        <f>VLOOKUP(Orders[[#This Row],[Customer ID]],customers!$A$2:$I$1001,9,FALSE)</f>
        <v>Yes</v>
      </c>
    </row>
    <row r="938" spans="1:18" x14ac:dyDescent="0.3">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s="5">
        <f>VLOOKUP(Orders[[#This Row],[Product ID]],Table2[#All],7,FALSE)*Orders[[#This Row],[Quantity]]</f>
        <v>3.0303</v>
      </c>
      <c r="Q938" s="10">
        <f>Orders[[#This Row],[Profit]]/(Orders[[#This Row],[Sales]]-Orders[[#This Row],[Profit]])</f>
        <v>0.14942528735632185</v>
      </c>
      <c r="R938" t="str">
        <f>VLOOKUP(Orders[[#This Row],[Customer ID]],customers!$A$2:$I$1001,9,FALSE)</f>
        <v>Yes</v>
      </c>
    </row>
    <row r="939" spans="1:18" x14ac:dyDescent="0.3">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s="5">
        <f>VLOOKUP(Orders[[#This Row],[Product ID]],Table2[#All],7,FALSE)*Orders[[#This Row],[Quantity]]</f>
        <v>5.4923999999999991</v>
      </c>
      <c r="Q939" s="10">
        <f>Orders[[#This Row],[Profit]]/(Orders[[#This Row],[Sales]]-Orders[[#This Row],[Profit]])</f>
        <v>6.3829787234042548E-2</v>
      </c>
      <c r="R939" t="str">
        <f>VLOOKUP(Orders[[#This Row],[Customer ID]],customers!$A$2:$I$1001,9,FALSE)</f>
        <v>Yes</v>
      </c>
    </row>
    <row r="940" spans="1:18" x14ac:dyDescent="0.3">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s="5">
        <f>VLOOKUP(Orders[[#This Row],[Product ID]],Table2[#All],7,FALSE)*Orders[[#This Row],[Quantity]]</f>
        <v>8.1675000000000004</v>
      </c>
      <c r="Q940" s="10">
        <f>Orders[[#This Row],[Profit]]/(Orders[[#This Row],[Sales]]-Orders[[#This Row],[Profit]])</f>
        <v>0.12359550561797754</v>
      </c>
      <c r="R940" t="str">
        <f>VLOOKUP(Orders[[#This Row],[Customer ID]],customers!$A$2:$I$1001,9,FALSE)</f>
        <v>Yes</v>
      </c>
    </row>
    <row r="941" spans="1:18" x14ac:dyDescent="0.3">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s="5">
        <f>VLOOKUP(Orders[[#This Row],[Product ID]],Table2[#All],7,FALSE)*Orders[[#This Row],[Quantity]]</f>
        <v>3.7088999999999999</v>
      </c>
      <c r="Q941" s="10">
        <f>Orders[[#This Row],[Profit]]/(Orders[[#This Row],[Sales]]-Orders[[#This Row],[Profit]])</f>
        <v>0.14942528735632182</v>
      </c>
      <c r="R941" t="str">
        <f>VLOOKUP(Orders[[#This Row],[Customer ID]],customers!$A$2:$I$1001,9,FALSE)</f>
        <v>No</v>
      </c>
    </row>
    <row r="942" spans="1:18" x14ac:dyDescent="0.3">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s="5">
        <f>VLOOKUP(Orders[[#This Row],[Product ID]],Table2[#All],7,FALSE)*Orders[[#This Row],[Quantity]]</f>
        <v>0.86039999999999983</v>
      </c>
      <c r="Q942" s="10">
        <f>Orders[[#This Row],[Profit]]/(Orders[[#This Row],[Sales]]-Orders[[#This Row],[Profit]])</f>
        <v>6.3829787234042548E-2</v>
      </c>
      <c r="R942" t="str">
        <f>VLOOKUP(Orders[[#This Row],[Customer ID]],customers!$A$2:$I$1001,9,FALSE)</f>
        <v>Yes</v>
      </c>
    </row>
    <row r="943" spans="1:18" x14ac:dyDescent="0.3">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s="5">
        <f>VLOOKUP(Orders[[#This Row],[Product ID]],Table2[#All],7,FALSE)*Orders[[#This Row],[Quantity]]</f>
        <v>1.3985999999999998</v>
      </c>
      <c r="Q943" s="10">
        <f>Orders[[#This Row],[Profit]]/(Orders[[#This Row],[Sales]]-Orders[[#This Row],[Profit]])</f>
        <v>9.8901098901098897E-2</v>
      </c>
      <c r="R943" t="str">
        <f>VLOOKUP(Orders[[#This Row],[Customer ID]],customers!$A$2:$I$1001,9,FALSE)</f>
        <v>Yes</v>
      </c>
    </row>
    <row r="944" spans="1:18" x14ac:dyDescent="0.3">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s="5">
        <f>VLOOKUP(Orders[[#This Row],[Product ID]],Table2[#All],7,FALSE)*Orders[[#This Row],[Quantity]]</f>
        <v>2.1509999999999998</v>
      </c>
      <c r="Q944" s="10">
        <f>Orders[[#This Row],[Profit]]/(Orders[[#This Row],[Sales]]-Orders[[#This Row],[Profit]])</f>
        <v>6.3829787234042548E-2</v>
      </c>
      <c r="R944" t="str">
        <f>VLOOKUP(Orders[[#This Row],[Customer ID]],customers!$A$2:$I$1001,9,FALSE)</f>
        <v>No</v>
      </c>
    </row>
    <row r="945" spans="1:18" x14ac:dyDescent="0.3">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s="5">
        <f>VLOOKUP(Orders[[#This Row],[Product ID]],Table2[#All],7,FALSE)*Orders[[#This Row],[Quantity]]</f>
        <v>4.1957999999999993</v>
      </c>
      <c r="Q945" s="10">
        <f>Orders[[#This Row],[Profit]]/(Orders[[#This Row],[Sales]]-Orders[[#This Row],[Profit]])</f>
        <v>9.8901098901098883E-2</v>
      </c>
      <c r="R945" t="str">
        <f>VLOOKUP(Orders[[#This Row],[Customer ID]],customers!$A$2:$I$1001,9,FALSE)</f>
        <v>No</v>
      </c>
    </row>
    <row r="946" spans="1:18" x14ac:dyDescent="0.3">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s="5">
        <f>VLOOKUP(Orders[[#This Row],[Product ID]],Table2[#All],7,FALSE)*Orders[[#This Row],[Quantity]]</f>
        <v>2.1509999999999998</v>
      </c>
      <c r="Q946" s="10">
        <f>Orders[[#This Row],[Profit]]/(Orders[[#This Row],[Sales]]-Orders[[#This Row],[Profit]])</f>
        <v>6.3829787234042548E-2</v>
      </c>
      <c r="R946" t="str">
        <f>VLOOKUP(Orders[[#This Row],[Customer ID]],customers!$A$2:$I$1001,9,FALSE)</f>
        <v>No</v>
      </c>
    </row>
    <row r="947" spans="1:18" x14ac:dyDescent="0.3">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s="5">
        <f>VLOOKUP(Orders[[#This Row],[Product ID]],Table2[#All],7,FALSE)*Orders[[#This Row],[Quantity]]</f>
        <v>15.488199999999999</v>
      </c>
      <c r="Q947" s="10">
        <f>Orders[[#This Row],[Profit]]/(Orders[[#This Row],[Sales]]-Orders[[#This Row],[Profit]])</f>
        <v>0.14942528735632185</v>
      </c>
      <c r="R947" t="str">
        <f>VLOOKUP(Orders[[#This Row],[Customer ID]],customers!$A$2:$I$1001,9,FALSE)</f>
        <v>No</v>
      </c>
    </row>
    <row r="948" spans="1:18" x14ac:dyDescent="0.3">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s="5">
        <f>VLOOKUP(Orders[[#This Row],[Product ID]],Table2[#All],7,FALSE)*Orders[[#This Row],[Quantity]]</f>
        <v>3.0303</v>
      </c>
      <c r="Q948" s="10">
        <f>Orders[[#This Row],[Profit]]/(Orders[[#This Row],[Sales]]-Orders[[#This Row],[Profit]])</f>
        <v>0.14942528735632185</v>
      </c>
      <c r="R948" t="str">
        <f>VLOOKUP(Orders[[#This Row],[Customer ID]],customers!$A$2:$I$1001,9,FALSE)</f>
        <v>No</v>
      </c>
    </row>
    <row r="949" spans="1:18" x14ac:dyDescent="0.3">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s="5">
        <f>VLOOKUP(Orders[[#This Row],[Product ID]],Table2[#All],7,FALSE)*Orders[[#This Row],[Quantity]]</f>
        <v>1.0125</v>
      </c>
      <c r="Q949" s="10">
        <f>Orders[[#This Row],[Profit]]/(Orders[[#This Row],[Sales]]-Orders[[#This Row],[Profit]])</f>
        <v>9.8901098901098897E-2</v>
      </c>
      <c r="R949" t="str">
        <f>VLOOKUP(Orders[[#This Row],[Customer ID]],customers!$A$2:$I$1001,9,FALSE)</f>
        <v>No</v>
      </c>
    </row>
    <row r="950" spans="1:18" x14ac:dyDescent="0.3">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s="5">
        <f>VLOOKUP(Orders[[#This Row],[Product ID]],Table2[#All],7,FALSE)*Orders[[#This Row],[Quantity]]</f>
        <v>9.2218499999999999</v>
      </c>
      <c r="Q950" s="10">
        <f>Orders[[#This Row],[Profit]]/(Orders[[#This Row],[Sales]]-Orders[[#This Row],[Profit]])</f>
        <v>0.12359550561797752</v>
      </c>
      <c r="R950" t="str">
        <f>VLOOKUP(Orders[[#This Row],[Customer ID]],customers!$A$2:$I$1001,9,FALSE)</f>
        <v>Yes</v>
      </c>
    </row>
    <row r="951" spans="1:18" x14ac:dyDescent="0.3">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s="5">
        <f>VLOOKUP(Orders[[#This Row],[Product ID]],Table2[#All],7,FALSE)*Orders[[#This Row],[Quantity]]</f>
        <v>6.5963999999999992</v>
      </c>
      <c r="Q951" s="10">
        <f>Orders[[#This Row],[Profit]]/(Orders[[#This Row],[Sales]]-Orders[[#This Row],[Profit]])</f>
        <v>6.3829787234042562E-2</v>
      </c>
      <c r="R951" t="str">
        <f>VLOOKUP(Orders[[#This Row],[Customer ID]],customers!$A$2:$I$1001,9,FALSE)</f>
        <v>No</v>
      </c>
    </row>
    <row r="952" spans="1:18" x14ac:dyDescent="0.3">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s="5">
        <f>VLOOKUP(Orders[[#This Row],[Product ID]],Table2[#All],7,FALSE)*Orders[[#This Row],[Quantity]]</f>
        <v>0.86039999999999983</v>
      </c>
      <c r="Q952" s="10">
        <f>Orders[[#This Row],[Profit]]/(Orders[[#This Row],[Sales]]-Orders[[#This Row],[Profit]])</f>
        <v>6.3829787234042548E-2</v>
      </c>
      <c r="R952" t="str">
        <f>VLOOKUP(Orders[[#This Row],[Customer ID]],customers!$A$2:$I$1001,9,FALSE)</f>
        <v>Yes</v>
      </c>
    </row>
    <row r="953" spans="1:18" x14ac:dyDescent="0.3">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s="5">
        <f>VLOOKUP(Orders[[#This Row],[Product ID]],Table2[#All],7,FALSE)*Orders[[#This Row],[Quantity]]</f>
        <v>1.2905999999999997</v>
      </c>
      <c r="Q953" s="10">
        <f>Orders[[#This Row],[Profit]]/(Orders[[#This Row],[Sales]]-Orders[[#This Row],[Profit]])</f>
        <v>6.3829787234042548E-2</v>
      </c>
      <c r="R953" t="str">
        <f>VLOOKUP(Orders[[#This Row],[Customer ID]],customers!$A$2:$I$1001,9,FALSE)</f>
        <v>No</v>
      </c>
    </row>
    <row r="954" spans="1:18" x14ac:dyDescent="0.3">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s="5">
        <f>VLOOKUP(Orders[[#This Row],[Product ID]],Table2[#All],7,FALSE)*Orders[[#This Row],[Quantity]]</f>
        <v>2.0249999999999999</v>
      </c>
      <c r="Q954" s="10">
        <f>Orders[[#This Row],[Profit]]/(Orders[[#This Row],[Sales]]-Orders[[#This Row],[Profit]])</f>
        <v>9.8901098901098897E-2</v>
      </c>
      <c r="R954" t="str">
        <f>VLOOKUP(Orders[[#This Row],[Customer ID]],customers!$A$2:$I$1001,9,FALSE)</f>
        <v>Yes</v>
      </c>
    </row>
    <row r="955" spans="1:18" x14ac:dyDescent="0.3">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s="5">
        <f>VLOOKUP(Orders[[#This Row],[Product ID]],Table2[#All],7,FALSE)*Orders[[#This Row],[Quantity]]</f>
        <v>0.34964999999999996</v>
      </c>
      <c r="Q955" s="10">
        <f>Orders[[#This Row],[Profit]]/(Orders[[#This Row],[Sales]]-Orders[[#This Row],[Profit]])</f>
        <v>9.8901098901098897E-2</v>
      </c>
      <c r="R955" t="str">
        <f>VLOOKUP(Orders[[#This Row],[Customer ID]],customers!$A$2:$I$1001,9,FALSE)</f>
        <v>Yes</v>
      </c>
    </row>
    <row r="956" spans="1:18" x14ac:dyDescent="0.3">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s="5">
        <f>VLOOKUP(Orders[[#This Row],[Product ID]],Table2[#All],7,FALSE)*Orders[[#This Row],[Quantity]]</f>
        <v>3.07395</v>
      </c>
      <c r="Q956" s="10">
        <f>Orders[[#This Row],[Profit]]/(Orders[[#This Row],[Sales]]-Orders[[#This Row],[Profit]])</f>
        <v>0.12359550561797752</v>
      </c>
      <c r="R956" t="str">
        <f>VLOOKUP(Orders[[#This Row],[Customer ID]],customers!$A$2:$I$1001,9,FALSE)</f>
        <v>Yes</v>
      </c>
    </row>
    <row r="957" spans="1:18" x14ac:dyDescent="0.3">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s="5">
        <f>VLOOKUP(Orders[[#This Row],[Product ID]],Table2[#All],7,FALSE)*Orders[[#This Row],[Quantity]]</f>
        <v>18.785249999999998</v>
      </c>
      <c r="Q957" s="10">
        <f>Orders[[#This Row],[Profit]]/(Orders[[#This Row],[Sales]]-Orders[[#This Row],[Profit]])</f>
        <v>0.12359550561797752</v>
      </c>
      <c r="R957" t="str">
        <f>VLOOKUP(Orders[[#This Row],[Customer ID]],customers!$A$2:$I$1001,9,FALSE)</f>
        <v>Yes</v>
      </c>
    </row>
    <row r="958" spans="1:18" x14ac:dyDescent="0.3">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s="5">
        <f>VLOOKUP(Orders[[#This Row],[Product ID]],Table2[#All],7,FALSE)*Orders[[#This Row],[Quantity]]</f>
        <v>3.2981999999999996</v>
      </c>
      <c r="Q958" s="10">
        <f>Orders[[#This Row],[Profit]]/(Orders[[#This Row],[Sales]]-Orders[[#This Row],[Profit]])</f>
        <v>6.3829787234042562E-2</v>
      </c>
      <c r="R958" t="str">
        <f>VLOOKUP(Orders[[#This Row],[Customer ID]],customers!$A$2:$I$1001,9,FALSE)</f>
        <v>Yes</v>
      </c>
    </row>
    <row r="959" spans="1:18" x14ac:dyDescent="0.3">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s="5">
        <f>VLOOKUP(Orders[[#This Row],[Product ID]],Table2[#All],7,FALSE)*Orders[[#This Row],[Quantity]]</f>
        <v>1.6335</v>
      </c>
      <c r="Q959" s="10">
        <f>Orders[[#This Row],[Profit]]/(Orders[[#This Row],[Sales]]-Orders[[#This Row],[Profit]])</f>
        <v>0.12359550561797752</v>
      </c>
      <c r="R959" t="str">
        <f>VLOOKUP(Orders[[#This Row],[Customer ID]],customers!$A$2:$I$1001,9,FALSE)</f>
        <v>Yes</v>
      </c>
    </row>
    <row r="960" spans="1:18" x14ac:dyDescent="0.3">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s="5">
        <f>VLOOKUP(Orders[[#This Row],[Product ID]],Table2[#All],7,FALSE)*Orders[[#This Row],[Quantity]]</f>
        <v>0.69929999999999992</v>
      </c>
      <c r="Q960" s="10">
        <f>Orders[[#This Row],[Profit]]/(Orders[[#This Row],[Sales]]-Orders[[#This Row],[Profit]])</f>
        <v>9.8901098901098897E-2</v>
      </c>
      <c r="R960" t="str">
        <f>VLOOKUP(Orders[[#This Row],[Customer ID]],customers!$A$2:$I$1001,9,FALSE)</f>
        <v>Yes</v>
      </c>
    </row>
    <row r="961" spans="1:18" x14ac:dyDescent="0.3">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s="5">
        <f>VLOOKUP(Orders[[#This Row],[Product ID]],Table2[#All],7,FALSE)*Orders[[#This Row],[Quantity]]</f>
        <v>3.0907499999999999</v>
      </c>
      <c r="Q961" s="10">
        <f>Orders[[#This Row],[Profit]]/(Orders[[#This Row],[Sales]]-Orders[[#This Row],[Profit]])</f>
        <v>0.14942528735632185</v>
      </c>
      <c r="R961" t="str">
        <f>VLOOKUP(Orders[[#This Row],[Customer ID]],customers!$A$2:$I$1001,9,FALSE)</f>
        <v>Yes</v>
      </c>
    </row>
    <row r="962" spans="1:18" x14ac:dyDescent="0.3">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s="5">
        <f>VLOOKUP(Orders[[#This Row],[Product ID]],Table2[#All],7,FALSE)*Orders[[#This Row],[Quantity]]</f>
        <v>10.302500000000002</v>
      </c>
      <c r="Q962" s="10">
        <f>Orders[[#This Row],[Profit]]/(Orders[[#This Row],[Sales]]-Orders[[#This Row],[Profit]])</f>
        <v>0.14942528735632188</v>
      </c>
      <c r="R962" t="str">
        <f>VLOOKUP(Orders[[#This Row],[Customer ID]],customers!$A$2:$I$1001,9,FALSE)</f>
        <v>Yes</v>
      </c>
    </row>
    <row r="963" spans="1:18" x14ac:dyDescent="0.3">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s="5">
        <f>VLOOKUP(Orders[[#This Row],[Product ID]],Table2[#All],7,FALSE)*Orders[[#This Row],[Quantity]]</f>
        <v>4.1192999999999991</v>
      </c>
      <c r="Q963" s="10">
        <f>Orders[[#This Row],[Profit]]/(Orders[[#This Row],[Sales]]-Orders[[#This Row],[Profit]])</f>
        <v>9.8901098901098883E-2</v>
      </c>
      <c r="R963" t="str">
        <f>VLOOKUP(Orders[[#This Row],[Customer ID]],customers!$A$2:$I$1001,9,FALSE)</f>
        <v>Yes</v>
      </c>
    </row>
    <row r="964" spans="1:18" x14ac:dyDescent="0.3">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s="5">
        <f>VLOOKUP(Orders[[#This Row],[Product ID]],Table2[#All],7,FALSE)*Orders[[#This Row],[Quantity]]</f>
        <v>0.53699999999999992</v>
      </c>
      <c r="Q964" s="10">
        <f>Orders[[#This Row],[Profit]]/(Orders[[#This Row],[Sales]]-Orders[[#This Row],[Profit]])</f>
        <v>6.3829787234042548E-2</v>
      </c>
      <c r="R964" t="str">
        <f>VLOOKUP(Orders[[#This Row],[Customer ID]],customers!$A$2:$I$1001,9,FALSE)</f>
        <v>Yes</v>
      </c>
    </row>
    <row r="965" spans="1:18" x14ac:dyDescent="0.3">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s="5">
        <f>VLOOKUP(Orders[[#This Row],[Product ID]],Table2[#All],7,FALSE)*Orders[[#This Row],[Quantity]]</f>
        <v>1.4327999999999999</v>
      </c>
      <c r="Q965" s="10">
        <f>Orders[[#This Row],[Profit]]/(Orders[[#This Row],[Sales]]-Orders[[#This Row],[Profit]])</f>
        <v>6.3829787234042548E-2</v>
      </c>
      <c r="R965" t="str">
        <f>VLOOKUP(Orders[[#This Row],[Customer ID]],customers!$A$2:$I$1001,9,FALSE)</f>
        <v>Yes</v>
      </c>
    </row>
    <row r="966" spans="1:18" x14ac:dyDescent="0.3">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s="5">
        <f>VLOOKUP(Orders[[#This Row],[Product ID]],Table2[#All],7,FALSE)*Orders[[#This Row],[Quantity]]</f>
        <v>2.45025</v>
      </c>
      <c r="Q966" s="10">
        <f>Orders[[#This Row],[Profit]]/(Orders[[#This Row],[Sales]]-Orders[[#This Row],[Profit]])</f>
        <v>0.12359550561797754</v>
      </c>
      <c r="R966" t="str">
        <f>VLOOKUP(Orders[[#This Row],[Customer ID]],customers!$A$2:$I$1001,9,FALSE)</f>
        <v>No</v>
      </c>
    </row>
    <row r="967" spans="1:18" x14ac:dyDescent="0.3">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s="5">
        <f>VLOOKUP(Orders[[#This Row],[Product ID]],Table2[#All],7,FALSE)*Orders[[#This Row],[Quantity]]</f>
        <v>1.7909999999999999</v>
      </c>
      <c r="Q967" s="10">
        <f>Orders[[#This Row],[Profit]]/(Orders[[#This Row],[Sales]]-Orders[[#This Row],[Profit]])</f>
        <v>6.3829787234042562E-2</v>
      </c>
      <c r="R967" t="str">
        <f>VLOOKUP(Orders[[#This Row],[Customer ID]],customers!$A$2:$I$1001,9,FALSE)</f>
        <v>Yes</v>
      </c>
    </row>
    <row r="968" spans="1:18" x14ac:dyDescent="0.3">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s="5">
        <f>VLOOKUP(Orders[[#This Row],[Product ID]],Table2[#All],7,FALSE)*Orders[[#This Row],[Quantity]]</f>
        <v>5.8805999999999994</v>
      </c>
      <c r="Q968" s="10">
        <f>Orders[[#This Row],[Profit]]/(Orders[[#This Row],[Sales]]-Orders[[#This Row],[Profit]])</f>
        <v>0.12359550561797751</v>
      </c>
      <c r="R968" t="str">
        <f>VLOOKUP(Orders[[#This Row],[Customer ID]],customers!$A$2:$I$1001,9,FALSE)</f>
        <v>Yes</v>
      </c>
    </row>
    <row r="969" spans="1:18" x14ac:dyDescent="0.3">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s="5">
        <f>VLOOKUP(Orders[[#This Row],[Product ID]],Table2[#All],7,FALSE)*Orders[[#This Row],[Quantity]]</f>
        <v>0.16109999999999997</v>
      </c>
      <c r="Q969" s="10">
        <f>Orders[[#This Row],[Profit]]/(Orders[[#This Row],[Sales]]-Orders[[#This Row],[Profit]])</f>
        <v>6.3829787234042548E-2</v>
      </c>
      <c r="R969" t="str">
        <f>VLOOKUP(Orders[[#This Row],[Customer ID]],customers!$A$2:$I$1001,9,FALSE)</f>
        <v>Yes</v>
      </c>
    </row>
    <row r="970" spans="1:18" x14ac:dyDescent="0.3">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s="5">
        <f>VLOOKUP(Orders[[#This Row],[Product ID]],Table2[#All],7,FALSE)*Orders[[#This Row],[Quantity]]</f>
        <v>0.35819999999999996</v>
      </c>
      <c r="Q970" s="10">
        <f>Orders[[#This Row],[Profit]]/(Orders[[#This Row],[Sales]]-Orders[[#This Row],[Profit]])</f>
        <v>6.3829787234042548E-2</v>
      </c>
      <c r="R970" t="str">
        <f>VLOOKUP(Orders[[#This Row],[Customer ID]],customers!$A$2:$I$1001,9,FALSE)</f>
        <v>No</v>
      </c>
    </row>
    <row r="971" spans="1:18" x14ac:dyDescent="0.3">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s="5">
        <f>VLOOKUP(Orders[[#This Row],[Product ID]],Table2[#All],7,FALSE)*Orders[[#This Row],[Quantity]]</f>
        <v>1.6835</v>
      </c>
      <c r="Q971" s="10">
        <f>Orders[[#This Row],[Profit]]/(Orders[[#This Row],[Sales]]-Orders[[#This Row],[Profit]])</f>
        <v>0.14942528735632185</v>
      </c>
      <c r="R971" t="str">
        <f>VLOOKUP(Orders[[#This Row],[Customer ID]],customers!$A$2:$I$1001,9,FALSE)</f>
        <v>Yes</v>
      </c>
    </row>
    <row r="972" spans="1:18" x14ac:dyDescent="0.3">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s="5">
        <f>VLOOKUP(Orders[[#This Row],[Product ID]],Table2[#All],7,FALSE)*Orders[[#This Row],[Quantity]]</f>
        <v>0.90749999999999997</v>
      </c>
      <c r="Q972" s="10">
        <f>Orders[[#This Row],[Profit]]/(Orders[[#This Row],[Sales]]-Orders[[#This Row],[Profit]])</f>
        <v>0.12359550561797752</v>
      </c>
      <c r="R972" t="str">
        <f>VLOOKUP(Orders[[#This Row],[Customer ID]],customers!$A$2:$I$1001,9,FALSE)</f>
        <v>No</v>
      </c>
    </row>
    <row r="973" spans="1:18" x14ac:dyDescent="0.3">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s="5">
        <f>VLOOKUP(Orders[[#This Row],[Product ID]],Table2[#All],7,FALSE)*Orders[[#This Row],[Quantity]]</f>
        <v>13.403249999999998</v>
      </c>
      <c r="Q973" s="10">
        <f>Orders[[#This Row],[Profit]]/(Orders[[#This Row],[Sales]]-Orders[[#This Row],[Profit]])</f>
        <v>9.8901098901098883E-2</v>
      </c>
      <c r="R973" t="str">
        <f>VLOOKUP(Orders[[#This Row],[Customer ID]],customers!$A$2:$I$1001,9,FALSE)</f>
        <v>No</v>
      </c>
    </row>
    <row r="974" spans="1:18" x14ac:dyDescent="0.3">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s="5">
        <f>VLOOKUP(Orders[[#This Row],[Product ID]],Table2[#All],7,FALSE)*Orders[[#This Row],[Quantity]]</f>
        <v>8.0419499999999982</v>
      </c>
      <c r="Q974" s="10">
        <f>Orders[[#This Row],[Profit]]/(Orders[[#This Row],[Sales]]-Orders[[#This Row],[Profit]])</f>
        <v>9.8901098901098897E-2</v>
      </c>
      <c r="R974" t="str">
        <f>VLOOKUP(Orders[[#This Row],[Customer ID]],customers!$A$2:$I$1001,9,FALSE)</f>
        <v>Yes</v>
      </c>
    </row>
    <row r="975" spans="1:18" x14ac:dyDescent="0.3">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s="5">
        <f>VLOOKUP(Orders[[#This Row],[Product ID]],Table2[#All],7,FALSE)*Orders[[#This Row],[Quantity]]</f>
        <v>11.349</v>
      </c>
      <c r="Q975" s="10">
        <f>Orders[[#This Row],[Profit]]/(Orders[[#This Row],[Sales]]-Orders[[#This Row],[Profit]])</f>
        <v>0.14942528735632182</v>
      </c>
      <c r="R975" t="str">
        <f>VLOOKUP(Orders[[#This Row],[Customer ID]],customers!$A$2:$I$1001,9,FALSE)</f>
        <v>No</v>
      </c>
    </row>
    <row r="976" spans="1:18" x14ac:dyDescent="0.3">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s="5">
        <f>VLOOKUP(Orders[[#This Row],[Product ID]],Table2[#All],7,FALSE)*Orders[[#This Row],[Quantity]]</f>
        <v>0.32219999999999993</v>
      </c>
      <c r="Q976" s="10">
        <f>Orders[[#This Row],[Profit]]/(Orders[[#This Row],[Sales]]-Orders[[#This Row],[Profit]])</f>
        <v>6.3829787234042548E-2</v>
      </c>
      <c r="R976" t="str">
        <f>VLOOKUP(Orders[[#This Row],[Customer ID]],customers!$A$2:$I$1001,9,FALSE)</f>
        <v>Yes</v>
      </c>
    </row>
    <row r="977" spans="1:18" x14ac:dyDescent="0.3">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s="5">
        <f>VLOOKUP(Orders[[#This Row],[Product ID]],Table2[#All],7,FALSE)*Orders[[#This Row],[Quantity]]</f>
        <v>0.80594999999999994</v>
      </c>
      <c r="Q977" s="10">
        <f>Orders[[#This Row],[Profit]]/(Orders[[#This Row],[Sales]]-Orders[[#This Row],[Profit]])</f>
        <v>9.8901098901098883E-2</v>
      </c>
      <c r="R977" t="str">
        <f>VLOOKUP(Orders[[#This Row],[Customer ID]],customers!$A$2:$I$1001,9,FALSE)</f>
        <v>Yes</v>
      </c>
    </row>
    <row r="978" spans="1:18" x14ac:dyDescent="0.3">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s="5">
        <f>VLOOKUP(Orders[[#This Row],[Product ID]],Table2[#All],7,FALSE)*Orders[[#This Row],[Quantity]]</f>
        <v>8.2454999999999998</v>
      </c>
      <c r="Q978" s="10">
        <f>Orders[[#This Row],[Profit]]/(Orders[[#This Row],[Sales]]-Orders[[#This Row],[Profit]])</f>
        <v>6.3829787234042562E-2</v>
      </c>
      <c r="R978" t="str">
        <f>VLOOKUP(Orders[[#This Row],[Customer ID]],customers!$A$2:$I$1001,9,FALSE)</f>
        <v>Yes</v>
      </c>
    </row>
    <row r="979" spans="1:18" x14ac:dyDescent="0.3">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s="5">
        <f>VLOOKUP(Orders[[#This Row],[Product ID]],Table2[#All],7,FALSE)*Orders[[#This Row],[Quantity]]</f>
        <v>3.585</v>
      </c>
      <c r="Q979" s="10">
        <f>Orders[[#This Row],[Profit]]/(Orders[[#This Row],[Sales]]-Orders[[#This Row],[Profit]])</f>
        <v>6.3829787234042548E-2</v>
      </c>
      <c r="R979" t="str">
        <f>VLOOKUP(Orders[[#This Row],[Customer ID]],customers!$A$2:$I$1001,9,FALSE)</f>
        <v>No</v>
      </c>
    </row>
    <row r="980" spans="1:18" x14ac:dyDescent="0.3">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s="5">
        <f>VLOOKUP(Orders[[#This Row],[Product ID]],Table2[#All],7,FALSE)*Orders[[#This Row],[Quantity]]</f>
        <v>2.0978999999999997</v>
      </c>
      <c r="Q980" s="10">
        <f>Orders[[#This Row],[Profit]]/(Orders[[#This Row],[Sales]]-Orders[[#This Row],[Profit]])</f>
        <v>9.8901098901098883E-2</v>
      </c>
      <c r="R980" t="str">
        <f>VLOOKUP(Orders[[#This Row],[Customer ID]],customers!$A$2:$I$1001,9,FALSE)</f>
        <v>No</v>
      </c>
    </row>
    <row r="981" spans="1:18" x14ac:dyDescent="0.3">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s="5">
        <f>VLOOKUP(Orders[[#This Row],[Product ID]],Table2[#All],7,FALSE)*Orders[[#This Row],[Quantity]]</f>
        <v>0.64439999999999986</v>
      </c>
      <c r="Q981" s="10">
        <f>Orders[[#This Row],[Profit]]/(Orders[[#This Row],[Sales]]-Orders[[#This Row],[Profit]])</f>
        <v>6.3829787234042548E-2</v>
      </c>
      <c r="R981" t="str">
        <f>VLOOKUP(Orders[[#This Row],[Customer ID]],customers!$A$2:$I$1001,9,FALSE)</f>
        <v>No</v>
      </c>
    </row>
    <row r="982" spans="1:18" x14ac:dyDescent="0.3">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s="5">
        <f>VLOOKUP(Orders[[#This Row],[Product ID]],Table2[#All],7,FALSE)*Orders[[#This Row],[Quantity]]</f>
        <v>18.4437</v>
      </c>
      <c r="Q982" s="10">
        <f>Orders[[#This Row],[Profit]]/(Orders[[#This Row],[Sales]]-Orders[[#This Row],[Profit]])</f>
        <v>0.12359550561797752</v>
      </c>
      <c r="R982" t="str">
        <f>VLOOKUP(Orders[[#This Row],[Customer ID]],customers!$A$2:$I$1001,9,FALSE)</f>
        <v>Yes</v>
      </c>
    </row>
    <row r="983" spans="1:18" x14ac:dyDescent="0.3">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s="5">
        <f>VLOOKUP(Orders[[#This Row],[Product ID]],Table2[#All],7,FALSE)*Orders[[#This Row],[Quantity]]</f>
        <v>2.4057000000000004</v>
      </c>
      <c r="Q983" s="10">
        <f>Orders[[#This Row],[Profit]]/(Orders[[#This Row],[Sales]]-Orders[[#This Row],[Profit]])</f>
        <v>0.12359550561797754</v>
      </c>
      <c r="R983" t="str">
        <f>VLOOKUP(Orders[[#This Row],[Customer ID]],customers!$A$2:$I$1001,9,FALSE)</f>
        <v>Yes</v>
      </c>
    </row>
    <row r="984" spans="1:18" x14ac:dyDescent="0.3">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s="5">
        <f>VLOOKUP(Orders[[#This Row],[Product ID]],Table2[#All],7,FALSE)*Orders[[#This Row],[Quantity]]</f>
        <v>1.4339999999999999</v>
      </c>
      <c r="Q984" s="10">
        <f>Orders[[#This Row],[Profit]]/(Orders[[#This Row],[Sales]]-Orders[[#This Row],[Profit]])</f>
        <v>6.3829787234042562E-2</v>
      </c>
      <c r="R984" t="str">
        <f>VLOOKUP(Orders[[#This Row],[Customer ID]],customers!$A$2:$I$1001,9,FALSE)</f>
        <v>Yes</v>
      </c>
    </row>
    <row r="985" spans="1:18" x14ac:dyDescent="0.3">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s="5">
        <f>VLOOKUP(Orders[[#This Row],[Product ID]],Table2[#All],7,FALSE)*Orders[[#This Row],[Quantity]]</f>
        <v>0.60749999999999993</v>
      </c>
      <c r="Q985" s="10">
        <f>Orders[[#This Row],[Profit]]/(Orders[[#This Row],[Sales]]-Orders[[#This Row],[Profit]])</f>
        <v>9.8901098901098883E-2</v>
      </c>
      <c r="R985" t="str">
        <f>VLOOKUP(Orders[[#This Row],[Customer ID]],customers!$A$2:$I$1001,9,FALSE)</f>
        <v>Yes</v>
      </c>
    </row>
    <row r="986" spans="1:18" x14ac:dyDescent="0.3">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s="5">
        <f>VLOOKUP(Orders[[#This Row],[Product ID]],Table2[#All],7,FALSE)*Orders[[#This Row],[Quantity]]</f>
        <v>3.4787499999999998</v>
      </c>
      <c r="Q986" s="10">
        <f>Orders[[#This Row],[Profit]]/(Orders[[#This Row],[Sales]]-Orders[[#This Row],[Profit]])</f>
        <v>0.12359550561797754</v>
      </c>
      <c r="R986" t="str">
        <f>VLOOKUP(Orders[[#This Row],[Customer ID]],customers!$A$2:$I$1001,9,FALSE)</f>
        <v>Yes</v>
      </c>
    </row>
    <row r="987" spans="1:18" x14ac:dyDescent="0.3">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s="5">
        <f>VLOOKUP(Orders[[#This Row],[Product ID]],Table2[#All],7,FALSE)*Orders[[#This Row],[Quantity]]</f>
        <v>2.8679999999999999</v>
      </c>
      <c r="Q987" s="10">
        <f>Orders[[#This Row],[Profit]]/(Orders[[#This Row],[Sales]]-Orders[[#This Row],[Profit]])</f>
        <v>6.3829787234042562E-2</v>
      </c>
      <c r="R987" t="str">
        <f>VLOOKUP(Orders[[#This Row],[Customer ID]],customers!$A$2:$I$1001,9,FALSE)</f>
        <v>No</v>
      </c>
    </row>
    <row r="988" spans="1:18" x14ac:dyDescent="0.3">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s="5">
        <f>VLOOKUP(Orders[[#This Row],[Product ID]],Table2[#All],7,FALSE)*Orders[[#This Row],[Quantity]]</f>
        <v>4.3504499999999995</v>
      </c>
      <c r="Q988" s="10">
        <f>Orders[[#This Row],[Profit]]/(Orders[[#This Row],[Sales]]-Orders[[#This Row],[Profit]])</f>
        <v>0.14942528735632182</v>
      </c>
      <c r="R988" t="str">
        <f>VLOOKUP(Orders[[#This Row],[Customer ID]],customers!$A$2:$I$1001,9,FALSE)</f>
        <v>No</v>
      </c>
    </row>
    <row r="989" spans="1:18" x14ac:dyDescent="0.3">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s="5">
        <f>VLOOKUP(Orders[[#This Row],[Product ID]],Table2[#All],7,FALSE)*Orders[[#This Row],[Quantity]]</f>
        <v>2.6865000000000001</v>
      </c>
      <c r="Q989" s="10">
        <f>Orders[[#This Row],[Profit]]/(Orders[[#This Row],[Sales]]-Orders[[#This Row],[Profit]])</f>
        <v>9.8901098901098911E-2</v>
      </c>
      <c r="R989" t="str">
        <f>VLOOKUP(Orders[[#This Row],[Customer ID]],customers!$A$2:$I$1001,9,FALSE)</f>
        <v>Yes</v>
      </c>
    </row>
    <row r="990" spans="1:18" x14ac:dyDescent="0.3">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s="5">
        <f>VLOOKUP(Orders[[#This Row],[Product ID]],Table2[#All],7,FALSE)*Orders[[#This Row],[Quantity]]</f>
        <v>1.7909999999999999</v>
      </c>
      <c r="Q990" s="10">
        <f>Orders[[#This Row],[Profit]]/(Orders[[#This Row],[Sales]]-Orders[[#This Row],[Profit]])</f>
        <v>6.3829787234042562E-2</v>
      </c>
      <c r="R990" t="str">
        <f>VLOOKUP(Orders[[#This Row],[Customer ID]],customers!$A$2:$I$1001,9,FALSE)</f>
        <v>Yes</v>
      </c>
    </row>
    <row r="991" spans="1:18" x14ac:dyDescent="0.3">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s="5">
        <f>VLOOKUP(Orders[[#This Row],[Product ID]],Table2[#All],7,FALSE)*Orders[[#This Row],[Quantity]]</f>
        <v>13.972499999999997</v>
      </c>
      <c r="Q991" s="10">
        <f>Orders[[#This Row],[Profit]]/(Orders[[#This Row],[Sales]]-Orders[[#This Row],[Profit]])</f>
        <v>9.8901098901098897E-2</v>
      </c>
      <c r="R991" t="str">
        <f>VLOOKUP(Orders[[#This Row],[Customer ID]],customers!$A$2:$I$1001,9,FALSE)</f>
        <v>Yes</v>
      </c>
    </row>
    <row r="992" spans="1:18" x14ac:dyDescent="0.3">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s="5">
        <f>VLOOKUP(Orders[[#This Row],[Product ID]],Table2[#All],7,FALSE)*Orders[[#This Row],[Quantity]]</f>
        <v>2.00475</v>
      </c>
      <c r="Q992" s="10">
        <f>Orders[[#This Row],[Profit]]/(Orders[[#This Row],[Sales]]-Orders[[#This Row],[Profit]])</f>
        <v>0.12359550561797752</v>
      </c>
      <c r="R992" t="str">
        <f>VLOOKUP(Orders[[#This Row],[Customer ID]],customers!$A$2:$I$1001,9,FALSE)</f>
        <v>No</v>
      </c>
    </row>
    <row r="993" spans="1:18" x14ac:dyDescent="0.3">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s="5">
        <f>VLOOKUP(Orders[[#This Row],[Product ID]],Table2[#All],7,FALSE)*Orders[[#This Row],[Quantity]]</f>
        <v>2.0202</v>
      </c>
      <c r="Q993" s="10">
        <f>Orders[[#This Row],[Profit]]/(Orders[[#This Row],[Sales]]-Orders[[#This Row],[Profit]])</f>
        <v>0.14942528735632185</v>
      </c>
      <c r="R993" t="str">
        <f>VLOOKUP(Orders[[#This Row],[Customer ID]],customers!$A$2:$I$1001,9,FALSE)</f>
        <v>No</v>
      </c>
    </row>
    <row r="994" spans="1:18" x14ac:dyDescent="0.3">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s="5">
        <f>VLOOKUP(Orders[[#This Row],[Product ID]],Table2[#All],7,FALSE)*Orders[[#This Row],[Quantity]]</f>
        <v>14.217449999999999</v>
      </c>
      <c r="Q994" s="10">
        <f>Orders[[#This Row],[Profit]]/(Orders[[#This Row],[Sales]]-Orders[[#This Row],[Profit]])</f>
        <v>0.14942528735632185</v>
      </c>
      <c r="R994" t="str">
        <f>VLOOKUP(Orders[[#This Row],[Customer ID]],customers!$A$2:$I$1001,9,FALSE)</f>
        <v>No</v>
      </c>
    </row>
    <row r="995" spans="1:18" x14ac:dyDescent="0.3">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s="5">
        <f>VLOOKUP(Orders[[#This Row],[Product ID]],Table2[#All],7,FALSE)*Orders[[#This Row],[Quantity]]</f>
        <v>6.9930000000000003</v>
      </c>
      <c r="Q995" s="10">
        <f>Orders[[#This Row],[Profit]]/(Orders[[#This Row],[Sales]]-Orders[[#This Row],[Profit]])</f>
        <v>9.8901098901098911E-2</v>
      </c>
      <c r="R995" t="str">
        <f>VLOOKUP(Orders[[#This Row],[Customer ID]],customers!$A$2:$I$1001,9,FALSE)</f>
        <v>No</v>
      </c>
    </row>
    <row r="996" spans="1:18" x14ac:dyDescent="0.3">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s="5">
        <f>VLOOKUP(Orders[[#This Row],[Product ID]],Table2[#All],7,FALSE)*Orders[[#This Row],[Quantity]]</f>
        <v>0.80594999999999994</v>
      </c>
      <c r="Q996" s="10">
        <f>Orders[[#This Row],[Profit]]/(Orders[[#This Row],[Sales]]-Orders[[#This Row],[Profit]])</f>
        <v>9.8901098901098883E-2</v>
      </c>
      <c r="R996" t="str">
        <f>VLOOKUP(Orders[[#This Row],[Customer ID]],customers!$A$2:$I$1001,9,FALSE)</f>
        <v>No</v>
      </c>
    </row>
    <row r="997" spans="1:18" x14ac:dyDescent="0.3">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s="5">
        <f>VLOOKUP(Orders[[#This Row],[Product ID]],Table2[#All],7,FALSE)*Orders[[#This Row],[Quantity]]</f>
        <v>1.6490999999999998</v>
      </c>
      <c r="Q997" s="10">
        <f>Orders[[#This Row],[Profit]]/(Orders[[#This Row],[Sales]]-Orders[[#This Row],[Profit]])</f>
        <v>6.3829787234042562E-2</v>
      </c>
      <c r="R997" t="str">
        <f>VLOOKUP(Orders[[#This Row],[Customer ID]],customers!$A$2:$I$1001,9,FALSE)</f>
        <v>No</v>
      </c>
    </row>
    <row r="998" spans="1:18" x14ac:dyDescent="0.3">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s="5">
        <f>VLOOKUP(Orders[[#This Row],[Product ID]],Table2[#All],7,FALSE)*Orders[[#This Row],[Quantity]]</f>
        <v>1.7909999999999999</v>
      </c>
      <c r="Q998" s="10">
        <f>Orders[[#This Row],[Profit]]/(Orders[[#This Row],[Sales]]-Orders[[#This Row],[Profit]])</f>
        <v>6.3829787234042562E-2</v>
      </c>
      <c r="R998" t="str">
        <f>VLOOKUP(Orders[[#This Row],[Customer ID]],customers!$A$2:$I$1001,9,FALSE)</f>
        <v>No</v>
      </c>
    </row>
    <row r="999" spans="1:18" x14ac:dyDescent="0.3">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s="5">
        <f>VLOOKUP(Orders[[#This Row],[Product ID]],Table2[#All],7,FALSE)*Orders[[#This Row],[Quantity]]</f>
        <v>2.4299999999999997</v>
      </c>
      <c r="Q999" s="10">
        <f>Orders[[#This Row],[Profit]]/(Orders[[#This Row],[Sales]]-Orders[[#This Row],[Profit]])</f>
        <v>9.8901098901098883E-2</v>
      </c>
      <c r="R999" t="str">
        <f>VLOOKUP(Orders[[#This Row],[Customer ID]],customers!$A$2:$I$1001,9,FALSE)</f>
        <v>No</v>
      </c>
    </row>
    <row r="1000" spans="1:18" x14ac:dyDescent="0.3">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s="5">
        <f>VLOOKUP(Orders[[#This Row],[Product ID]],Table2[#All],7,FALSE)*Orders[[#This Row],[Quantity]]</f>
        <v>0.89549999999999985</v>
      </c>
      <c r="Q1000" s="10">
        <f>Orders[[#This Row],[Profit]]/(Orders[[#This Row],[Sales]]-Orders[[#This Row],[Profit]])</f>
        <v>9.8901098901098897E-2</v>
      </c>
      <c r="R1000" t="str">
        <f>VLOOKUP(Orders[[#This Row],[Customer ID]],customers!$A$2:$I$1001,9,FALSE)</f>
        <v>No</v>
      </c>
    </row>
    <row r="1001" spans="1:18" x14ac:dyDescent="0.3">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s="5">
        <f>VLOOKUP(Orders[[#This Row],[Product ID]],Table2[#All],7,FALSE)*Orders[[#This Row],[Quantity]]</f>
        <v>1.3612500000000001</v>
      </c>
      <c r="Q1001" s="10">
        <f>Orders[[#This Row],[Profit]]/(Orders[[#This Row],[Sales]]-Orders[[#This Row],[Profit]])</f>
        <v>0.12359550561797754</v>
      </c>
      <c r="R1001" t="str">
        <f>VLOOKUP(Orders[[#This Row],[Customer ID]],customers!$A$2:$I$1001,9,FALSE)</f>
        <v>Yes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214DF-49B8-4C4A-BC7D-73D0C6930A26}">
  <dimension ref="A6:B7"/>
  <sheetViews>
    <sheetView workbookViewId="0">
      <selection activeCell="A7" sqref="A7"/>
    </sheetView>
  </sheetViews>
  <sheetFormatPr defaultRowHeight="14.4" x14ac:dyDescent="0.3"/>
  <cols>
    <col min="1" max="1" width="17.33203125" bestFit="1" customWidth="1"/>
    <col min="2" max="2" width="11.6640625" bestFit="1" customWidth="1"/>
    <col min="3" max="3" width="12.109375" bestFit="1" customWidth="1"/>
    <col min="4" max="4" width="7.44140625" bestFit="1" customWidth="1"/>
    <col min="5" max="5" width="7.88671875" bestFit="1" customWidth="1"/>
    <col min="6" max="6" width="10.77734375" bestFit="1" customWidth="1"/>
  </cols>
  <sheetData>
    <row r="6" spans="1:2" x14ac:dyDescent="0.3">
      <c r="A6" t="s">
        <v>6223</v>
      </c>
      <c r="B6" t="s">
        <v>6220</v>
      </c>
    </row>
    <row r="7" spans="1:2" x14ac:dyDescent="0.3">
      <c r="A7" s="10">
        <v>0.10907842998530171</v>
      </c>
      <c r="B7" s="14">
        <v>45134.254999999997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A269-689B-440B-9B79-670D8ABE7737}">
  <dimension ref="AC1:AC34"/>
  <sheetViews>
    <sheetView showGridLines="0" tabSelected="1" zoomScale="75" zoomScaleNormal="75" workbookViewId="0">
      <selection activeCell="AL21" sqref="AL21"/>
    </sheetView>
  </sheetViews>
  <sheetFormatPr defaultRowHeight="14.4" x14ac:dyDescent="0.3"/>
  <cols>
    <col min="1" max="1" width="1.109375" style="15" customWidth="1"/>
    <col min="2" max="9" width="8.88671875" style="15"/>
    <col min="10" max="10" width="1.77734375" style="15" customWidth="1"/>
    <col min="11" max="16" width="8.88671875" style="15"/>
    <col min="17" max="17" width="1.77734375" style="15" customWidth="1"/>
    <col min="18" max="18" width="8.88671875" style="15"/>
    <col min="19" max="19" width="1.109375" style="15" customWidth="1"/>
    <col min="20" max="20" width="8.88671875" style="15"/>
    <col min="21" max="21" width="8.88671875" style="15" customWidth="1"/>
    <col min="22" max="22" width="8.88671875" style="15"/>
    <col min="23" max="23" width="1.77734375" style="15" customWidth="1"/>
    <col min="24" max="28" width="8.88671875" style="15"/>
    <col min="29" max="29" width="1.109375" style="15" customWidth="1"/>
    <col min="30" max="16384" width="8.88671875" style="15"/>
  </cols>
  <sheetData>
    <row r="1" ht="6" customHeight="1" x14ac:dyDescent="0.3"/>
    <row r="6" ht="4.95" customHeight="1" x14ac:dyDescent="0.3"/>
    <row r="16" ht="4.95" customHeight="1" x14ac:dyDescent="0.3"/>
    <row r="32" ht="4.95" customHeight="1" x14ac:dyDescent="0.3"/>
    <row r="34" spans="29:29" x14ac:dyDescent="0.3">
      <c r="AC34" s="15"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4" sqref="K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1" sqref="I21"/>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96044-851D-4F52-B88D-39E17A577B5F}">
  <dimension ref="A3:F48"/>
  <sheetViews>
    <sheetView workbookViewId="0">
      <selection activeCell="D16" sqref="D1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789D6-7F97-4E02-9988-7D45338914BF}">
  <dimension ref="A3:B15"/>
  <sheetViews>
    <sheetView zoomScaleNormal="100" workbookViewId="0">
      <selection activeCell="A10" sqref="A10"/>
    </sheetView>
  </sheetViews>
  <sheetFormatPr defaultRowHeight="14.4" x14ac:dyDescent="0.3"/>
  <cols>
    <col min="1" max="1" width="20.88671875" bestFit="1" customWidth="1"/>
    <col min="2" max="3" width="11.6640625" bestFit="1" customWidth="1"/>
    <col min="4" max="7" width="6" bestFit="1" customWidth="1"/>
    <col min="8" max="15" width="7" bestFit="1" customWidth="1"/>
  </cols>
  <sheetData>
    <row r="3" spans="1:2" x14ac:dyDescent="0.3">
      <c r="A3" s="6" t="s">
        <v>6215</v>
      </c>
      <c r="B3" t="s">
        <v>6220</v>
      </c>
    </row>
    <row r="4" spans="1:2" x14ac:dyDescent="0.3">
      <c r="A4" t="s">
        <v>6202</v>
      </c>
      <c r="B4" s="11">
        <v>3503.0350000000008</v>
      </c>
    </row>
    <row r="5" spans="1:2" x14ac:dyDescent="0.3">
      <c r="A5" t="s">
        <v>6203</v>
      </c>
      <c r="B5" s="11">
        <v>4138.2050000000008</v>
      </c>
    </row>
    <row r="6" spans="1:2" x14ac:dyDescent="0.3">
      <c r="A6" t="s">
        <v>6204</v>
      </c>
      <c r="B6" s="11">
        <v>4795.7750000000015</v>
      </c>
    </row>
    <row r="7" spans="1:2" x14ac:dyDescent="0.3">
      <c r="A7" t="s">
        <v>6205</v>
      </c>
      <c r="B7" s="11">
        <v>4224.5949999999993</v>
      </c>
    </row>
    <row r="8" spans="1:2" x14ac:dyDescent="0.3">
      <c r="A8" t="s">
        <v>6206</v>
      </c>
      <c r="B8" s="11">
        <v>3247.98</v>
      </c>
    </row>
    <row r="9" spans="1:2" x14ac:dyDescent="0.3">
      <c r="A9" t="s">
        <v>6207</v>
      </c>
      <c r="B9" s="11">
        <v>4843.04</v>
      </c>
    </row>
    <row r="10" spans="1:2" x14ac:dyDescent="0.3">
      <c r="A10" t="s">
        <v>6208</v>
      </c>
      <c r="B10" s="11">
        <v>3982.915</v>
      </c>
    </row>
    <row r="11" spans="1:2" x14ac:dyDescent="0.3">
      <c r="A11" t="s">
        <v>6209</v>
      </c>
      <c r="B11" s="11">
        <v>2326.9</v>
      </c>
    </row>
    <row r="12" spans="1:2" x14ac:dyDescent="0.3">
      <c r="A12" t="s">
        <v>6210</v>
      </c>
      <c r="B12" s="11">
        <v>3633.6449999999991</v>
      </c>
    </row>
    <row r="13" spans="1:2" x14ac:dyDescent="0.3">
      <c r="A13" t="s">
        <v>6211</v>
      </c>
      <c r="B13" s="11">
        <v>3800.0750000000007</v>
      </c>
    </row>
    <row r="14" spans="1:2" x14ac:dyDescent="0.3">
      <c r="A14" t="s">
        <v>6212</v>
      </c>
      <c r="B14" s="11">
        <v>3548.4299999999994</v>
      </c>
    </row>
    <row r="15" spans="1:2" x14ac:dyDescent="0.3">
      <c r="A15" t="s">
        <v>6213</v>
      </c>
      <c r="B15" s="11">
        <v>3089.6600000000003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800F-2DB2-43B0-A4DC-9B7C207ABCD4}">
  <dimension ref="A3:B6"/>
  <sheetViews>
    <sheetView workbookViewId="0">
      <selection activeCell="K29" sqref="K29"/>
    </sheetView>
  </sheetViews>
  <sheetFormatPr defaultRowHeight="14.4" x14ac:dyDescent="0.3"/>
  <cols>
    <col min="1" max="1" width="14" bestFit="1" customWidth="1"/>
    <col min="2" max="2" width="11.6640625" bestFit="1" customWidth="1"/>
    <col min="3" max="5" width="5.88671875" bestFit="1" customWidth="1"/>
    <col min="6" max="6" width="7.88671875" bestFit="1" customWidth="1"/>
  </cols>
  <sheetData>
    <row r="3" spans="1:2" x14ac:dyDescent="0.3">
      <c r="A3" s="6"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50790-22C4-4DE6-8F51-77D9F09E06DE}">
  <dimension ref="A3:B7"/>
  <sheetViews>
    <sheetView workbookViewId="0">
      <selection activeCell="E6" sqref="E6"/>
    </sheetView>
  </sheetViews>
  <sheetFormatPr defaultRowHeight="14.4" x14ac:dyDescent="0.3"/>
  <cols>
    <col min="1" max="1" width="18.88671875" bestFit="1" customWidth="1"/>
    <col min="2" max="2" width="11.6640625" bestFit="1" customWidth="1"/>
    <col min="3" max="5" width="5.88671875" bestFit="1" customWidth="1"/>
    <col min="6" max="6" width="7.88671875" bestFit="1" customWidth="1"/>
  </cols>
  <sheetData>
    <row r="3" spans="1:2" x14ac:dyDescent="0.3">
      <c r="A3" s="6" t="s">
        <v>6196</v>
      </c>
      <c r="B3" t="s">
        <v>6220</v>
      </c>
    </row>
    <row r="4" spans="1:2" x14ac:dyDescent="0.3">
      <c r="A4" t="s">
        <v>6217</v>
      </c>
      <c r="B4" s="11">
        <v>12306.439999999995</v>
      </c>
    </row>
    <row r="5" spans="1:2" x14ac:dyDescent="0.3">
      <c r="A5" t="s">
        <v>6218</v>
      </c>
      <c r="B5" s="11">
        <v>12054.074999999995</v>
      </c>
    </row>
    <row r="6" spans="1:2" x14ac:dyDescent="0.3">
      <c r="A6" t="s">
        <v>6216</v>
      </c>
      <c r="B6" s="11">
        <v>11768.494999999997</v>
      </c>
    </row>
    <row r="7" spans="1:2" x14ac:dyDescent="0.3">
      <c r="A7" t="s">
        <v>6219</v>
      </c>
      <c r="B7" s="11">
        <v>9005.2450000000099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496E7-8D0F-4090-845C-412569E5AB4C}">
  <dimension ref="A3:B7"/>
  <sheetViews>
    <sheetView zoomScaleNormal="100" workbookViewId="0">
      <selection activeCell="M13" sqref="M13"/>
    </sheetView>
  </sheetViews>
  <sheetFormatPr defaultRowHeight="14.4" x14ac:dyDescent="0.3"/>
  <cols>
    <col min="1" max="1" width="18.88671875" bestFit="1" customWidth="1"/>
    <col min="2" max="2" width="17.33203125" bestFit="1" customWidth="1"/>
    <col min="3" max="7" width="6" bestFit="1" customWidth="1"/>
    <col min="8" max="15" width="7" bestFit="1" customWidth="1"/>
  </cols>
  <sheetData>
    <row r="3" spans="1:2" x14ac:dyDescent="0.3">
      <c r="A3" s="6" t="s">
        <v>6196</v>
      </c>
      <c r="B3" t="s">
        <v>6223</v>
      </c>
    </row>
    <row r="4" spans="1:2" x14ac:dyDescent="0.3">
      <c r="A4" t="s">
        <v>6216</v>
      </c>
      <c r="B4" s="10">
        <v>9.8901098901098619E-2</v>
      </c>
    </row>
    <row r="5" spans="1:2" x14ac:dyDescent="0.3">
      <c r="A5" t="s">
        <v>6217</v>
      </c>
      <c r="B5" s="10">
        <v>0.12359550561797759</v>
      </c>
    </row>
    <row r="6" spans="1:2" x14ac:dyDescent="0.3">
      <c r="A6" t="s">
        <v>6218</v>
      </c>
      <c r="B6" s="10">
        <v>0.14942528735632246</v>
      </c>
    </row>
    <row r="7" spans="1:2" x14ac:dyDescent="0.3">
      <c r="A7" t="s">
        <v>6219</v>
      </c>
      <c r="B7" s="10">
        <v>6.3829787234042881E-2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C5E8-848E-4825-BD35-DC62546CDD95}">
  <dimension ref="A3:B8"/>
  <sheetViews>
    <sheetView workbookViewId="0">
      <selection activeCell="B7" sqref="B7"/>
    </sheetView>
  </sheetViews>
  <sheetFormatPr defaultRowHeight="14.4" x14ac:dyDescent="0.3"/>
  <cols>
    <col min="1" max="1" width="15.109375" bestFit="1" customWidth="1"/>
    <col min="2" max="2" width="11.6640625" bestFit="1" customWidth="1"/>
  </cols>
  <sheetData>
    <row r="3" spans="1:2" x14ac:dyDescent="0.3">
      <c r="A3" s="6" t="s">
        <v>6224</v>
      </c>
      <c r="B3" t="s">
        <v>6220</v>
      </c>
    </row>
    <row r="4" spans="1:2" x14ac:dyDescent="0.3">
      <c r="A4" s="12" t="s">
        <v>5114</v>
      </c>
      <c r="B4" s="13">
        <v>317.06999999999994</v>
      </c>
    </row>
    <row r="5" spans="1:2" x14ac:dyDescent="0.3">
      <c r="A5" s="12" t="s">
        <v>5765</v>
      </c>
      <c r="B5" s="13">
        <v>307.04499999999996</v>
      </c>
    </row>
    <row r="6" spans="1:2" x14ac:dyDescent="0.3">
      <c r="A6" s="12" t="s">
        <v>2587</v>
      </c>
      <c r="B6" s="13">
        <v>289.11</v>
      </c>
    </row>
    <row r="7" spans="1:2" x14ac:dyDescent="0.3">
      <c r="A7" s="12" t="s">
        <v>1598</v>
      </c>
      <c r="B7" s="13">
        <v>281.67499999999995</v>
      </c>
    </row>
    <row r="8" spans="1:2" x14ac:dyDescent="0.3">
      <c r="A8" s="12" t="s">
        <v>3753</v>
      </c>
      <c r="B8" s="13">
        <v>278.01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vt:lpstr>
      <vt:lpstr>customers</vt:lpstr>
      <vt:lpstr>products</vt:lpstr>
      <vt:lpstr>TotalSales</vt:lpstr>
      <vt:lpstr>SalesByMonth</vt:lpstr>
      <vt:lpstr>SalesByCountry</vt:lpstr>
      <vt:lpstr>SalesByCoffeeType</vt:lpstr>
      <vt:lpstr>Profit</vt:lpstr>
      <vt:lpstr>Top 5 Customers</vt:lpstr>
      <vt:lpstr>KPI</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Gaurav Sharma</cp:lastModifiedBy>
  <cp:revision/>
  <dcterms:created xsi:type="dcterms:W3CDTF">2022-11-26T09:51:45Z</dcterms:created>
  <dcterms:modified xsi:type="dcterms:W3CDTF">2024-12-26T19:14:36Z</dcterms:modified>
  <cp:category/>
  <cp:contentStatus/>
</cp:coreProperties>
</file>