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gdtcpxahost.cmg.int\wpb_prod\editorial\insuranceexplorer\data\"/>
    </mc:Choice>
  </mc:AlternateContent>
  <bookViews>
    <workbookView xWindow="0" yWindow="0" windowWidth="28800" windowHeight="12585" activeTab="1"/>
  </bookViews>
  <sheets>
    <sheet name="master" sheetId="1" r:id="rId1"/>
    <sheet name="Instructions" sheetId="22" r:id="rId2"/>
    <sheet name="names" sheetId="2" r:id="rId3"/>
    <sheet name="RatingsLU" sheetId="20" r:id="rId4"/>
    <sheet name="AMBest" sheetId="13" r:id="rId5"/>
    <sheet name="Demotech old" sheetId="32" r:id="rId6"/>
    <sheet name="Demotech" sheetId="28" r:id="rId7"/>
    <sheet name="Weiss" sheetId="11" r:id="rId8"/>
    <sheet name="Weiss old" sheetId="33" r:id="rId9"/>
    <sheet name="addresses" sheetId="10" r:id="rId10"/>
    <sheet name="2016q3" sheetId="31" r:id="rId11"/>
    <sheet name="2016q2" sheetId="30" r:id="rId12"/>
    <sheet name="2016q1" sheetId="29" r:id="rId13"/>
    <sheet name="2015q4" sheetId="23" r:id="rId14"/>
    <sheet name="2015q3" sheetId="21" r:id="rId15"/>
    <sheet name="2015q2" sheetId="3" r:id="rId16"/>
    <sheet name="2015q1" sheetId="4" r:id="rId17"/>
    <sheet name="2014q4" sheetId="5" r:id="rId18"/>
    <sheet name="2014q3" sheetId="6" r:id="rId19"/>
    <sheet name="2014q2" sheetId="7" r:id="rId20"/>
    <sheet name="2014q1" sheetId="8" r:id="rId21"/>
    <sheet name="2013q4" sheetId="9" r:id="rId22"/>
    <sheet name="c2015q4" sheetId="27" r:id="rId23"/>
    <sheet name="c2015q3" sheetId="26" r:id="rId24"/>
    <sheet name="c2015q2" sheetId="25" r:id="rId25"/>
    <sheet name="c2015q1" sheetId="24" r:id="rId26"/>
    <sheet name="c2014q4" sheetId="19" r:id="rId27"/>
    <sheet name="c2014q3" sheetId="18" r:id="rId28"/>
    <sheet name="c2014q2" sheetId="17" r:id="rId29"/>
    <sheet name="c2014q1" sheetId="16" r:id="rId30"/>
    <sheet name="c2013q4" sheetId="15" r:id="rId31"/>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AB2" i="1"/>
  <c r="AA2" i="1"/>
  <c r="Z2" i="1"/>
  <c r="E866" i="10"/>
  <c r="J178" i="1"/>
  <c r="J179" i="1"/>
  <c r="J180" i="1"/>
  <c r="J181" i="1"/>
  <c r="J182"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E182" i="1"/>
  <c r="F182" i="1"/>
  <c r="G182" i="1"/>
  <c r="H18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J176" i="1" s="1"/>
  <c r="I177" i="1"/>
  <c r="J177" i="1" s="1"/>
  <c r="I178" i="1"/>
  <c r="I179" i="1"/>
  <c r="I180" i="1"/>
  <c r="I181" i="1"/>
  <c r="I182" i="1"/>
  <c r="I2" i="1"/>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2"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AG175"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7" i="1" l="1"/>
  <c r="AD15" i="1"/>
  <c r="AD23" i="1"/>
  <c r="AD31" i="1"/>
  <c r="AD39" i="1"/>
  <c r="AD47" i="1"/>
  <c r="AD55" i="1"/>
  <c r="AD63" i="1"/>
  <c r="AD71" i="1"/>
  <c r="AD79" i="1"/>
  <c r="AD87" i="1"/>
  <c r="AD95" i="1"/>
  <c r="AD103" i="1"/>
  <c r="AD111" i="1"/>
  <c r="AD119" i="1"/>
  <c r="AD127" i="1"/>
  <c r="AD135" i="1"/>
  <c r="AD143" i="1"/>
  <c r="AD151" i="1"/>
  <c r="AD159" i="1"/>
  <c r="AD167" i="1"/>
  <c r="AD175"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AF175" i="1"/>
  <c r="G175" i="1"/>
  <c r="E175" i="1"/>
  <c r="A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C175" i="1"/>
  <c r="AH72" i="1"/>
  <c r="P148" i="1"/>
  <c r="P48" i="1"/>
  <c r="P10" i="1"/>
  <c r="AC113" i="1"/>
  <c r="AC126" i="1"/>
  <c r="AH31" i="1"/>
  <c r="AC31" i="1"/>
  <c r="AC58" i="1"/>
  <c r="AC71" i="1"/>
  <c r="AH59" i="1"/>
  <c r="AC59" i="1"/>
  <c r="AC19" i="1"/>
  <c r="AH175"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S3" i="1" l="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J7"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J144"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J157"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J150"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26" i="1"/>
  <c r="J143" i="1"/>
  <c r="J8" i="1"/>
  <c r="J15" i="1"/>
  <c r="J61" i="1"/>
  <c r="J46" i="1"/>
  <c r="J73" i="1"/>
  <c r="J115" i="1"/>
  <c r="J103" i="1"/>
  <c r="J110" i="1"/>
  <c r="J52" i="1"/>
  <c r="J99"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J155" i="1"/>
  <c r="M17" i="1"/>
  <c r="N17" i="1" s="1"/>
  <c r="J133" i="1"/>
  <c r="L102" i="1"/>
  <c r="L21" i="1"/>
  <c r="J51" i="1"/>
  <c r="J54" i="1"/>
  <c r="J175" i="1"/>
  <c r="M159" i="1"/>
  <c r="N159" i="1" s="1"/>
  <c r="L60" i="1"/>
  <c r="J3" i="1"/>
  <c r="M26" i="1"/>
  <c r="N26" i="1" s="1"/>
  <c r="L162" i="1"/>
  <c r="J66"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J169" i="1" s="1"/>
  <c r="J170" i="1" l="1"/>
  <c r="J174" i="1"/>
  <c r="J147" i="1"/>
  <c r="J29" i="1"/>
  <c r="J53" i="1"/>
  <c r="J35" i="1"/>
  <c r="J146" i="1"/>
  <c r="J9" i="1"/>
  <c r="J113" i="1"/>
  <c r="J145" i="1"/>
  <c r="J6" i="1"/>
  <c r="J137" i="1"/>
  <c r="J2" i="1"/>
  <c r="J140" i="1"/>
  <c r="J64" i="1"/>
  <c r="J164" i="1"/>
  <c r="J138" i="1"/>
  <c r="J10" i="1"/>
  <c r="J32" i="1"/>
  <c r="J165" i="1"/>
</calcChain>
</file>

<file path=xl/sharedStrings.xml><?xml version="1.0" encoding="utf-8"?>
<sst xmlns="http://schemas.openxmlformats.org/spreadsheetml/2006/main" count="14660" uniqueCount="4084">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</sst>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9"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37">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6.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workbookViewId="0">
      <pane xSplit="2" ySplit="1" topLeftCell="C2" activePane="bottomRight" state="frozen"/>
      <selection pane="topRight" activeCell="C1" sqref="C1"/>
      <selection pane="bottomLeft" activeCell="A2" sqref="A2"/>
      <selection pane="bottomRight" activeCell="J2" sqref="J2"/>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35"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s="135" t="s">
        <v>4078</v>
      </c>
      <c r="AA1" s="135" t="s">
        <v>4079</v>
      </c>
      <c r="AB1" s="135" t="s">
        <v>4080</v>
      </c>
      <c r="AC1" t="s">
        <v>23</v>
      </c>
      <c r="AD1" s="2" t="s">
        <v>24</v>
      </c>
      <c r="AE1" t="s">
        <v>25</v>
      </c>
      <c r="AF1" t="s">
        <v>26</v>
      </c>
      <c r="AG1" s="62" t="s">
        <v>3998</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35">
        <f>IFERROR(VLOOKUP(B2, '2016q1'!A$1:C$399,3,),0)</f>
        <v>555866</v>
      </c>
      <c r="AA2" s="135">
        <f>IFERROR(VLOOKUP(B2, '2016q2'!A$1:C$399,3,),0)</f>
        <v>564439</v>
      </c>
      <c r="AB2" s="135">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35"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35">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35">
        <f>IFERROR(VLOOKUP(B3, '2016q1'!A$1:C$399,3,),0)</f>
        <v>476278</v>
      </c>
      <c r="AA3" s="135">
        <f>IFERROR(VLOOKUP(B3, '2016q2'!A$1:C$399,3,),0)</f>
        <v>475761</v>
      </c>
      <c r="AB3" s="135">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35"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135">
        <f>IFERROR(VLOOKUP(B4, '2016q3'!A$1:C$400,3,),0)</f>
        <v>0</v>
      </c>
      <c r="P4" t="str">
        <f t="shared" si="1"/>
        <v>0</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35">
        <f>IFERROR(VLOOKUP(B4, '2016q1'!A$1:C$399,3,),0)</f>
        <v>0</v>
      </c>
      <c r="AA4" s="135">
        <f>IFERROR(VLOOKUP(B4, '2016q2'!A$1:C$399,3,),0)</f>
        <v>0</v>
      </c>
      <c r="AB4" s="135">
        <f>IFERROR(VLOOKUP(B4, '2016q3'!A$1:C$399,3,),0)</f>
        <v>0</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t="str">
        <f t="shared" si="3"/>
        <v>-</v>
      </c>
      <c r="AI4" t="str">
        <f t="shared" si="0"/>
        <v/>
      </c>
      <c r="AJ4" s="62">
        <f t="shared" si="4"/>
        <v>0</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35"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35">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35">
        <f>IFERROR(VLOOKUP(B5, '2016q1'!A$1:C$399,3,),0)</f>
        <v>297412</v>
      </c>
      <c r="AA5" s="135">
        <f>IFERROR(VLOOKUP(B5, '2016q2'!A$1:C$399,3,),0)</f>
        <v>315769</v>
      </c>
      <c r="AB5" s="135">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82</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35"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35">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35">
        <f>IFERROR(VLOOKUP(B6, '2016q1'!A$1:C$399,3,),0)</f>
        <v>252975</v>
      </c>
      <c r="AA6" s="135">
        <f>IFERROR(VLOOKUP(B6, '2016q2'!A$1:C$399,3,),0)</f>
        <v>265503</v>
      </c>
      <c r="AB6" s="135">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40</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35"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35">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35">
        <f>IFERROR(VLOOKUP(B7, '2016q1'!A$1:C$399,3,),0)</f>
        <v>266846</v>
      </c>
      <c r="AA7" s="135">
        <f>IFERROR(VLOOKUP(B7, '2016q2'!A$1:C$399,3,),0)</f>
        <v>254505</v>
      </c>
      <c r="AB7" s="135">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51</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35"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35">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35">
        <f>IFERROR(VLOOKUP(B8, '2016q1'!A$1:C$399,3,),0)</f>
        <v>216310</v>
      </c>
      <c r="AA8" s="135">
        <f>IFERROR(VLOOKUP(B8, '2016q2'!A$1:C$399,3,),0)</f>
        <v>221982</v>
      </c>
      <c r="AB8" s="135">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81</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35"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35">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35">
        <f>IFERROR(VLOOKUP(B9, '2016q1'!A$1:C$399,3,),0)</f>
        <v>185440</v>
      </c>
      <c r="AA9" s="135">
        <f>IFERROR(VLOOKUP(B9, '2016q2'!A$1:C$399,3,),0)</f>
        <v>184650</v>
      </c>
      <c r="AB9" s="135">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35"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35">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35">
        <f>IFERROR(VLOOKUP(B10, '2016q1'!A$1:C$399,3,),0)</f>
        <v>167844</v>
      </c>
      <c r="AA10" s="135">
        <f>IFERROR(VLOOKUP(B10, '2016q2'!A$1:C$399,3,),0)</f>
        <v>167531</v>
      </c>
      <c r="AB10" s="135">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35"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35">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35">
        <f>IFERROR(VLOOKUP(B11, '2016q1'!A$1:C$399,3,),0)</f>
        <v>153752</v>
      </c>
      <c r="AA11" s="135">
        <f>IFERROR(VLOOKUP(B11, '2016q2'!A$1:C$399,3,),0)</f>
        <v>152519</v>
      </c>
      <c r="AB11" s="135">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35"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35">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35">
        <f>IFERROR(VLOOKUP(B12, '2016q1'!A$1:C$399,3,),0)</f>
        <v>157734</v>
      </c>
      <c r="AA12" s="135">
        <f>IFERROR(VLOOKUP(B12, '2016q2'!A$1:C$399,3,),0)</f>
        <v>151450</v>
      </c>
      <c r="AB12" s="135">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35"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35">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35">
        <f>IFERROR(VLOOKUP(B13, '2016q1'!A$1:C$399,3,),0)</f>
        <v>145077</v>
      </c>
      <c r="AA13" s="135">
        <f>IFERROR(VLOOKUP(B13, '2016q2'!A$1:C$399,3,),0)</f>
        <v>144141</v>
      </c>
      <c r="AB13" s="135">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35"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35">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35">
        <f>IFERROR(VLOOKUP(B14, '2016q1'!A$1:C$399,3,),0)</f>
        <v>173213</v>
      </c>
      <c r="AA14" s="135">
        <f>IFERROR(VLOOKUP(B14, '2016q2'!A$1:C$399,3,),0)</f>
        <v>175723</v>
      </c>
      <c r="AB14" s="135">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35"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35">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35">
        <f>IFERROR(VLOOKUP(B15, '2016q1'!A$1:C$399,3,),0)</f>
        <v>123565</v>
      </c>
      <c r="AA15" s="135">
        <f>IFERROR(VLOOKUP(B15, '2016q2'!A$1:C$399,3,),0)</f>
        <v>123746</v>
      </c>
      <c r="AB15" s="135">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35"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35">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35">
        <f>IFERROR(VLOOKUP(B16, '2016q1'!A$1:C$399,3,),0)</f>
        <v>118141</v>
      </c>
      <c r="AA16" s="135">
        <f>IFERROR(VLOOKUP(B16, '2016q2'!A$1:C$399,3,),0)</f>
        <v>120037</v>
      </c>
      <c r="AB16" s="135">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29</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35"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35">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35">
        <f>IFERROR(VLOOKUP(B17, '2016q1'!A$1:C$399,3,),0)</f>
        <v>117522</v>
      </c>
      <c r="AA17" s="135">
        <f>IFERROR(VLOOKUP(B17, '2016q2'!A$1:C$399,3,),0)</f>
        <v>117322</v>
      </c>
      <c r="AB17" s="135">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35"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35">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35">
        <f>IFERROR(VLOOKUP(B18, '2016q1'!A$1:C$399,3,),0)</f>
        <v>102217</v>
      </c>
      <c r="AA18" s="135">
        <f>IFERROR(VLOOKUP(B18, '2016q2'!A$1:C$399,3,),0)</f>
        <v>101892</v>
      </c>
      <c r="AB18" s="135">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35"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9</v>
      </c>
      <c r="O19" s="135">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35">
        <f>IFERROR(VLOOKUP(B19, '2016q1'!A$1:C$399,3,),0)</f>
        <v>103803</v>
      </c>
      <c r="AA19" s="135">
        <f>IFERROR(VLOOKUP(B19, '2016q2'!A$1:C$399,3,),0)</f>
        <v>102384</v>
      </c>
      <c r="AB19" s="135">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35"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35">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35">
        <f>IFERROR(VLOOKUP(B20, '2016q1'!A$1:C$399,3,),0)</f>
        <v>85918</v>
      </c>
      <c r="AA20" s="135">
        <f>IFERROR(VLOOKUP(B20, '2016q2'!A$1:C$399,3,),0)</f>
        <v>92963</v>
      </c>
      <c r="AB20" s="135">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35"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35">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35">
        <f>IFERROR(VLOOKUP(B21, '2016q1'!A$1:C$399,3,),0)</f>
        <v>98660</v>
      </c>
      <c r="AA21" s="135">
        <f>IFERROR(VLOOKUP(B21, '2016q2'!A$1:C$399,3,),0)</f>
        <v>97554</v>
      </c>
      <c r="AB21" s="135">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35"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35">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35">
        <f>IFERROR(VLOOKUP(B22, '2016q1'!A$1:C$399,3,),0)</f>
        <v>91340</v>
      </c>
      <c r="AA22" s="135">
        <f>IFERROR(VLOOKUP(B22, '2016q2'!A$1:C$399,3,),0)</f>
        <v>87968</v>
      </c>
      <c r="AB22" s="135">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35"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35">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35">
        <f>IFERROR(VLOOKUP(B23, '2016q1'!A$1:C$399,3,),0)</f>
        <v>84447</v>
      </c>
      <c r="AA23" s="135">
        <f>IFERROR(VLOOKUP(B23, '2016q2'!A$1:C$399,3,),0)</f>
        <v>83550</v>
      </c>
      <c r="AB23" s="135">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35"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35">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35">
        <f>IFERROR(VLOOKUP(B24, '2016q1'!A$1:C$399,3,),0)</f>
        <v>75762</v>
      </c>
      <c r="AA24" s="135">
        <f>IFERROR(VLOOKUP(B24, '2016q2'!A$1:C$399,3,),0)</f>
        <v>77172</v>
      </c>
      <c r="AB24" s="135">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56</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35"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35">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35">
        <f>IFERROR(VLOOKUP(B25, '2016q1'!A$1:C$399,3,),0)</f>
        <v>78073</v>
      </c>
      <c r="AA25" s="135">
        <f>IFERROR(VLOOKUP(B25, '2016q2'!A$1:C$399,3,),0)</f>
        <v>76176</v>
      </c>
      <c r="AB25" s="135">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35" t="str">
        <f>VLOOKUP(IFERROR(VLOOKUP(B26, Weiss!A$1:C$398,3,FALSE),"NR"), RatingsLU!A$5:B$30, 2, FALSE)</f>
        <v>C+</v>
      </c>
      <c r="J26" s="62">
        <f>VLOOKUP(I26,RatingsLU!B$5:C$30,2,)</f>
        <v>7</v>
      </c>
      <c r="K26" s="62" t="str">
        <f>VLOOKUP(IFERROR(VLOOKUP(B26, Demotech!A$1:G$400, 6,FALSE), "NR"), RatingsLU!K$5:M$30, 2, FALSE)</f>
        <v>A'</v>
      </c>
      <c r="L26" s="62">
        <f>VLOOKUP(K26,RatingsLU!L$5:M$30,2,)</f>
        <v>2</v>
      </c>
      <c r="M26" s="62" t="str">
        <f>VLOOKUP(IFERROR(VLOOKUP(B26, AMBest!A$1:L$399,3,FALSE),"NR"), RatingsLU!F$5:G$100, 2, FALSE)</f>
        <v>NR</v>
      </c>
      <c r="N26" s="62">
        <f>VLOOKUP(M26, RatingsLU!G$5:H$100, 2, FALSE)</f>
        <v>33</v>
      </c>
      <c r="O26" s="135">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35">
        <f>IFERROR(VLOOKUP(B26, '2016q1'!A$1:C$399,3,),0)</f>
        <v>61945</v>
      </c>
      <c r="AA26" s="135">
        <f>IFERROR(VLOOKUP(B26, '2016q2'!A$1:C$399,3,),0)</f>
        <v>64407</v>
      </c>
      <c r="AB26" s="135">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44</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35"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35">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35">
        <f>IFERROR(VLOOKUP(B27, '2016q1'!A$1:C$399,3,),0)</f>
        <v>64719</v>
      </c>
      <c r="AA27" s="135">
        <f>IFERROR(VLOOKUP(B27, '2016q2'!A$1:C$399,3,),0)</f>
        <v>65021</v>
      </c>
      <c r="AB27" s="135">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57</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35"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35">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35">
        <f>IFERROR(VLOOKUP(B28, '2016q1'!A$1:C$399,3,),0)</f>
        <v>65561</v>
      </c>
      <c r="AA28" s="135">
        <f>IFERROR(VLOOKUP(B28, '2016q2'!A$1:C$399,3,),0)</f>
        <v>65403</v>
      </c>
      <c r="AB28" s="135">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35"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35">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35">
        <f>IFERROR(VLOOKUP(B29, '2016q1'!A$1:C$399,3,),0)</f>
        <v>64263</v>
      </c>
      <c r="AA29" s="135">
        <f>IFERROR(VLOOKUP(B29, '2016q2'!A$1:C$399,3,),0)</f>
        <v>62818</v>
      </c>
      <c r="AB29" s="135">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35"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35">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35">
        <f>IFERROR(VLOOKUP(B30, '2016q1'!A$1:C$399,3,),0)</f>
        <v>67824</v>
      </c>
      <c r="AA30" s="135">
        <f>IFERROR(VLOOKUP(B30, '2016q2'!A$1:C$399,3,),0)</f>
        <v>64254</v>
      </c>
      <c r="AB30" s="135">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35"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35">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35">
        <f>IFERROR(VLOOKUP(B31, '2016q1'!A$1:C$399,3,),0)</f>
        <v>60728</v>
      </c>
      <c r="AA31" s="135">
        <f>IFERROR(VLOOKUP(B31, '2016q2'!A$1:C$399,3,),0)</f>
        <v>60948</v>
      </c>
      <c r="AB31" s="135">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35"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35">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35">
        <f>IFERROR(VLOOKUP(B32, '2016q1'!A$1:C$399,3,),0)</f>
        <v>59167</v>
      </c>
      <c r="AA32" s="135">
        <f>IFERROR(VLOOKUP(B32, '2016q2'!A$1:C$399,3,),0)</f>
        <v>59935</v>
      </c>
      <c r="AB32" s="135">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60</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35"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35">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35">
        <f>IFERROR(VLOOKUP(B33, '2016q1'!A$1:C$399,3,),0)</f>
        <v>57405</v>
      </c>
      <c r="AA33" s="135">
        <f>IFERROR(VLOOKUP(B33, '2016q2'!A$1:C$399,3,),0)</f>
        <v>58514</v>
      </c>
      <c r="AB33" s="135">
        <f>IFERROR(VLOOKUP(B33, '2016q3'!A$1:C$399,3,),0)</f>
        <v>60533</v>
      </c>
      <c r="AC33" t="str">
        <f t="shared" si="2"/>
        <v>6</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6</v>
      </c>
      <c r="AE33">
        <f>IFERROR(VLOOKUP(B33, 'c2013q4'!A$1:E$399,4,),0)</f>
        <v>0</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1</v>
      </c>
      <c r="AI33">
        <f t="shared" si="0"/>
        <v>16</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35"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35">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35">
        <f>IFERROR(VLOOKUP(B34, '2016q1'!A$1:C$399,3,),0)</f>
        <v>58244</v>
      </c>
      <c r="AA34" s="135">
        <f>IFERROR(VLOOKUP(B34, '2016q2'!A$1:C$399,3,),0)</f>
        <v>59747</v>
      </c>
      <c r="AB34" s="135">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70</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35"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35">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35">
        <f>IFERROR(VLOOKUP(B35, '2016q1'!A$1:C$399,3,),0)</f>
        <v>59361</v>
      </c>
      <c r="AA35" s="135">
        <f>IFERROR(VLOOKUP(B35, '2016q2'!A$1:C$399,3,),0)</f>
        <v>59350</v>
      </c>
      <c r="AB35" s="135">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35"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35">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35">
        <f>IFERROR(VLOOKUP(B36, '2016q1'!A$1:C$399,3,),0)</f>
        <v>64411</v>
      </c>
      <c r="AA36" s="135">
        <f>IFERROR(VLOOKUP(B36, '2016q2'!A$1:C$399,3,),0)</f>
        <v>61665</v>
      </c>
      <c r="AB36" s="135">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60</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35"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35">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35">
        <f>IFERROR(VLOOKUP(B37, '2016q1'!A$1:C$399,3,),0)</f>
        <v>63338</v>
      </c>
      <c r="AA37" s="135">
        <f>IFERROR(VLOOKUP(B37, '2016q2'!A$1:C$399,3,),0)</f>
        <v>61060</v>
      </c>
      <c r="AB37" s="135">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35"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35">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35">
        <f>IFERROR(VLOOKUP(B38, '2016q1'!A$1:C$399,3,),0)</f>
        <v>59825</v>
      </c>
      <c r="AA38" s="135">
        <f>IFERROR(VLOOKUP(B38, '2016q2'!A$1:C$399,3,),0)</f>
        <v>58362</v>
      </c>
      <c r="AB38" s="135">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35"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35">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35">
        <f>IFERROR(VLOOKUP(B39, '2016q1'!A$1:C$399,3,),0)</f>
        <v>53731</v>
      </c>
      <c r="AA39" s="135">
        <f>IFERROR(VLOOKUP(B39, '2016q2'!A$1:C$399,3,),0)</f>
        <v>56084</v>
      </c>
      <c r="AB39" s="135">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35"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35">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35">
        <f>IFERROR(VLOOKUP(B40, '2016q1'!A$1:C$399,3,),0)</f>
        <v>48640</v>
      </c>
      <c r="AA40" s="135">
        <f>IFERROR(VLOOKUP(B40, '2016q2'!A$1:C$399,3,),0)</f>
        <v>50174</v>
      </c>
      <c r="AB40" s="135">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52</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35"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35">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35">
        <f>IFERROR(VLOOKUP(B41, '2016q1'!A$1:C$399,3,),0)</f>
        <v>55502</v>
      </c>
      <c r="AA41" s="135">
        <f>IFERROR(VLOOKUP(B41, '2016q2'!A$1:C$399,3,),0)</f>
        <v>52881</v>
      </c>
      <c r="AB41" s="135">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35"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35">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35">
        <f>IFERROR(VLOOKUP(B42, '2016q1'!A$1:C$399,3,),0)</f>
        <v>48597</v>
      </c>
      <c r="AA42" s="135">
        <f>IFERROR(VLOOKUP(B42, '2016q2'!A$1:C$399,3,),0)</f>
        <v>47198</v>
      </c>
      <c r="AB42" s="135">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35"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35">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35">
        <f>IFERROR(VLOOKUP(B43, '2016q1'!A$1:C$399,3,),0)</f>
        <v>44125</v>
      </c>
      <c r="AA43" s="135">
        <f>IFERROR(VLOOKUP(B43, '2016q2'!A$1:C$399,3,),0)</f>
        <v>43656</v>
      </c>
      <c r="AB43" s="135">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58</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35"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35">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35">
        <f>IFERROR(VLOOKUP(B44, '2016q1'!A$1:C$399,3,),0)</f>
        <v>39922</v>
      </c>
      <c r="AA44" s="135">
        <f>IFERROR(VLOOKUP(B44, '2016q2'!A$1:C$399,3,),0)</f>
        <v>41670</v>
      </c>
      <c r="AB44" s="135">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35"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135">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35">
        <f>IFERROR(VLOOKUP(B45, '2016q1'!A$1:C$399,3,),0)</f>
        <v>42179</v>
      </c>
      <c r="AA45" s="135">
        <f>IFERROR(VLOOKUP(B45, '2016q2'!A$1:C$399,3,),0)</f>
        <v>42042</v>
      </c>
      <c r="AB45" s="135">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35"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35">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35">
        <f>IFERROR(VLOOKUP(B46, '2016q1'!A$1:C$399,3,),0)</f>
        <v>40888</v>
      </c>
      <c r="AA46" s="135">
        <f>IFERROR(VLOOKUP(B46, '2016q2'!A$1:C$399,3,),0)</f>
        <v>40734</v>
      </c>
      <c r="AB46" s="135">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35"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35">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35">
        <f>IFERROR(VLOOKUP(B47, '2016q1'!A$1:C$399,3,),0)</f>
        <v>35956</v>
      </c>
      <c r="AA47" s="135">
        <f>IFERROR(VLOOKUP(B47, '2016q2'!A$1:C$399,3,),0)</f>
        <v>36993</v>
      </c>
      <c r="AB47" s="135">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44</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35"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35">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35">
        <f>IFERROR(VLOOKUP(B48, '2016q1'!A$1:C$399,3,),0)</f>
        <v>46060</v>
      </c>
      <c r="AA48" s="135">
        <f>IFERROR(VLOOKUP(B48, '2016q2'!A$1:C$399,3,),0)</f>
        <v>41473</v>
      </c>
      <c r="AB48" s="135">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18</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35"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35">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35">
        <f>IFERROR(VLOOKUP(B49, '2016q1'!A$1:C$399,3,),0)</f>
        <v>34350</v>
      </c>
      <c r="AA49" s="135">
        <f>IFERROR(VLOOKUP(B49, '2016q2'!A$1:C$399,3,),0)</f>
        <v>36624</v>
      </c>
      <c r="AB49" s="135">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21</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35"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35">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35">
        <f>IFERROR(VLOOKUP(B50, '2016q1'!A$1:C$399,3,),0)</f>
        <v>35541</v>
      </c>
      <c r="AA50" s="135">
        <f>IFERROR(VLOOKUP(B50, '2016q2'!A$1:C$399,3,),0)</f>
        <v>35167</v>
      </c>
      <c r="AB50" s="135">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35"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35">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35">
        <f>IFERROR(VLOOKUP(B51, '2016q1'!A$1:C$399,3,),0)</f>
        <v>35219</v>
      </c>
      <c r="AA51" s="135">
        <f>IFERROR(VLOOKUP(B51, '2016q2'!A$1:C$399,3,),0)</f>
        <v>34863</v>
      </c>
      <c r="AB51" s="135">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35"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135">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35">
        <f>IFERROR(VLOOKUP(B52, '2016q1'!A$1:C$399,3,),0)</f>
        <v>32875</v>
      </c>
      <c r="AA52" s="135">
        <f>IFERROR(VLOOKUP(B52, '2016q2'!A$1:C$399,3,),0)</f>
        <v>33014</v>
      </c>
      <c r="AB52" s="135">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35"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135">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35">
        <f>IFERROR(VLOOKUP(B53, '2016q1'!A$1:C$399,3,),0)</f>
        <v>31976</v>
      </c>
      <c r="AA53" s="135">
        <f>IFERROR(VLOOKUP(B53, '2016q2'!A$1:C$399,3,),0)</f>
        <v>31949</v>
      </c>
      <c r="AB53" s="135">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35"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35">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35">
        <f>IFERROR(VLOOKUP(B54, '2016q1'!A$1:C$399,3,),0)</f>
        <v>29139</v>
      </c>
      <c r="AA54" s="135">
        <f>IFERROR(VLOOKUP(B54, '2016q2'!A$1:C$399,3,),0)</f>
        <v>28930</v>
      </c>
      <c r="AB54" s="135">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35"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35">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35">
        <f>IFERROR(VLOOKUP(B55, '2016q1'!A$1:C$399,3,),0)</f>
        <v>22088</v>
      </c>
      <c r="AA55" s="135">
        <f>IFERROR(VLOOKUP(B55, '2016q2'!A$1:C$399,3,),0)</f>
        <v>23817</v>
      </c>
      <c r="AB55" s="135">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35"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35">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35">
        <f>IFERROR(VLOOKUP(B56, '2016q1'!A$1:C$399,3,),0)</f>
        <v>24634</v>
      </c>
      <c r="AA56" s="135">
        <f>IFERROR(VLOOKUP(B56, '2016q2'!A$1:C$399,3,),0)</f>
        <v>24673</v>
      </c>
      <c r="AB56" s="135">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35"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35">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35">
        <f>IFERROR(VLOOKUP(B57, '2016q1'!A$1:C$399,3,),0)</f>
        <v>26399</v>
      </c>
      <c r="AA57" s="135">
        <f>IFERROR(VLOOKUP(B57, '2016q2'!A$1:C$399,3,),0)</f>
        <v>25121</v>
      </c>
      <c r="AB57" s="135">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69</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35"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35">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35">
        <f>IFERROR(VLOOKUP(B58, '2016q1'!A$1:C$399,3,),0)</f>
        <v>23118</v>
      </c>
      <c r="AA58" s="135">
        <f>IFERROR(VLOOKUP(B58, '2016q2'!A$1:C$399,3,),0)</f>
        <v>23655</v>
      </c>
      <c r="AB58" s="135">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35"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35">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35">
        <f>IFERROR(VLOOKUP(B59, '2016q1'!A$1:C$399,3,),0)</f>
        <v>25811</v>
      </c>
      <c r="AA59" s="135">
        <f>IFERROR(VLOOKUP(B59, '2016q2'!A$1:C$399,3,),0)</f>
        <v>24274</v>
      </c>
      <c r="AB59" s="135">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35"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1</v>
      </c>
      <c r="O60" s="135">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35">
        <f>IFERROR(VLOOKUP(B60, '2016q1'!A$1:C$399,3,),0)</f>
        <v>22421</v>
      </c>
      <c r="AA60" s="135">
        <f>IFERROR(VLOOKUP(B60, '2016q2'!A$1:C$399,3,),0)</f>
        <v>22735</v>
      </c>
      <c r="AB60" s="135">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43</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35"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35">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35">
        <f>IFERROR(VLOOKUP(B61, '2016q1'!A$1:C$399,3,),0)</f>
        <v>24310</v>
      </c>
      <c r="AA61" s="135">
        <f>IFERROR(VLOOKUP(B61, '2016q2'!A$1:C$399,3,),0)</f>
        <v>23491</v>
      </c>
      <c r="AB61" s="135">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35"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35">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35">
        <f>IFERROR(VLOOKUP(B62, '2016q1'!A$1:C$399,3,),0)</f>
        <v>9094</v>
      </c>
      <c r="AA62" s="135">
        <f>IFERROR(VLOOKUP(B62, '2016q2'!A$1:C$399,3,),0)</f>
        <v>15133</v>
      </c>
      <c r="AB62" s="135">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35"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35">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35">
        <f>IFERROR(VLOOKUP(B63, '2016q1'!A$1:C$399,3,),0)</f>
        <v>22340</v>
      </c>
      <c r="AA63" s="135">
        <f>IFERROR(VLOOKUP(B63, '2016q2'!A$1:C$399,3,),0)</f>
        <v>20960</v>
      </c>
      <c r="AB63" s="135">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35"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35">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35">
        <f>IFERROR(VLOOKUP(B64, '2016q1'!A$1:C$399,3,),0)</f>
        <v>19380</v>
      </c>
      <c r="AA64" s="135">
        <f>IFERROR(VLOOKUP(B64, '2016q2'!A$1:C$399,3,),0)</f>
        <v>19247</v>
      </c>
      <c r="AB64" s="135">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35"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35">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35">
        <f>IFERROR(VLOOKUP(B65, '2016q1'!A$1:C$399,3,),0)</f>
        <v>12546</v>
      </c>
      <c r="AA65" s="135">
        <f>IFERROR(VLOOKUP(B65, '2016q2'!A$1:C$399,3,),0)</f>
        <v>14795</v>
      </c>
      <c r="AB65" s="135">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35"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35">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35">
        <f>IFERROR(VLOOKUP(B66, '2016q1'!A$1:C$399,3,),0)</f>
        <v>16812</v>
      </c>
      <c r="AA66" s="135">
        <f>IFERROR(VLOOKUP(B66, '2016q2'!A$1:C$399,3,),0)</f>
        <v>16288</v>
      </c>
      <c r="AB66" s="135">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42</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35"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35">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35">
        <f>IFERROR(VLOOKUP(B67, '2016q1'!A$1:C$399,3,),0)</f>
        <v>16400</v>
      </c>
      <c r="AA67" s="135">
        <f>IFERROR(VLOOKUP(B67, '2016q2'!A$1:C$399,3,),0)</f>
        <v>16066</v>
      </c>
      <c r="AB67" s="135">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35"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35">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35">
        <f>IFERROR(VLOOKUP(B68, '2016q1'!A$1:C$399,3,),0)</f>
        <v>15347</v>
      </c>
      <c r="AA68" s="135">
        <f>IFERROR(VLOOKUP(B68, '2016q2'!A$1:C$399,3,),0)</f>
        <v>15469</v>
      </c>
      <c r="AB68" s="135">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35"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35">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35">
        <f>IFERROR(VLOOKUP(B69, '2016q1'!A$1:C$399,3,),0)</f>
        <v>14081</v>
      </c>
      <c r="AA69" s="135">
        <f>IFERROR(VLOOKUP(B69, '2016q2'!A$1:C$399,3,),0)</f>
        <v>14342</v>
      </c>
      <c r="AB69" s="135">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35"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35">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35">
        <f>IFERROR(VLOOKUP(B70, '2016q1'!A$1:C$399,3,),0)</f>
        <v>14677</v>
      </c>
      <c r="AA70" s="135">
        <f>IFERROR(VLOOKUP(B70, '2016q2'!A$1:C$399,3,),0)</f>
        <v>14830</v>
      </c>
      <c r="AB70" s="135">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35"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35">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35">
        <f>IFERROR(VLOOKUP(B71, '2016q1'!A$1:C$399,3,),0)</f>
        <v>10250</v>
      </c>
      <c r="AA71" s="135">
        <f>IFERROR(VLOOKUP(B71, '2016q2'!A$1:C$399,3,),0)</f>
        <v>10353</v>
      </c>
      <c r="AB71" s="135">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35"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35">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35">
        <f>IFERROR(VLOOKUP(B72, '2016q1'!A$1:C$399,3,),0)</f>
        <v>6186</v>
      </c>
      <c r="AA72" s="135">
        <f>IFERROR(VLOOKUP(B72, '2016q2'!A$1:C$399,3,),0)</f>
        <v>8959</v>
      </c>
      <c r="AB72" s="135">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35"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 u*</v>
      </c>
      <c r="N73" s="62">
        <f>VLOOKUP(M73, RatingsLU!G$5:H$100, 2, FALSE)</f>
        <v>2</v>
      </c>
      <c r="O73" s="135">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35">
        <f>IFERROR(VLOOKUP(B73, '2016q1'!A$1:C$399,3,),0)</f>
        <v>6119</v>
      </c>
      <c r="AA73" s="135">
        <f>IFERROR(VLOOKUP(B73, '2016q2'!A$1:C$399,3,),0)</f>
        <v>7797</v>
      </c>
      <c r="AB73" s="135">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18</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35"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35">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35">
        <f>IFERROR(VLOOKUP(B74, '2016q1'!A$1:C$399,3,),0)</f>
        <v>8785</v>
      </c>
      <c r="AA74" s="135">
        <f>IFERROR(VLOOKUP(B74, '2016q2'!A$1:C$399,3,),0)</f>
        <v>8657</v>
      </c>
      <c r="AB74" s="135">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40</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35"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35">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35">
        <f>IFERROR(VLOOKUP(B75, '2016q1'!A$1:C$399,3,),0)</f>
        <v>7697</v>
      </c>
      <c r="AA75" s="135">
        <f>IFERROR(VLOOKUP(B75, '2016q2'!A$1:C$399,3,),0)</f>
        <v>8156</v>
      </c>
      <c r="AB75" s="135">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20</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35"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35">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35">
        <f>IFERROR(VLOOKUP(B76, '2016q1'!A$1:C$399,3,),0)</f>
        <v>8284</v>
      </c>
      <c r="AA76" s="135">
        <f>IFERROR(VLOOKUP(B76, '2016q2'!A$1:C$399,3,),0)</f>
        <v>7926</v>
      </c>
      <c r="AB76" s="135">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35"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35">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35">
        <f>IFERROR(VLOOKUP(B77, '2016q1'!A$1:C$399,3,),0)</f>
        <v>7106</v>
      </c>
      <c r="AA77" s="135">
        <f>IFERROR(VLOOKUP(B77, '2016q2'!A$1:C$399,3,),0)</f>
        <v>7208</v>
      </c>
      <c r="AB77" s="135">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4031</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35"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35">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35">
        <f>IFERROR(VLOOKUP(B78, '2016q1'!A$1:C$399,3,),0)</f>
        <v>1483</v>
      </c>
      <c r="AA78" s="135">
        <f>IFERROR(VLOOKUP(B78, '2016q2'!A$1:C$399,3,),0)</f>
        <v>7503</v>
      </c>
      <c r="AB78" s="135">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35"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35">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35">
        <f>IFERROR(VLOOKUP(B79, '2016q1'!A$1:C$399,3,),0)</f>
        <v>5784</v>
      </c>
      <c r="AA79" s="135">
        <f>IFERROR(VLOOKUP(B79, '2016q2'!A$1:C$399,3,),0)</f>
        <v>5640</v>
      </c>
      <c r="AB79" s="135">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71</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35"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35">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35">
        <f>IFERROR(VLOOKUP(B80, '2016q1'!A$1:C$399,3,),0)</f>
        <v>4629</v>
      </c>
      <c r="AA80" s="135">
        <f>IFERROR(VLOOKUP(B80, '2016q2'!A$1:C$399,3,),0)</f>
        <v>4496</v>
      </c>
      <c r="AB80" s="135">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29</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35"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35">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35">
        <f>IFERROR(VLOOKUP(B81, '2016q1'!A$1:C$399,3,),0)</f>
        <v>1073</v>
      </c>
      <c r="AA81" s="135">
        <f>IFERROR(VLOOKUP(B81, '2016q2'!A$1:C$399,3,),0)</f>
        <v>2406</v>
      </c>
      <c r="AB81" s="135">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35"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35">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35">
        <f>IFERROR(VLOOKUP(B82, '2016q1'!A$1:C$399,3,),0)</f>
        <v>4489</v>
      </c>
      <c r="AA82" s="135">
        <f>IFERROR(VLOOKUP(B82, '2016q2'!A$1:C$399,3,),0)</f>
        <v>4524</v>
      </c>
      <c r="AB82" s="135">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35"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35">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35">
        <f>IFERROR(VLOOKUP(B83, '2016q1'!A$1:C$399,3,),0)</f>
        <v>4853</v>
      </c>
      <c r="AA83" s="135">
        <f>IFERROR(VLOOKUP(B83, '2016q2'!A$1:C$399,3,),0)</f>
        <v>4509</v>
      </c>
      <c r="AB83" s="135">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35"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35">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35">
        <f>IFERROR(VLOOKUP(B84, '2016q1'!A$1:C$399,3,),0)</f>
        <v>3686</v>
      </c>
      <c r="AA84" s="135">
        <f>IFERROR(VLOOKUP(B84, '2016q2'!A$1:C$399,3,),0)</f>
        <v>3547</v>
      </c>
      <c r="AB84" s="135">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58</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35"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35">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35">
        <f>IFERROR(VLOOKUP(B85, '2016q1'!A$1:C$399,3,),0)</f>
        <v>3325</v>
      </c>
      <c r="AA85" s="135">
        <f>IFERROR(VLOOKUP(B85, '2016q2'!A$1:C$399,3,),0)</f>
        <v>3251</v>
      </c>
      <c r="AB85" s="135">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35"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35">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35">
        <f>IFERROR(VLOOKUP(B86, '2016q1'!A$1:C$399,3,),0)</f>
        <v>2397</v>
      </c>
      <c r="AA86" s="135">
        <f>IFERROR(VLOOKUP(B86, '2016q2'!A$1:C$399,3,),0)</f>
        <v>2337</v>
      </c>
      <c r="AB86" s="135">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35"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35">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35">
        <f>IFERROR(VLOOKUP(B87, '2016q1'!A$1:C$399,3,),0)</f>
        <v>2093</v>
      </c>
      <c r="AA87" s="135">
        <f>IFERROR(VLOOKUP(B87, '2016q2'!A$1:C$399,3,),0)</f>
        <v>2092</v>
      </c>
      <c r="AB87" s="135">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35"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35">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35">
        <f>IFERROR(VLOOKUP(B88, '2016q1'!A$1:C$399,3,),0)</f>
        <v>2153</v>
      </c>
      <c r="AA88" s="135">
        <f>IFERROR(VLOOKUP(B88, '2016q2'!A$1:C$399,3,),0)</f>
        <v>2097</v>
      </c>
      <c r="AB88" s="135">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31</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35"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35">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35">
        <f>IFERROR(VLOOKUP(B89, '2016q1'!A$1:C$399,3,),0)</f>
        <v>1964</v>
      </c>
      <c r="AA89" s="135">
        <f>IFERROR(VLOOKUP(B89, '2016q2'!A$1:C$399,3,),0)</f>
        <v>1920</v>
      </c>
      <c r="AB89" s="135">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35"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35">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35">
        <f>IFERROR(VLOOKUP(B90, '2016q1'!A$1:C$399,3,),0)</f>
        <v>1844</v>
      </c>
      <c r="AA90" s="135">
        <f>IFERROR(VLOOKUP(B90, '2016q2'!A$1:C$399,3,),0)</f>
        <v>1840</v>
      </c>
      <c r="AB90" s="135">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35"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35">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35">
        <f>IFERROR(VLOOKUP(B91, '2016q1'!A$1:C$399,3,),0)</f>
        <v>1602</v>
      </c>
      <c r="AA91" s="135">
        <f>IFERROR(VLOOKUP(B91, '2016q2'!A$1:C$399,3,),0)</f>
        <v>1532</v>
      </c>
      <c r="AB91" s="135">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35"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35">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35">
        <f>IFERROR(VLOOKUP(B92, '2016q1'!A$1:C$399,3,),0)</f>
        <v>2260</v>
      </c>
      <c r="AA92" s="135">
        <f>IFERROR(VLOOKUP(B92, '2016q2'!A$1:C$399,3,),0)</f>
        <v>1649</v>
      </c>
      <c r="AB92" s="135">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4032</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35"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35">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35">
        <f>IFERROR(VLOOKUP(B93, '2016q1'!A$1:C$399,3,),0)</f>
        <v>24</v>
      </c>
      <c r="AA93" s="135">
        <f>IFERROR(VLOOKUP(B93, '2016q2'!A$1:C$399,3,),0)</f>
        <v>370</v>
      </c>
      <c r="AB93" s="135">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35"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35">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35">
        <f>IFERROR(VLOOKUP(B94, '2016q1'!A$1:C$399,3,),0)</f>
        <v>1117</v>
      </c>
      <c r="AA94" s="135">
        <f>IFERROR(VLOOKUP(B94, '2016q2'!A$1:C$399,3,),0)</f>
        <v>1077</v>
      </c>
      <c r="AB94" s="135">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35"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 u*</v>
      </c>
      <c r="N95" s="62">
        <f>VLOOKUP(M95, RatingsLU!G$5:H$100, 2, FALSE)</f>
        <v>2</v>
      </c>
      <c r="O95" s="135">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35">
        <f>IFERROR(VLOOKUP(B95, '2016q1'!A$1:C$399,3,),0)</f>
        <v>946</v>
      </c>
      <c r="AA95" s="135">
        <f>IFERROR(VLOOKUP(B95, '2016q2'!A$1:C$399,3,),0)</f>
        <v>931</v>
      </c>
      <c r="AB95" s="135">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35"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35">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35">
        <f>IFERROR(VLOOKUP(B96, '2016q1'!A$1:C$399,3,),0)</f>
        <v>885</v>
      </c>
      <c r="AA96" s="135">
        <f>IFERROR(VLOOKUP(B96, '2016q2'!A$1:C$399,3,),0)</f>
        <v>906</v>
      </c>
      <c r="AB96" s="135">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4010</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35"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35">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35">
        <f>IFERROR(VLOOKUP(B97, '2016q1'!A$1:C$399,3,),0)</f>
        <v>0</v>
      </c>
      <c r="AA97" s="135">
        <f>IFERROR(VLOOKUP(B97, '2016q2'!A$1:C$399,3,),0)</f>
        <v>290</v>
      </c>
      <c r="AB97" s="135">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35"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35">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35">
        <f>IFERROR(VLOOKUP(B98, '2016q1'!A$1:C$399,3,),0)</f>
        <v>758</v>
      </c>
      <c r="AA98" s="135">
        <f>IFERROR(VLOOKUP(B98, '2016q2'!A$1:C$399,3,),0)</f>
        <v>756</v>
      </c>
      <c r="AB98" s="135">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35" t="str">
        <f>VLOOKUP(IFERROR(VLOOKUP(B99, Weiss!A$1:C$398,3,FALSE),"NR"), RatingsLU!A$5:B$30, 2, FALSE)</f>
        <v>C-</v>
      </c>
      <c r="J99" s="62">
        <f>VLOOKUP(I99,RatingsLU!B$5:C$30,2,)</f>
        <v>9</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35">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35">
        <f>IFERROR(VLOOKUP(B99, '2016q1'!A$1:C$399,3,),0)</f>
        <v>799</v>
      </c>
      <c r="AA99" s="135">
        <f>IFERROR(VLOOKUP(B99, '2016q2'!A$1:C$399,3,),0)</f>
        <v>738</v>
      </c>
      <c r="AB99" s="135">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35"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35">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35">
        <f>IFERROR(VLOOKUP(B100, '2016q1'!A$1:C$399,3,),0)</f>
        <v>737</v>
      </c>
      <c r="AA100" s="135">
        <f>IFERROR(VLOOKUP(B100, '2016q2'!A$1:C$399,3,),0)</f>
        <v>719</v>
      </c>
      <c r="AB100" s="135">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35"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35">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35">
        <f>IFERROR(VLOOKUP(B101, '2016q1'!A$1:C$399,3,),0)</f>
        <v>667</v>
      </c>
      <c r="AA101" s="135">
        <f>IFERROR(VLOOKUP(B101, '2016q2'!A$1:C$399,3,),0)</f>
        <v>649</v>
      </c>
      <c r="AB101" s="135">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35"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7</v>
      </c>
      <c r="O102" s="135">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35">
        <f>IFERROR(VLOOKUP(B102, '2016q1'!A$1:C$399,3,),0)</f>
        <v>544</v>
      </c>
      <c r="AA102" s="135">
        <f>IFERROR(VLOOKUP(B102, '2016q2'!A$1:C$399,3,),0)</f>
        <v>581</v>
      </c>
      <c r="AB102" s="135">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35"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35">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35">
        <f>IFERROR(VLOOKUP(B103, '2016q1'!A$1:C$399,3,),0)</f>
        <v>544</v>
      </c>
      <c r="AA103" s="135">
        <f>IFERROR(VLOOKUP(B103, '2016q2'!A$1:C$399,3,),0)</f>
        <v>557</v>
      </c>
      <c r="AB103" s="135">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35"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35">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35">
        <f>IFERROR(VLOOKUP(B104, '2016q1'!A$1:C$399,3,),0)</f>
        <v>594</v>
      </c>
      <c r="AA104" s="135">
        <f>IFERROR(VLOOKUP(B104, '2016q2'!A$1:C$399,3,),0)</f>
        <v>563</v>
      </c>
      <c r="AB104" s="135">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35"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35">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35">
        <f>IFERROR(VLOOKUP(B105, '2016q1'!A$1:C$399,3,),0)</f>
        <v>518</v>
      </c>
      <c r="AA105" s="135">
        <f>IFERROR(VLOOKUP(B105, '2016q2'!A$1:C$399,3,),0)</f>
        <v>514</v>
      </c>
      <c r="AB105" s="135">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35"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35">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35">
        <f>IFERROR(VLOOKUP(B106, '2016q1'!A$1:C$399,3,),0)</f>
        <v>524</v>
      </c>
      <c r="AA106" s="135">
        <f>IFERROR(VLOOKUP(B106, '2016q2'!A$1:C$399,3,),0)</f>
        <v>526</v>
      </c>
      <c r="AB106" s="135">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35"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35">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35">
        <f>IFERROR(VLOOKUP(B107, '2016q1'!A$1:C$399,3,),0)</f>
        <v>447</v>
      </c>
      <c r="AA107" s="135">
        <f>IFERROR(VLOOKUP(B107, '2016q2'!A$1:C$399,3,),0)</f>
        <v>440</v>
      </c>
      <c r="AB107" s="135">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35"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35">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35">
        <f>IFERROR(VLOOKUP(B108, '2016q1'!A$1:C$399,3,),0)</f>
        <v>389</v>
      </c>
      <c r="AA108" s="135">
        <f>IFERROR(VLOOKUP(B108, '2016q2'!A$1:C$399,3,),0)</f>
        <v>388</v>
      </c>
      <c r="AB108" s="135">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35"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35">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35">
        <f>IFERROR(VLOOKUP(B109, '2016q1'!A$1:C$399,3,),0)</f>
        <v>417</v>
      </c>
      <c r="AA109" s="135">
        <f>IFERROR(VLOOKUP(B109, '2016q2'!A$1:C$399,3,),0)</f>
        <v>385</v>
      </c>
      <c r="AB109" s="135">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35"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35">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35">
        <f>IFERROR(VLOOKUP(B110, '2016q1'!A$1:C$399,3,),0)</f>
        <v>341</v>
      </c>
      <c r="AA110" s="135">
        <f>IFERROR(VLOOKUP(B110, '2016q2'!A$1:C$399,3,),0)</f>
        <v>354</v>
      </c>
      <c r="AB110" s="135">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35"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35">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35">
        <f>IFERROR(VLOOKUP(B111, '2016q1'!A$1:C$399,3,),0)</f>
        <v>335</v>
      </c>
      <c r="AA111" s="135">
        <f>IFERROR(VLOOKUP(B111, '2016q2'!A$1:C$399,3,),0)</f>
        <v>336</v>
      </c>
      <c r="AB111" s="135">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35"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35">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35">
        <f>IFERROR(VLOOKUP(B112, '2016q1'!A$1:C$399,3,),0)</f>
        <v>333</v>
      </c>
      <c r="AA112" s="135">
        <f>IFERROR(VLOOKUP(B112, '2016q2'!A$1:C$399,3,),0)</f>
        <v>332</v>
      </c>
      <c r="AB112" s="135">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35"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35">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35">
        <f>IFERROR(VLOOKUP(B113, '2016q1'!A$1:C$399,3,),0)</f>
        <v>223</v>
      </c>
      <c r="AA113" s="135">
        <f>IFERROR(VLOOKUP(B113, '2016q2'!A$1:C$399,3,),0)</f>
        <v>232</v>
      </c>
      <c r="AB113" s="135">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35"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35">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35">
        <f>IFERROR(VLOOKUP(B114, '2016q1'!A$1:C$399,3,),0)</f>
        <v>222</v>
      </c>
      <c r="AA114" s="135">
        <f>IFERROR(VLOOKUP(B114, '2016q2'!A$1:C$399,3,),0)</f>
        <v>234</v>
      </c>
      <c r="AB114" s="135">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35"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35">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35">
        <f>IFERROR(VLOOKUP(B115, '2016q1'!A$1:C$399,3,),0)</f>
        <v>204</v>
      </c>
      <c r="AA115" s="135">
        <f>IFERROR(VLOOKUP(B115, '2016q2'!A$1:C$399,3,),0)</f>
        <v>195</v>
      </c>
      <c r="AB115" s="135">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35"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35">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35">
        <f>IFERROR(VLOOKUP(B116, '2016q1'!A$1:C$399,3,),0)</f>
        <v>188</v>
      </c>
      <c r="AA116" s="135">
        <f>IFERROR(VLOOKUP(B116, '2016q2'!A$1:C$399,3,),0)</f>
        <v>184</v>
      </c>
      <c r="AB116" s="135">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35"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35">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35">
        <f>IFERROR(VLOOKUP(B117, '2016q1'!A$1:C$399,3,),0)</f>
        <v>176</v>
      </c>
      <c r="AA117" s="135">
        <f>IFERROR(VLOOKUP(B117, '2016q2'!A$1:C$399,3,),0)</f>
        <v>178</v>
      </c>
      <c r="AB117" s="135">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35"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35">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35">
        <f>IFERROR(VLOOKUP(B118, '2016q1'!A$1:C$399,3,),0)</f>
        <v>161</v>
      </c>
      <c r="AA118" s="135">
        <f>IFERROR(VLOOKUP(B118, '2016q2'!A$1:C$399,3,),0)</f>
        <v>183</v>
      </c>
      <c r="AB118" s="135">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4028</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35"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35">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35">
        <f>IFERROR(VLOOKUP(B119, '2016q1'!A$1:C$399,3,),0)</f>
        <v>80</v>
      </c>
      <c r="AA119" s="135">
        <f>IFERROR(VLOOKUP(B119, '2016q2'!A$1:C$399,3,),0)</f>
        <v>123</v>
      </c>
      <c r="AB119" s="135">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35"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 u*</v>
      </c>
      <c r="N120" s="62">
        <f>VLOOKUP(M120, RatingsLU!G$5:H$100, 2, FALSE)</f>
        <v>2</v>
      </c>
      <c r="O120" s="135">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35">
        <f>IFERROR(VLOOKUP(B120, '2016q1'!A$1:C$399,3,),0)</f>
        <v>187</v>
      </c>
      <c r="AA120" s="135">
        <f>IFERROR(VLOOKUP(B120, '2016q2'!A$1:C$399,3,),0)</f>
        <v>172</v>
      </c>
      <c r="AB120" s="135">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35"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35">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35">
        <f>IFERROR(VLOOKUP(B121, '2016q1'!A$1:C$399,3,),0)</f>
        <v>153</v>
      </c>
      <c r="AA121" s="135">
        <f>IFERROR(VLOOKUP(B121, '2016q2'!A$1:C$399,3,),0)</f>
        <v>152</v>
      </c>
      <c r="AB121" s="135">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35"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 u*</v>
      </c>
      <c r="N122" s="62">
        <f>VLOOKUP(M122, RatingsLU!G$5:H$100, 2, FALSE)</f>
        <v>2</v>
      </c>
      <c r="O122" s="135">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35">
        <f>IFERROR(VLOOKUP(B122, '2016q1'!A$1:C$399,3,),0)</f>
        <v>158</v>
      </c>
      <c r="AA122" s="135">
        <f>IFERROR(VLOOKUP(B122, '2016q2'!A$1:C$399,3,),0)</f>
        <v>154</v>
      </c>
      <c r="AB122" s="135">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35"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35">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35">
        <f>IFERROR(VLOOKUP(B123, '2016q1'!A$1:C$399,3,),0)</f>
        <v>58</v>
      </c>
      <c r="AA123" s="135">
        <f>IFERROR(VLOOKUP(B123, '2016q2'!A$1:C$399,3,),0)</f>
        <v>60</v>
      </c>
      <c r="AB123" s="135">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35"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35">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35">
        <f>IFERROR(VLOOKUP(B124, '2016q1'!A$1:C$399,3,),0)</f>
        <v>130</v>
      </c>
      <c r="AA124" s="135">
        <f>IFERROR(VLOOKUP(B124, '2016q2'!A$1:C$399,3,),0)</f>
        <v>132</v>
      </c>
      <c r="AB124" s="135">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35"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35">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35">
        <f>IFERROR(VLOOKUP(B125, '2016q1'!A$1:C$399,3,),0)</f>
        <v>106</v>
      </c>
      <c r="AA125" s="135">
        <f>IFERROR(VLOOKUP(B125, '2016q2'!A$1:C$399,3,),0)</f>
        <v>107</v>
      </c>
      <c r="AB125" s="135">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3683</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35"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35">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35">
        <f>IFERROR(VLOOKUP(B126, '2016q1'!A$1:C$399,3,),0)</f>
        <v>25</v>
      </c>
      <c r="AA126" s="135">
        <f>IFERROR(VLOOKUP(B126, '2016q2'!A$1:C$399,3,),0)</f>
        <v>68</v>
      </c>
      <c r="AB126" s="135">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4029</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35"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35">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35">
        <f>IFERROR(VLOOKUP(B127, '2016q1'!A$1:C$399,3,),0)</f>
        <v>0</v>
      </c>
      <c r="AA127" s="135">
        <f>IFERROR(VLOOKUP(B127, '2016q2'!A$1:C$399,3,),0)</f>
        <v>0</v>
      </c>
      <c r="AB127" s="135">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35"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35">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35">
        <f>IFERROR(VLOOKUP(B128, '2016q1'!A$1:C$399,3,),0)</f>
        <v>82</v>
      </c>
      <c r="AA128" s="135">
        <f>IFERROR(VLOOKUP(B128, '2016q2'!A$1:C$399,3,),0)</f>
        <v>81</v>
      </c>
      <c r="AB128" s="135">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35"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35">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35">
        <f>IFERROR(VLOOKUP(B129, '2016q1'!A$1:C$399,3,),0)</f>
        <v>77</v>
      </c>
      <c r="AA129" s="135">
        <f>IFERROR(VLOOKUP(B129, '2016q2'!A$1:C$399,3,),0)</f>
        <v>73</v>
      </c>
      <c r="AB129" s="135">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35"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35">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35">
        <f>IFERROR(VLOOKUP(B130, '2016q1'!A$1:C$399,3,),0)</f>
        <v>73</v>
      </c>
      <c r="AA130" s="135">
        <f>IFERROR(VLOOKUP(B130, '2016q2'!A$1:C$399,3,),0)</f>
        <v>70</v>
      </c>
      <c r="AB130" s="135">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35"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35">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35">
        <f>IFERROR(VLOOKUP(B131, '2016q1'!A$1:C$399,3,),0)</f>
        <v>67</v>
      </c>
      <c r="AA131" s="135">
        <f>IFERROR(VLOOKUP(B131, '2016q2'!A$1:C$399,3,),0)</f>
        <v>65</v>
      </c>
      <c r="AB131" s="135">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35"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35">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35">
        <f>IFERROR(VLOOKUP(B132, '2016q1'!A$1:C$399,3,),0)</f>
        <v>60</v>
      </c>
      <c r="AA132" s="135">
        <f>IFERROR(VLOOKUP(B132, '2016q2'!A$1:C$399,3,),0)</f>
        <v>61</v>
      </c>
      <c r="AB132" s="135">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4024</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35"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35">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35">
        <f>IFERROR(VLOOKUP(B133, '2016q1'!A$1:C$399,3,),0)</f>
        <v>0</v>
      </c>
      <c r="AA133" s="135">
        <f>IFERROR(VLOOKUP(B133, '2016q2'!A$1:C$399,3,),0)</f>
        <v>0</v>
      </c>
      <c r="AB133" s="135">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35"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35">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35">
        <f>IFERROR(VLOOKUP(B134, '2016q1'!A$1:C$399,3,),0)</f>
        <v>61</v>
      </c>
      <c r="AA134" s="135">
        <f>IFERROR(VLOOKUP(B134, '2016q2'!A$1:C$399,3,),0)</f>
        <v>59</v>
      </c>
      <c r="AB134" s="135">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35"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 u*</v>
      </c>
      <c r="N135" s="62">
        <f>VLOOKUP(M135, RatingsLU!G$5:H$100, 2, FALSE)</f>
        <v>2</v>
      </c>
      <c r="O135" s="135">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35">
        <f>IFERROR(VLOOKUP(B135, '2016q1'!A$1:C$399,3,),0)</f>
        <v>60</v>
      </c>
      <c r="AA135" s="135">
        <f>IFERROR(VLOOKUP(B135, '2016q2'!A$1:C$399,3,),0)</f>
        <v>56</v>
      </c>
      <c r="AB135" s="135">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35"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35">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35">
        <f>IFERROR(VLOOKUP(B136, '2016q1'!A$1:C$399,3,),0)</f>
        <v>46</v>
      </c>
      <c r="AA136" s="135">
        <f>IFERROR(VLOOKUP(B136, '2016q2'!A$1:C$399,3,),0)</f>
        <v>46</v>
      </c>
      <c r="AB136" s="135">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35"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35">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35">
        <f>IFERROR(VLOOKUP(B137, '2016q1'!A$1:C$399,3,),0)</f>
        <v>43</v>
      </c>
      <c r="AA137" s="135">
        <f>IFERROR(VLOOKUP(B137, '2016q2'!A$1:C$399,3,),0)</f>
        <v>42</v>
      </c>
      <c r="AB137" s="135">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35"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35">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35">
        <f>IFERROR(VLOOKUP(B138, '2016q1'!A$1:C$399,3,),0)</f>
        <v>42</v>
      </c>
      <c r="AA138" s="135">
        <f>IFERROR(VLOOKUP(B138, '2016q2'!A$1:C$399,3,),0)</f>
        <v>41</v>
      </c>
      <c r="AB138" s="135">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35"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35">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35">
        <f>IFERROR(VLOOKUP(B139, '2016q1'!A$1:C$399,3,),0)</f>
        <v>43</v>
      </c>
      <c r="AA139" s="135">
        <f>IFERROR(VLOOKUP(B139, '2016q2'!A$1:C$399,3,),0)</f>
        <v>39</v>
      </c>
      <c r="AB139" s="135">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35"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35">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35">
        <f>IFERROR(VLOOKUP(B140, '2016q1'!A$1:C$399,3,),0)</f>
        <v>3117</v>
      </c>
      <c r="AA140" s="135">
        <f>IFERROR(VLOOKUP(B140, '2016q2'!A$1:C$399,3,),0)</f>
        <v>1349</v>
      </c>
      <c r="AB140" s="135">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35"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35">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35">
        <f>IFERROR(VLOOKUP(B141, '2016q1'!A$1:C$399,3,),0)</f>
        <v>29</v>
      </c>
      <c r="AA141" s="135">
        <f>IFERROR(VLOOKUP(B141, '2016q2'!A$1:C$399,3,),0)</f>
        <v>28</v>
      </c>
      <c r="AB141" s="135">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35"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35">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35">
        <f>IFERROR(VLOOKUP(B142, '2016q1'!A$1:C$399,3,),0)</f>
        <v>17</v>
      </c>
      <c r="AA142" s="135">
        <f>IFERROR(VLOOKUP(B142, '2016q2'!A$1:C$399,3,),0)</f>
        <v>19</v>
      </c>
      <c r="AB142" s="135">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35"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35">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35">
        <f>IFERROR(VLOOKUP(B143, '2016q1'!A$1:C$399,3,),0)</f>
        <v>23</v>
      </c>
      <c r="AA143" s="135">
        <f>IFERROR(VLOOKUP(B143, '2016q2'!A$1:C$399,3,),0)</f>
        <v>23</v>
      </c>
      <c r="AB143" s="135">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3991</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35"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35">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35">
        <f>IFERROR(VLOOKUP(B144, '2016q1'!A$1:C$399,3,),0)</f>
        <v>24</v>
      </c>
      <c r="AA144" s="135">
        <f>IFERROR(VLOOKUP(B144, '2016q2'!A$1:C$399,3,),0)</f>
        <v>24</v>
      </c>
      <c r="AB144" s="135">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35"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35">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35">
        <f>IFERROR(VLOOKUP(B145, '2016q1'!A$1:C$399,3,),0)</f>
        <v>18</v>
      </c>
      <c r="AA145" s="135">
        <f>IFERROR(VLOOKUP(B145, '2016q2'!A$1:C$399,3,),0)</f>
        <v>19</v>
      </c>
      <c r="AB145" s="135">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35"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35">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35">
        <f>IFERROR(VLOOKUP(B146, '2016q1'!A$1:C$399,3,),0)</f>
        <v>18</v>
      </c>
      <c r="AA146" s="135">
        <f>IFERROR(VLOOKUP(B146, '2016q2'!A$1:C$399,3,),0)</f>
        <v>19</v>
      </c>
      <c r="AB146" s="135">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35"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35">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35">
        <f>IFERROR(VLOOKUP(B147, '2016q1'!A$1:C$399,3,),0)</f>
        <v>14</v>
      </c>
      <c r="AA147" s="135">
        <f>IFERROR(VLOOKUP(B147, '2016q2'!A$1:C$399,3,),0)</f>
        <v>15</v>
      </c>
      <c r="AB147" s="135">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35"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35">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35">
        <f>IFERROR(VLOOKUP(B148, '2016q1'!A$1:C$399,3,),0)</f>
        <v>14</v>
      </c>
      <c r="AA148" s="135">
        <f>IFERROR(VLOOKUP(B148, '2016q2'!A$1:C$399,3,),0)</f>
        <v>15</v>
      </c>
      <c r="AB148" s="135">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35"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35">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35">
        <f>IFERROR(VLOOKUP(B149, '2016q1'!A$1:C$399,3,),0)</f>
        <v>13</v>
      </c>
      <c r="AA149" s="135">
        <f>IFERROR(VLOOKUP(B149, '2016q2'!A$1:C$399,3,),0)</f>
        <v>13</v>
      </c>
      <c r="AB149" s="135">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3992</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35"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35">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35">
        <f>IFERROR(VLOOKUP(B150, '2016q1'!A$1:C$399,3,),0)</f>
        <v>9</v>
      </c>
      <c r="AA150" s="135">
        <f>IFERROR(VLOOKUP(B150, '2016q2'!A$1:C$399,3,),0)</f>
        <v>10</v>
      </c>
      <c r="AB150" s="135">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35"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35">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35">
        <f>IFERROR(VLOOKUP(B151, '2016q1'!A$1:C$399,3,),0)</f>
        <v>12</v>
      </c>
      <c r="AA151" s="135">
        <f>IFERROR(VLOOKUP(B151, '2016q2'!A$1:C$399,3,),0)</f>
        <v>13</v>
      </c>
      <c r="AB151" s="135">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4027</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35"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35">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35">
        <f>IFERROR(VLOOKUP(B152, '2016q1'!A$1:C$399,3,),0)</f>
        <v>2</v>
      </c>
      <c r="AA152" s="135">
        <f>IFERROR(VLOOKUP(B152, '2016q2'!A$1:C$399,3,),0)</f>
        <v>4</v>
      </c>
      <c r="AB152" s="135">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35"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35">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35">
        <f>IFERROR(VLOOKUP(B153, '2016q1'!A$1:C$399,3,),0)</f>
        <v>1387</v>
      </c>
      <c r="AA153" s="135">
        <f>IFERROR(VLOOKUP(B153, '2016q2'!A$1:C$399,3,),0)</f>
        <v>562</v>
      </c>
      <c r="AB153" s="135">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35"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35">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35">
        <f>IFERROR(VLOOKUP(B154, '2016q1'!A$1:C$399,3,),0)</f>
        <v>5</v>
      </c>
      <c r="AA154" s="135">
        <f>IFERROR(VLOOKUP(B154, '2016q2'!A$1:C$399,3,),0)</f>
        <v>3</v>
      </c>
      <c r="AB154" s="135">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35"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35">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35">
        <f>IFERROR(VLOOKUP(B155, '2016q1'!A$1:C$399,3,),0)</f>
        <v>10</v>
      </c>
      <c r="AA155" s="135">
        <f>IFERROR(VLOOKUP(B155, '2016q2'!A$1:C$399,3,),0)</f>
        <v>7</v>
      </c>
      <c r="AB155" s="135">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35"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35">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35">
        <f>IFERROR(VLOOKUP(B156, '2016q1'!A$1:C$399,3,),0)</f>
        <v>7</v>
      </c>
      <c r="AA156" s="135">
        <f>IFERROR(VLOOKUP(B156, '2016q2'!A$1:C$399,3,),0)</f>
        <v>6</v>
      </c>
      <c r="AB156" s="135">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3993</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35"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35">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35">
        <f>IFERROR(VLOOKUP(B157, '2016q1'!A$1:C$399,3,),0)</f>
        <v>9</v>
      </c>
      <c r="AA157" s="135">
        <f>IFERROR(VLOOKUP(B157, '2016q2'!A$1:C$399,3,),0)</f>
        <v>10</v>
      </c>
      <c r="AB157" s="135">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35"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35">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35">
        <f>IFERROR(VLOOKUP(B158, '2016q1'!A$1:C$399,3,),0)</f>
        <v>4</v>
      </c>
      <c r="AA158" s="135">
        <f>IFERROR(VLOOKUP(B158, '2016q2'!A$1:C$399,3,),0)</f>
        <v>4</v>
      </c>
      <c r="AB158" s="135">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35"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35">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35">
        <f>IFERROR(VLOOKUP(B159, '2016q1'!A$1:C$399,3,),0)</f>
        <v>6</v>
      </c>
      <c r="AA159" s="135">
        <f>IFERROR(VLOOKUP(B159, '2016q2'!A$1:C$399,3,),0)</f>
        <v>5</v>
      </c>
      <c r="AB159" s="135">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35"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 u*</v>
      </c>
      <c r="N160" s="62">
        <f>VLOOKUP(M160, RatingsLU!G$5:H$100, 2, FALSE)</f>
        <v>2</v>
      </c>
      <c r="O160" s="135">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35">
        <f>IFERROR(VLOOKUP(B160, '2016q1'!A$1:C$399,3,),0)</f>
        <v>2</v>
      </c>
      <c r="AA160" s="135">
        <f>IFERROR(VLOOKUP(B160, '2016q2'!A$1:C$399,3,),0)</f>
        <v>4</v>
      </c>
      <c r="AB160" s="135">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35"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35">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35">
        <f>IFERROR(VLOOKUP(B161, '2016q1'!A$1:C$399,3,),0)</f>
        <v>6</v>
      </c>
      <c r="AA161" s="135">
        <f>IFERROR(VLOOKUP(B161, '2016q2'!A$1:C$399,3,),0)</f>
        <v>3</v>
      </c>
      <c r="AB161" s="135">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35"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35">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35">
        <f>IFERROR(VLOOKUP(B162, '2016q1'!A$1:C$399,3,),0)</f>
        <v>2</v>
      </c>
      <c r="AA162" s="135">
        <f>IFERROR(VLOOKUP(B162, '2016q2'!A$1:C$399,3,),0)</f>
        <v>3</v>
      </c>
      <c r="AB162" s="135">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35"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35">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35">
        <f>IFERROR(VLOOKUP(B163, '2016q1'!A$1:C$399,3,),0)</f>
        <v>5</v>
      </c>
      <c r="AA163" s="135">
        <f>IFERROR(VLOOKUP(B163, '2016q2'!A$1:C$399,3,),0)</f>
        <v>3</v>
      </c>
      <c r="AB163" s="135">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35"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35">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35">
        <f>IFERROR(VLOOKUP(B164, '2016q1'!A$1:C$399,3,),0)</f>
        <v>5</v>
      </c>
      <c r="AA164" s="135">
        <f>IFERROR(VLOOKUP(B164, '2016q2'!A$1:C$399,3,),0)</f>
        <v>6</v>
      </c>
      <c r="AB164" s="135">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35"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35">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35">
        <f>IFERROR(VLOOKUP(B165, '2016q1'!A$1:C$399,3,),0)</f>
        <v>3</v>
      </c>
      <c r="AA165" s="135">
        <f>IFERROR(VLOOKUP(B165, '2016q2'!A$1:C$399,3,),0)</f>
        <v>5</v>
      </c>
      <c r="AB165" s="135">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35"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5</v>
      </c>
      <c r="O166" s="135">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35">
        <f>IFERROR(VLOOKUP(B166, '2016q1'!A$1:C$399,3,),0)</f>
        <v>3</v>
      </c>
      <c r="AA166" s="135">
        <f>IFERROR(VLOOKUP(B166, '2016q2'!A$1:C$399,3,),0)</f>
        <v>3</v>
      </c>
      <c r="AB166" s="135">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35"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35">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35">
        <f>IFERROR(VLOOKUP(B167, '2016q1'!A$1:C$399,3,),0)</f>
        <v>4</v>
      </c>
      <c r="AA167" s="135">
        <f>IFERROR(VLOOKUP(B167, '2016q2'!A$1:C$399,3,),0)</f>
        <v>4</v>
      </c>
      <c r="AB167" s="135">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35"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35">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35">
        <f>IFERROR(VLOOKUP(B168, '2016q1'!A$1:C$399,3,),0)</f>
        <v>2</v>
      </c>
      <c r="AA168" s="135">
        <f>IFERROR(VLOOKUP(B168, '2016q2'!A$1:C$399,3,),0)</f>
        <v>2</v>
      </c>
      <c r="AB168" s="135">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35"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35">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35">
        <f>IFERROR(VLOOKUP(B169, '2016q1'!A$1:C$399,3,),0)</f>
        <v>1</v>
      </c>
      <c r="AA169" s="135">
        <f>IFERROR(VLOOKUP(B169, '2016q2'!A$1:C$399,3,),0)</f>
        <v>1</v>
      </c>
      <c r="AB169" s="135">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35"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5</v>
      </c>
      <c r="O170" s="135">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35">
        <f>IFERROR(VLOOKUP(B170, '2016q1'!A$1:C$399,3,),0)</f>
        <v>2</v>
      </c>
      <c r="AA170" s="135">
        <f>IFERROR(VLOOKUP(B170, '2016q2'!A$1:C$399,3,),0)</f>
        <v>1</v>
      </c>
      <c r="AB170" s="135">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35"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35">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35">
        <f>IFERROR(VLOOKUP(B171, '2016q1'!A$1:C$399,3,),0)</f>
        <v>1</v>
      </c>
      <c r="AA171" s="135">
        <f>IFERROR(VLOOKUP(B171, '2016q2'!A$1:C$399,3,),0)</f>
        <v>1</v>
      </c>
      <c r="AB171" s="135">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3684</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35"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35">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35">
        <f>IFERROR(VLOOKUP(B172, '2016q1'!A$1:C$399,3,),0)</f>
        <v>0</v>
      </c>
      <c r="AA172" s="135">
        <f>IFERROR(VLOOKUP(B172, '2016q2'!A$1:C$399,3,),0)</f>
        <v>0</v>
      </c>
      <c r="AB172" s="135">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35"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35">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35">
        <f>IFERROR(VLOOKUP(B173, '2016q1'!A$1:C$399,3,),0)</f>
        <v>1</v>
      </c>
      <c r="AA173" s="135">
        <f>IFERROR(VLOOKUP(B173, '2016q2'!A$1:C$399,3,),0)</f>
        <v>1</v>
      </c>
      <c r="AB173" s="135">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35"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35">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35">
        <f>IFERROR(VLOOKUP(B174, '2016q1'!A$1:C$399,3,),0)</f>
        <v>0</v>
      </c>
      <c r="AA174" s="135">
        <f>IFERROR(VLOOKUP(B174, '2016q2'!A$1:C$399,3,),0)</f>
        <v>1</v>
      </c>
      <c r="AB174" s="135">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35"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35">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35">
        <f>IFERROR(VLOOKUP(B175, '2016q1'!A$1:C$399,3,),0)</f>
        <v>0</v>
      </c>
      <c r="AA175" s="135">
        <f>IFERROR(VLOOKUP(B175, '2016q2'!A$1:C$399,3,),0)</f>
        <v>0</v>
      </c>
      <c r="AB175" s="135">
        <f>IFERROR(VLOOKUP(B175, '2016q3'!A$1:C$399,3,),0)</f>
        <v>0</v>
      </c>
      <c r="AC175" s="62" t="str">
        <f t="shared" ref="AC175" si="22">IF(AD175&gt;0,TEXT(AD175,"#,###,###"), "0")</f>
        <v>0</v>
      </c>
      <c r="AD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62">
        <f>IFERROR(VLOOKUP(B175, 'c2013q4'!A$1:E$399,4,),0)</f>
        <v>0</v>
      </c>
      <c r="AF175" s="62">
        <f>IFERROR(VLOOKUP(B175, 'c2014q1'!A$1:E$399,4,),0) + IFERROR(VLOOKUP(B175, 'c2014q2'!A$1:E$399,4,),0) + IFERROR(VLOOKUP(B175, 'c2014q3'!A$1:E$399,4,),0) + IFERROR(VLOOKUP(B175, 'c2014q4'!A$1:E$399,4,),0)</f>
        <v>0</v>
      </c>
      <c r="AG175" s="62">
        <f>IFERROR(VLOOKUP(B175, 'c2015q1'!A$1:E$399,4,),0) + IFERROR(VLOOKUP(B175, 'c2015q2'!A$1:E$399,4,),0) + IFERROR(VLOOKUP(B175, 'c2015q3'!A$1:E$399,4,),0) + IFERROR(VLOOKUP(B175, 'c2015q4'!A$1:E$399,4,),0)</f>
        <v>0</v>
      </c>
      <c r="AH175" s="62" t="str">
        <f t="shared" ref="AH175" si="23">IF(O175&lt;1000, "-", ROUND((10000*AD175)/O175,1))</f>
        <v>-</v>
      </c>
    </row>
    <row r="176" spans="1:37" x14ac:dyDescent="0.25">
      <c r="A176" s="135">
        <v>175</v>
      </c>
      <c r="B176" t="s">
        <v>4026</v>
      </c>
      <c r="C176" s="135" t="str">
        <f>IFERROR(VLOOKUP(B176,addresses!A$2:I$1997, 3, FALSE), "")</f>
        <v>26777 Halsted Road</v>
      </c>
      <c r="D176" s="135" t="str">
        <f>IFERROR(VLOOKUP(B176,addresses!A$2:I$1997, 5, FALSE), "")</f>
        <v>Farmington Hills</v>
      </c>
      <c r="E176" s="135" t="str">
        <f>IFERROR(VLOOKUP(B176,addresses!A$2:I$1997, 7, FALSE),"")</f>
        <v>MI</v>
      </c>
      <c r="F176" s="135" t="str">
        <f>IFERROR(VLOOKUP(B176,addresses!A$2:I$1997, 8, FALSE),"")</f>
        <v>48331-3586</v>
      </c>
      <c r="G176" s="135" t="str">
        <f>IFERROR(VLOOKUP(B176,addresses!A$2:I$1997, 9, FALSE),"")</f>
        <v>248-615-9000 Ext 585</v>
      </c>
      <c r="H176" s="135" t="str">
        <f>IFERROR(VLOOKUP(B176,addresses!A$2:J$1997, 10, FALSE), "")</f>
        <v>http://www.amerisure.com</v>
      </c>
      <c r="I176" s="135" t="str">
        <f>VLOOKUP(IFERROR(VLOOKUP(B176, Weiss!A$1:C$398,3,FALSE),"NR"), RatingsLU!A$5:B$30, 2, FALSE)</f>
        <v>C+</v>
      </c>
      <c r="J176" s="135">
        <f>VLOOKUP(I176,RatingsLU!B$5:C$30,2,)</f>
        <v>7</v>
      </c>
      <c r="Z176" s="135">
        <f>IFERROR(VLOOKUP(B176, '2016q1'!A$1:C$399,3,),0)</f>
        <v>0</v>
      </c>
      <c r="AA176" s="135">
        <f>IFERROR(VLOOKUP(B176, '2016q2'!A$1:C$399,3,),0)</f>
        <v>1</v>
      </c>
      <c r="AB176" s="135">
        <f>IFERROR(VLOOKUP(B176, '2016q3'!A$1:C$399,3,),0)</f>
        <v>0</v>
      </c>
    </row>
    <row r="177" spans="1:28" x14ac:dyDescent="0.25">
      <c r="A177" s="135">
        <v>176</v>
      </c>
      <c r="B177" t="s">
        <v>307</v>
      </c>
      <c r="C177" s="135" t="str">
        <f>IFERROR(VLOOKUP(B177,addresses!A$2:I$1997, 3, FALSE), "")</f>
        <v>225 W. Washington Street, Suite 1800</v>
      </c>
      <c r="D177" s="135" t="str">
        <f>IFERROR(VLOOKUP(B177,addresses!A$2:I$1997, 5, FALSE), "")</f>
        <v>Chicago</v>
      </c>
      <c r="E177" s="135" t="str">
        <f>IFERROR(VLOOKUP(B177,addresses!A$2:I$1997, 7, FALSE),"")</f>
        <v>IL</v>
      </c>
      <c r="F177" s="135" t="str">
        <f>IFERROR(VLOOKUP(B177,addresses!A$2:I$1997, 8, FALSE),"")</f>
        <v>60606-3484</v>
      </c>
      <c r="G177" s="135" t="str">
        <f>IFERROR(VLOOKUP(B177,addresses!A$2:I$1997, 9, FALSE),"")</f>
        <v>312-224-3371</v>
      </c>
      <c r="H177" s="135" t="str">
        <f>IFERROR(VLOOKUP(B177,addresses!A$2:J$1997, 10, FALSE), "")</f>
        <v>http://www.firemansfund.com</v>
      </c>
      <c r="I177" s="135" t="str">
        <f>VLOOKUP(IFERROR(VLOOKUP(B177, Weiss!A$1:C$398,3,FALSE),"NR"), RatingsLU!A$5:B$30, 2, FALSE)</f>
        <v>C</v>
      </c>
      <c r="J177" s="135">
        <f>VLOOKUP(I177,RatingsLU!B$5:C$30,2,)</f>
        <v>8</v>
      </c>
      <c r="Z177" s="135">
        <f>IFERROR(VLOOKUP(B177, '2016q1'!A$1:C$399,3,),0)</f>
        <v>114</v>
      </c>
      <c r="AA177" s="135">
        <f>IFERROR(VLOOKUP(B177, '2016q2'!A$1:C$399,3,),0)</f>
        <v>56</v>
      </c>
      <c r="AB177" s="135">
        <f>IFERROR(VLOOKUP(B177, '2016q3'!A$1:C$399,3,),0)</f>
        <v>0</v>
      </c>
    </row>
    <row r="178" spans="1:28" x14ac:dyDescent="0.25">
      <c r="A178" s="135">
        <v>177</v>
      </c>
      <c r="B178" t="s">
        <v>361</v>
      </c>
      <c r="C178" s="135" t="str">
        <f>IFERROR(VLOOKUP(B178,addresses!A$2:I$1997, 3, FALSE), "")</f>
        <v>One Liberty Plaza, 165 Broadway</v>
      </c>
      <c r="D178" s="135" t="str">
        <f>IFERROR(VLOOKUP(B178,addresses!A$2:I$1997, 5, FALSE), "")</f>
        <v>New York</v>
      </c>
      <c r="E178" s="135" t="str">
        <f>IFERROR(VLOOKUP(B178,addresses!A$2:I$1997, 7, FALSE),"")</f>
        <v>NY</v>
      </c>
      <c r="F178" s="135">
        <f>IFERROR(VLOOKUP(B178,addresses!A$2:I$1997, 8, FALSE),"")</f>
        <v>10006</v>
      </c>
      <c r="G178" s="135" t="str">
        <f>IFERROR(VLOOKUP(B178,addresses!A$2:I$1997, 9, FALSE),"")</f>
        <v>212-365-2200</v>
      </c>
      <c r="H178" s="135" t="str">
        <f>IFERROR(VLOOKUP(B178,addresses!A$2:J$1997, 10, FALSE), "")</f>
        <v>http://www.transre.com</v>
      </c>
      <c r="I178" s="135" t="str">
        <f>VLOOKUP(IFERROR(VLOOKUP(B178, Weiss!A$1:C$398,3,FALSE),"NR"), RatingsLU!A$5:B$30, 2, FALSE)</f>
        <v>B</v>
      </c>
      <c r="J178" s="135">
        <f>VLOOKUP(I178,RatingsLU!B$5:C$30,2,)</f>
        <v>5</v>
      </c>
      <c r="Z178" s="135">
        <f>IFERROR(VLOOKUP(B178, '2016q1'!A$1:C$399,3,),0)</f>
        <v>0</v>
      </c>
      <c r="AA178" s="135">
        <f>IFERROR(VLOOKUP(B178, '2016q2'!A$1:C$399,3,),0)</f>
        <v>0</v>
      </c>
      <c r="AB178" s="135">
        <f>IFERROR(VLOOKUP(B178, '2016q3'!A$1:C$399,3,),0)</f>
        <v>0</v>
      </c>
    </row>
    <row r="179" spans="1:28" x14ac:dyDescent="0.25">
      <c r="A179" s="135">
        <v>178</v>
      </c>
      <c r="B179" t="s">
        <v>362</v>
      </c>
      <c r="C179" s="135" t="str">
        <f>IFERROR(VLOOKUP(B179,addresses!A$2:I$1997, 3, FALSE), "")</f>
        <v>1400 American Lane</v>
      </c>
      <c r="D179" s="135" t="str">
        <f>IFERROR(VLOOKUP(B179,addresses!A$2:I$1997, 5, FALSE), "")</f>
        <v>Schaumburg</v>
      </c>
      <c r="E179" s="135" t="str">
        <f>IFERROR(VLOOKUP(B179,addresses!A$2:I$1997, 7, FALSE),"")</f>
        <v>IL</v>
      </c>
      <c r="F179" s="135" t="str">
        <f>IFERROR(VLOOKUP(B179,addresses!A$2:I$1997, 8, FALSE),"")</f>
        <v>60196-1056</v>
      </c>
      <c r="G179" s="135" t="str">
        <f>IFERROR(VLOOKUP(B179,addresses!A$2:I$1997, 9, FALSE),"")</f>
        <v>847-605-6201</v>
      </c>
      <c r="H179" s="135" t="str">
        <f>IFERROR(VLOOKUP(B179,addresses!A$2:J$1997, 10, FALSE), "")</f>
        <v>http://www.zurichna.com</v>
      </c>
      <c r="I179" s="135" t="str">
        <f>VLOOKUP(IFERROR(VLOOKUP(B179, Weiss!A$1:C$398,3,FALSE),"NR"), RatingsLU!A$5:B$30, 2, FALSE)</f>
        <v>C+</v>
      </c>
      <c r="J179" s="135">
        <f>VLOOKUP(I179,RatingsLU!B$5:C$30,2,)</f>
        <v>7</v>
      </c>
      <c r="Z179" s="135">
        <f>IFERROR(VLOOKUP(B179, '2016q1'!A$1:C$399,3,),0)</f>
        <v>0</v>
      </c>
      <c r="AA179" s="135">
        <f>IFERROR(VLOOKUP(B179, '2016q2'!A$1:C$399,3,),0)</f>
        <v>0</v>
      </c>
      <c r="AB179" s="135">
        <f>IFERROR(VLOOKUP(B179, '2016q3'!A$1:C$399,3,),0)</f>
        <v>0</v>
      </c>
    </row>
    <row r="180" spans="1:28" x14ac:dyDescent="0.25">
      <c r="A180" s="135">
        <v>179</v>
      </c>
      <c r="B180" t="s">
        <v>365</v>
      </c>
      <c r="C180" s="135" t="str">
        <f>IFERROR(VLOOKUP(B180,addresses!A$2:I$1997, 3, FALSE), "")</f>
        <v>#1 Horace Mann Plaza</v>
      </c>
      <c r="D180" s="135" t="str">
        <f>IFERROR(VLOOKUP(B180,addresses!A$2:I$1997, 5, FALSE), "")</f>
        <v>Springfield</v>
      </c>
      <c r="E180" s="135" t="str">
        <f>IFERROR(VLOOKUP(B180,addresses!A$2:I$1997, 7, FALSE),"")</f>
        <v>IL</v>
      </c>
      <c r="F180" s="135">
        <f>IFERROR(VLOOKUP(B180,addresses!A$2:I$1997, 8, FALSE),"")</f>
        <v>62715</v>
      </c>
      <c r="G180" s="135" t="str">
        <f>IFERROR(VLOOKUP(B180,addresses!A$2:I$1997, 9, FALSE),"")</f>
        <v>800-999-1030</v>
      </c>
      <c r="H180" s="135" t="str">
        <f>IFERROR(VLOOKUP(B180,addresses!A$2:J$1997, 10, FALSE), "")</f>
        <v>http://www.horacemann.com</v>
      </c>
      <c r="I180" s="135" t="str">
        <f>VLOOKUP(IFERROR(VLOOKUP(B180, Weiss!A$1:C$398,3,FALSE),"NR"), RatingsLU!A$5:B$30, 2, FALSE)</f>
        <v>B</v>
      </c>
      <c r="J180" s="135">
        <f>VLOOKUP(I180,RatingsLU!B$5:C$30,2,)</f>
        <v>5</v>
      </c>
      <c r="Z180" s="135">
        <f>IFERROR(VLOOKUP(B180, '2016q1'!A$1:C$399,3,),0)</f>
        <v>0</v>
      </c>
      <c r="AA180" s="135">
        <f>IFERROR(VLOOKUP(B180, '2016q2'!A$1:C$399,3,),0)</f>
        <v>0</v>
      </c>
      <c r="AB180" s="135">
        <f>IFERROR(VLOOKUP(B180, '2016q3'!A$1:C$399,3,),0)</f>
        <v>0</v>
      </c>
    </row>
    <row r="181" spans="1:28" x14ac:dyDescent="0.25">
      <c r="A181" s="135">
        <v>180</v>
      </c>
      <c r="B181" t="s">
        <v>4030</v>
      </c>
      <c r="C181" s="135" t="str">
        <f>IFERROR(VLOOKUP(B181,addresses!A$2:I$1997, 3, FALSE), "")</f>
        <v>3535 Piedmont Rd Ne Building 14, Suite 1000</v>
      </c>
      <c r="D181" s="135" t="str">
        <f>IFERROR(VLOOKUP(B181,addresses!A$2:I$1997, 5, FALSE), "")</f>
        <v>Atlanta</v>
      </c>
      <c r="E181" s="135" t="str">
        <f>IFERROR(VLOOKUP(B181,addresses!A$2:I$1997, 7, FALSE),"")</f>
        <v>GA</v>
      </c>
      <c r="F181" s="135" t="str">
        <f>IFERROR(VLOOKUP(B181,addresses!A$2:I$1997, 8, FALSE),"")</f>
        <v>30305-1518</v>
      </c>
      <c r="G181" s="135" t="str">
        <f>IFERROR(VLOOKUP(B181,addresses!A$2:I$1997, 9, FALSE),"")</f>
        <v>404-842-5600</v>
      </c>
      <c r="H181" s="135" t="str">
        <f>IFERROR(VLOOKUP(B181,addresses!A$2:J$1997, 10, FALSE), "")</f>
        <v>http://www.magmutual.com</v>
      </c>
      <c r="I181" s="135" t="str">
        <f>VLOOKUP(IFERROR(VLOOKUP(B181, Weiss!A$1:C$398,3,FALSE),"NR"), RatingsLU!A$5:B$30, 2, FALSE)</f>
        <v>B-</v>
      </c>
      <c r="J181" s="135">
        <f>VLOOKUP(I181,RatingsLU!B$5:C$30,2,)</f>
        <v>6</v>
      </c>
      <c r="Z181" s="135">
        <f>IFERROR(VLOOKUP(B181, '2016q1'!A$1:C$399,3,),0)</f>
        <v>0</v>
      </c>
      <c r="AA181" s="135">
        <f>IFERROR(VLOOKUP(B181, '2016q2'!A$1:C$399,3,),0)</f>
        <v>0</v>
      </c>
      <c r="AB181" s="135">
        <f>IFERROR(VLOOKUP(B181, '2016q3'!A$1:C$399,3,),0)</f>
        <v>0</v>
      </c>
    </row>
    <row r="182" spans="1:28" x14ac:dyDescent="0.25">
      <c r="A182" s="135">
        <v>181</v>
      </c>
      <c r="B182" t="s">
        <v>356</v>
      </c>
      <c r="C182" s="135" t="str">
        <f>IFERROR(VLOOKUP(B182,addresses!A$2:I$1997, 3, FALSE), "")</f>
        <v>1400 American Lane</v>
      </c>
      <c r="D182" s="135" t="str">
        <f>IFERROR(VLOOKUP(B182,addresses!A$2:I$1997, 5, FALSE), "")</f>
        <v>Schaumburg</v>
      </c>
      <c r="E182" s="135" t="str">
        <f>IFERROR(VLOOKUP(B182,addresses!A$2:I$1997, 7, FALSE),"")</f>
        <v>IL</v>
      </c>
      <c r="F182" s="135" t="str">
        <f>IFERROR(VLOOKUP(B182,addresses!A$2:I$1997, 8, FALSE),"")</f>
        <v>60196-1056</v>
      </c>
      <c r="G182" s="135" t="str">
        <f>IFERROR(VLOOKUP(B182,addresses!A$2:I$1997, 9, FALSE),"")</f>
        <v>847-605-6201</v>
      </c>
      <c r="H182" s="135" t="str">
        <f>IFERROR(VLOOKUP(B182,addresses!A$2:J$1997, 10, FALSE), "")</f>
        <v>http://www.zurichna.com</v>
      </c>
      <c r="I182" s="135" t="str">
        <f>VLOOKUP(IFERROR(VLOOKUP(B182, Weiss!A$1:C$398,3,FALSE),"NR"), RatingsLU!A$5:B$30, 2, FALSE)</f>
        <v>B-</v>
      </c>
      <c r="J182" s="135">
        <f>VLOOKUP(I182,RatingsLU!B$5:C$30,2,)</f>
        <v>6</v>
      </c>
      <c r="Z182" s="135">
        <f>IFERROR(VLOOKUP(B182, '2016q1'!A$1:C$399,3,),0)</f>
        <v>1</v>
      </c>
      <c r="AA182" s="135">
        <f>IFERROR(VLOOKUP(B182, '2016q2'!A$1:C$399,3,),0)</f>
        <v>0</v>
      </c>
      <c r="AB182" s="135">
        <f>IFERROR(VLOOKUP(B182, '2016q3'!A$1:C$399,3,),0)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849" activePane="bottomLeft" state="frozen"/>
      <selection pane="bottomLeft" activeCell="B866" sqref="B866:B867"/>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7" si="26">PROPER(LEFT(D830, LEN(D830)-1))</f>
        <v>One West Nationwide Blvd., 3-04-101</v>
      </c>
      <c r="D830" t="s">
        <v>488</v>
      </c>
      <c r="E830" s="62" t="str">
        <f t="shared" ref="E830:E867"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row r="866" spans="1:10" x14ac:dyDescent="0.25">
      <c r="A866" s="135" t="s">
        <v>4032</v>
      </c>
      <c r="B866" s="135" t="s">
        <v>4032</v>
      </c>
      <c r="C866" s="135" t="s">
        <v>4074</v>
      </c>
      <c r="D866" s="135" t="s">
        <v>4073</v>
      </c>
      <c r="E866" s="135" t="str">
        <f t="shared" si="27"/>
        <v xml:space="preserve">Tampa </v>
      </c>
      <c r="F866" t="s">
        <v>4068</v>
      </c>
      <c r="G866" t="s">
        <v>2285</v>
      </c>
      <c r="H866">
        <v>33607</v>
      </c>
      <c r="I866" t="s">
        <v>4069</v>
      </c>
      <c r="J866" t="s">
        <v>4070</v>
      </c>
    </row>
    <row r="867" spans="1:10" x14ac:dyDescent="0.25">
      <c r="A867" s="135" t="s">
        <v>4010</v>
      </c>
      <c r="B867" s="135" t="s">
        <v>4010</v>
      </c>
      <c r="C867" s="135" t="s">
        <v>4072</v>
      </c>
      <c r="D867" t="s">
        <v>4071</v>
      </c>
      <c r="E867" s="135" t="s">
        <v>4075</v>
      </c>
      <c r="G867" t="s">
        <v>2285</v>
      </c>
      <c r="H867">
        <v>32669</v>
      </c>
      <c r="I867" t="s">
        <v>4076</v>
      </c>
      <c r="J867" t="s">
        <v>4077</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topLeftCell="A145" workbookViewId="0">
      <selection activeCell="A2" sqref="A2:A182"/>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35" customFormat="1" x14ac:dyDescent="0.25">
      <c r="A4" s="135" t="str">
        <f>VLOOKUP(B4, names!A$3:B$2401, 2,)</f>
        <v>State Farm Florida Insurance Co.</v>
      </c>
      <c r="B4" s="33" t="s">
        <v>3175</v>
      </c>
      <c r="C4" s="1"/>
    </row>
    <row r="5" spans="1:3" x14ac:dyDescent="0.25">
      <c r="A5" s="135" t="str">
        <f>VLOOKUP(B5, names!A$3:B$2401, 2,)</f>
        <v>Security First Insurance Co.</v>
      </c>
      <c r="B5" s="62" t="s">
        <v>35</v>
      </c>
      <c r="C5" s="1">
        <v>328266</v>
      </c>
    </row>
    <row r="6" spans="1:3" x14ac:dyDescent="0.25">
      <c r="A6" s="135"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4006</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4007</v>
      </c>
      <c r="C97" s="135">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35">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35">
        <v>542</v>
      </c>
    </row>
    <row r="105" spans="1:3" x14ac:dyDescent="0.25">
      <c r="A105" s="62" t="str">
        <f>VLOOKUP(B105, names!A$3:B$2401, 2,)</f>
        <v>Guideone Elite Insurance Co.</v>
      </c>
      <c r="B105" s="62" t="s">
        <v>134</v>
      </c>
      <c r="C105" s="135">
        <v>520</v>
      </c>
    </row>
    <row r="106" spans="1:3" x14ac:dyDescent="0.25">
      <c r="A106" s="62" t="str">
        <f>VLOOKUP(B106, names!A$3:B$2401, 2,)</f>
        <v>American Platinum Property And Casualty Insurance Co.</v>
      </c>
      <c r="B106" s="62" t="s">
        <v>132</v>
      </c>
      <c r="C106" s="135">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35">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4022</v>
      </c>
      <c r="C111" s="135">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35">
        <v>190</v>
      </c>
    </row>
    <row r="116" spans="1:3" x14ac:dyDescent="0.25">
      <c r="A116" s="62" t="str">
        <f>VLOOKUP(B116, names!A$3:B$2401, 2,)</f>
        <v>Cincinnati Indemnity Co.</v>
      </c>
      <c r="B116" s="62" t="s">
        <v>146</v>
      </c>
      <c r="C116" s="135">
        <v>187</v>
      </c>
    </row>
    <row r="117" spans="1:3" x14ac:dyDescent="0.25">
      <c r="A117" s="62" t="str">
        <f>VLOOKUP(B117, names!A$3:B$2401, 2,)</f>
        <v>Charter Oak Fire Insurance Co.</v>
      </c>
      <c r="B117" s="62" t="s">
        <v>4019</v>
      </c>
      <c r="C117" s="62">
        <v>183</v>
      </c>
    </row>
    <row r="118" spans="1:3" x14ac:dyDescent="0.25">
      <c r="A118" s="62" t="str">
        <f>VLOOKUP(B118, names!A$3:B$2401, 2,)</f>
        <v>Travelers Indemnity Co.</v>
      </c>
      <c r="B118" s="62" t="s">
        <v>4021</v>
      </c>
      <c r="C118" s="62">
        <v>179</v>
      </c>
    </row>
    <row r="119" spans="1:3" x14ac:dyDescent="0.25">
      <c r="A119" s="62" t="str">
        <f>VLOOKUP(B119, names!A$3:B$2401, 2,)</f>
        <v>Everest National Insurance Co.</v>
      </c>
      <c r="B119" s="62" t="s">
        <v>1010</v>
      </c>
      <c r="C119" s="135">
        <v>175</v>
      </c>
    </row>
    <row r="120" spans="1:3" x14ac:dyDescent="0.25">
      <c r="A120" s="62" t="str">
        <f>VLOOKUP(B120, names!A$3:B$2401, 2,)</f>
        <v>Indemnity Insurance Co. Of North America</v>
      </c>
      <c r="B120" s="62" t="s">
        <v>145</v>
      </c>
      <c r="C120" s="135">
        <v>160</v>
      </c>
    </row>
    <row r="121" spans="1:3" x14ac:dyDescent="0.25">
      <c r="A121" s="62" t="str">
        <f>VLOOKUP(B121, names!A$3:B$2401, 2,)</f>
        <v>Guideone Mutual Insurance Co.</v>
      </c>
      <c r="B121" s="62" t="s">
        <v>151</v>
      </c>
      <c r="C121" s="135">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35">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35">
        <v>100</v>
      </c>
    </row>
    <row r="127" spans="1:3" x14ac:dyDescent="0.25">
      <c r="A127" s="62" t="str">
        <f>VLOOKUP(B127, names!A$3:B$2401, 2,)</f>
        <v>Garrison Property and Casualty Insurance Co.</v>
      </c>
      <c r="B127" s="62" t="s">
        <v>1128</v>
      </c>
      <c r="C127" s="135">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35">
        <v>71</v>
      </c>
    </row>
    <row r="130" spans="1:3" x14ac:dyDescent="0.25">
      <c r="A130" s="62" t="str">
        <f>VLOOKUP(B130, names!A$3:B$2401, 2,)</f>
        <v>Travelers Indemnity Co. Of Connecticut</v>
      </c>
      <c r="B130" s="62" t="s">
        <v>4023</v>
      </c>
      <c r="C130" s="135">
        <v>69</v>
      </c>
    </row>
    <row r="131" spans="1:3" x14ac:dyDescent="0.25">
      <c r="A131" s="62" t="str">
        <f>VLOOKUP(B131, names!A$3:B$2401, 2,)</f>
        <v>Hartford Underwriters Insurance Co.</v>
      </c>
      <c r="B131" s="62" t="s">
        <v>157</v>
      </c>
      <c r="C131" s="135">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35">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35">
        <v>56</v>
      </c>
    </row>
    <row r="136" spans="1:3" x14ac:dyDescent="0.25">
      <c r="A136" s="62" t="str">
        <f>VLOOKUP(B136, names!A$3:B$2401, 2,)</f>
        <v>Markel Insurance Co.</v>
      </c>
      <c r="B136" s="62" t="s">
        <v>164</v>
      </c>
      <c r="C136" s="135">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35">
        <v>40</v>
      </c>
    </row>
    <row r="139" spans="1:3" x14ac:dyDescent="0.25">
      <c r="A139" s="62" t="str">
        <f>VLOOKUP(B139, names!A$3:B$2401, 2,)</f>
        <v>Granada Insurance Co.</v>
      </c>
      <c r="B139" s="62" t="s">
        <v>161</v>
      </c>
      <c r="C139" s="135">
        <v>35</v>
      </c>
    </row>
    <row r="140" spans="1:3" x14ac:dyDescent="0.25">
      <c r="A140" s="62" t="str">
        <f>VLOOKUP(B140, names!A$3:B$2401, 2,)</f>
        <v>Fireman's Fund Insurance Co.</v>
      </c>
      <c r="B140" s="62" t="s">
        <v>104</v>
      </c>
      <c r="C140" s="135">
        <v>27</v>
      </c>
    </row>
    <row r="141" spans="1:3" x14ac:dyDescent="0.25">
      <c r="A141" s="62" t="str">
        <f>VLOOKUP(B141, names!A$3:B$2401, 2,)</f>
        <v>Phoenix Insurance Co.</v>
      </c>
      <c r="B141" s="62" t="s">
        <v>4020</v>
      </c>
      <c r="C141" s="135">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35">
        <v>21</v>
      </c>
    </row>
    <row r="145" spans="1:3" x14ac:dyDescent="0.25">
      <c r="A145" s="62" t="str">
        <f>VLOOKUP(B145, names!A$3:B$2401, 2,)</f>
        <v>United States Fire Insurance Co.</v>
      </c>
      <c r="B145" s="62" t="s">
        <v>168</v>
      </c>
      <c r="C145" s="135">
        <v>21</v>
      </c>
    </row>
    <row r="146" spans="1:3" x14ac:dyDescent="0.25">
      <c r="A146" s="62" t="str">
        <f>VLOOKUP(B146, names!A$3:B$2401, 2,)</f>
        <v>State National Insurance Co.</v>
      </c>
      <c r="B146" s="62" t="s">
        <v>171</v>
      </c>
      <c r="C146" s="135">
        <v>18</v>
      </c>
    </row>
    <row r="147" spans="1:3" x14ac:dyDescent="0.25">
      <c r="A147" s="62" t="str">
        <f>VLOOKUP(B147, names!A$3:B$2401, 2,)</f>
        <v>St. Paul Fire &amp; Marine Insurance Co.</v>
      </c>
      <c r="B147" s="62" t="s">
        <v>170</v>
      </c>
      <c r="C147" s="135">
        <v>17</v>
      </c>
    </row>
    <row r="148" spans="1:3" x14ac:dyDescent="0.25">
      <c r="A148" s="62" t="str">
        <f>VLOOKUP(B148, names!A$3:B$2401, 2,)</f>
        <v>American Security Insurance Co.</v>
      </c>
      <c r="B148" s="62" t="s">
        <v>172</v>
      </c>
      <c r="C148" s="135">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35">
        <v>8</v>
      </c>
    </row>
    <row r="155" spans="1:3" x14ac:dyDescent="0.25">
      <c r="A155" s="62" t="str">
        <f>VLOOKUP(B155, names!A$3:B$2401, 2,)</f>
        <v>General Insurance Co. Of America</v>
      </c>
      <c r="B155" s="62" t="s">
        <v>176</v>
      </c>
      <c r="C155" s="135">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35">
        <v>4</v>
      </c>
    </row>
    <row r="163" spans="1:3" x14ac:dyDescent="0.25">
      <c r="A163" s="62" t="str">
        <f>VLOOKUP(B163, names!A$3:B$2401, 2,)</f>
        <v>National Fire Insurance Co. Of Hartford</v>
      </c>
      <c r="B163" s="62" t="s">
        <v>182</v>
      </c>
      <c r="C163" s="135">
        <v>4</v>
      </c>
    </row>
    <row r="164" spans="1:3" x14ac:dyDescent="0.25">
      <c r="A164" s="62" t="str">
        <f>VLOOKUP(B164, names!A$3:B$2401, 2,)</f>
        <v>Transportation Insurance Co.</v>
      </c>
      <c r="B164" s="62" t="s">
        <v>183</v>
      </c>
      <c r="C164" s="135">
        <v>4</v>
      </c>
    </row>
    <row r="165" spans="1:3" x14ac:dyDescent="0.25">
      <c r="A165" s="62" t="str">
        <f>VLOOKUP(B165, names!A$3:B$2401, 2,)</f>
        <v>American Alternative Insurance Corp.</v>
      </c>
      <c r="B165" s="62" t="s">
        <v>177</v>
      </c>
      <c r="C165" s="135">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35">
        <v>2</v>
      </c>
    </row>
    <row r="170" spans="1:3" x14ac:dyDescent="0.25">
      <c r="A170" s="62" t="str">
        <f>VLOOKUP(B170, names!A$3:B$2401, 2,)</f>
        <v>American Agri-Business Insurance Co.</v>
      </c>
      <c r="B170" s="62" t="s">
        <v>187</v>
      </c>
      <c r="C170" s="135">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35">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35">
        <v>1</v>
      </c>
    </row>
    <row r="175" spans="1:3" x14ac:dyDescent="0.25">
      <c r="A175" s="62" t="str">
        <f>VLOOKUP(B175, names!A$3:B$2401, 2,)</f>
        <v>American Zurich Insurance Co.</v>
      </c>
      <c r="B175" s="62" t="s">
        <v>381</v>
      </c>
      <c r="C175" s="135">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35">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35">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6"/>
  <sheetViews>
    <sheetView tabSelected="1" topLeftCell="A13" workbookViewId="0">
      <selection activeCell="B37" sqref="B37"/>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row r="34" spans="2:2" x14ac:dyDescent="0.25">
      <c r="B34" s="3" t="s">
        <v>4081</v>
      </c>
    </row>
    <row r="35" spans="2:2" x14ac:dyDescent="0.25">
      <c r="B35" t="s">
        <v>4082</v>
      </c>
    </row>
    <row r="36" spans="2:2" x14ac:dyDescent="0.25">
      <c r="B36" t="s">
        <v>4083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45"/>
  <sheetViews>
    <sheetView workbookViewId="0">
      <pane ySplit="2" topLeftCell="A679" activePane="bottomLeft" state="frozen"/>
      <selection pane="bottomLeft" activeCell="A697" sqref="A697"/>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B502" t="s">
        <v>378</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row r="716" spans="1:5" x14ac:dyDescent="0.25">
      <c r="A716" s="116" t="s">
        <v>4036</v>
      </c>
      <c r="B716" s="115" t="s">
        <v>4024</v>
      </c>
      <c r="C716" t="s">
        <v>3264</v>
      </c>
      <c r="E716" t="s">
        <v>4048</v>
      </c>
    </row>
    <row r="717" spans="1:5" x14ac:dyDescent="0.25">
      <c r="A717" s="116" t="s">
        <v>4037</v>
      </c>
      <c r="B717" s="115" t="s">
        <v>4026</v>
      </c>
      <c r="C717" s="114" t="s">
        <v>3264</v>
      </c>
      <c r="E717" s="114" t="s">
        <v>4048</v>
      </c>
    </row>
    <row r="718" spans="1:5" x14ac:dyDescent="0.25">
      <c r="A718" s="116" t="s">
        <v>4038</v>
      </c>
      <c r="B718" s="115" t="s">
        <v>260</v>
      </c>
      <c r="C718" s="114" t="s">
        <v>3264</v>
      </c>
      <c r="E718" s="114" t="s">
        <v>4048</v>
      </c>
    </row>
    <row r="719" spans="1:5" x14ac:dyDescent="0.25">
      <c r="A719" s="116" t="s">
        <v>4039</v>
      </c>
      <c r="B719" s="115" t="s">
        <v>4027</v>
      </c>
      <c r="C719" s="114" t="s">
        <v>3264</v>
      </c>
      <c r="E719" s="114" t="s">
        <v>4048</v>
      </c>
    </row>
    <row r="720" spans="1:5" x14ac:dyDescent="0.25">
      <c r="A720" s="116" t="s">
        <v>4040</v>
      </c>
      <c r="B720" s="115" t="s">
        <v>4028</v>
      </c>
      <c r="C720" s="114" t="s">
        <v>3264</v>
      </c>
      <c r="E720" s="114" t="s">
        <v>4048</v>
      </c>
    </row>
    <row r="721" spans="1:12" x14ac:dyDescent="0.25">
      <c r="A721" s="116" t="s">
        <v>4041</v>
      </c>
      <c r="B721" s="115" t="s">
        <v>4029</v>
      </c>
      <c r="C721" s="114" t="s">
        <v>3264</v>
      </c>
      <c r="E721" s="114" t="s">
        <v>4048</v>
      </c>
    </row>
    <row r="722" spans="1:12" x14ac:dyDescent="0.25">
      <c r="A722" s="116" t="s">
        <v>4042</v>
      </c>
      <c r="B722" s="115" t="s">
        <v>4030</v>
      </c>
      <c r="C722" s="114" t="s">
        <v>3264</v>
      </c>
      <c r="E722" s="114" t="s">
        <v>4048</v>
      </c>
    </row>
    <row r="723" spans="1:12" x14ac:dyDescent="0.25">
      <c r="A723" s="116" t="s">
        <v>4043</v>
      </c>
      <c r="B723" s="115" t="s">
        <v>315</v>
      </c>
      <c r="C723" s="114" t="s">
        <v>3264</v>
      </c>
      <c r="E723" s="114" t="s">
        <v>4048</v>
      </c>
    </row>
    <row r="724" spans="1:12" x14ac:dyDescent="0.25">
      <c r="A724" s="116" t="s">
        <v>4044</v>
      </c>
      <c r="B724" s="115" t="s">
        <v>242</v>
      </c>
      <c r="C724" s="114" t="s">
        <v>3264</v>
      </c>
      <c r="E724" s="114" t="s">
        <v>4048</v>
      </c>
    </row>
    <row r="725" spans="1:12" x14ac:dyDescent="0.25">
      <c r="A725" s="116" t="s">
        <v>4045</v>
      </c>
      <c r="B725" s="115" t="s">
        <v>4031</v>
      </c>
      <c r="C725" s="114" t="s">
        <v>3264</v>
      </c>
      <c r="E725" s="114" t="s">
        <v>4048</v>
      </c>
    </row>
    <row r="726" spans="1:12" x14ac:dyDescent="0.25">
      <c r="A726" s="116" t="s">
        <v>4046</v>
      </c>
      <c r="B726" s="115" t="s">
        <v>4032</v>
      </c>
      <c r="C726" s="114" t="s">
        <v>3264</v>
      </c>
      <c r="E726" s="114" t="s">
        <v>4048</v>
      </c>
    </row>
    <row r="727" spans="1:12" x14ac:dyDescent="0.25">
      <c r="A727" s="116" t="s">
        <v>4047</v>
      </c>
      <c r="B727" s="115" t="s">
        <v>4010</v>
      </c>
      <c r="C727" s="114" t="s">
        <v>3264</v>
      </c>
      <c r="E727" s="114" t="s">
        <v>4048</v>
      </c>
    </row>
    <row r="728" spans="1:12" x14ac:dyDescent="0.25">
      <c r="A728" s="119" t="s">
        <v>4050</v>
      </c>
      <c r="B728" s="121" t="s">
        <v>263</v>
      </c>
      <c r="C728" t="s">
        <v>3264</v>
      </c>
      <c r="E728" s="135" t="s">
        <v>4048</v>
      </c>
    </row>
    <row r="729" spans="1:12" x14ac:dyDescent="0.25">
      <c r="A729" s="119" t="s">
        <v>4051</v>
      </c>
      <c r="B729" s="120" t="s">
        <v>233</v>
      </c>
      <c r="C729" s="135" t="s">
        <v>3264</v>
      </c>
      <c r="E729" s="135" t="s">
        <v>4048</v>
      </c>
    </row>
    <row r="730" spans="1:12" x14ac:dyDescent="0.25">
      <c r="A730" s="119" t="s">
        <v>4052</v>
      </c>
      <c r="B730" s="2" t="s">
        <v>264</v>
      </c>
      <c r="C730" s="135" t="s">
        <v>3264</v>
      </c>
      <c r="E730" s="135" t="s">
        <v>4048</v>
      </c>
    </row>
    <row r="731" spans="1:12" x14ac:dyDescent="0.25">
      <c r="A731" s="119" t="s">
        <v>4053</v>
      </c>
      <c r="B731" s="122" t="s">
        <v>340</v>
      </c>
      <c r="C731" s="135" t="s">
        <v>3264</v>
      </c>
      <c r="E731" s="135" t="s">
        <v>4048</v>
      </c>
      <c r="K731" s="33"/>
      <c r="L731" s="120"/>
    </row>
    <row r="732" spans="1:12" x14ac:dyDescent="0.25">
      <c r="A732" s="119" t="s">
        <v>4054</v>
      </c>
      <c r="B732" s="123" t="s">
        <v>3992</v>
      </c>
      <c r="C732" s="135" t="s">
        <v>3264</v>
      </c>
      <c r="E732" s="135" t="s">
        <v>4048</v>
      </c>
    </row>
    <row r="733" spans="1:12" x14ac:dyDescent="0.25">
      <c r="A733" s="119" t="s">
        <v>4055</v>
      </c>
      <c r="B733" s="124" t="s">
        <v>238</v>
      </c>
      <c r="C733" s="135" t="s">
        <v>3264</v>
      </c>
      <c r="E733" s="135" t="s">
        <v>4048</v>
      </c>
    </row>
    <row r="734" spans="1:12" x14ac:dyDescent="0.25">
      <c r="A734" s="119" t="s">
        <v>4056</v>
      </c>
      <c r="B734" s="125" t="s">
        <v>213</v>
      </c>
      <c r="C734" s="135" t="s">
        <v>3264</v>
      </c>
      <c r="E734" s="135" t="s">
        <v>4048</v>
      </c>
    </row>
    <row r="735" spans="1:12" x14ac:dyDescent="0.25">
      <c r="A735" s="119" t="s">
        <v>4057</v>
      </c>
      <c r="B735" s="126" t="s">
        <v>3993</v>
      </c>
      <c r="C735" s="135" t="s">
        <v>3264</v>
      </c>
      <c r="E735" s="135" t="s">
        <v>4048</v>
      </c>
    </row>
    <row r="736" spans="1:12" x14ac:dyDescent="0.25">
      <c r="A736" s="119" t="s">
        <v>4058</v>
      </c>
      <c r="B736" s="127" t="s">
        <v>3991</v>
      </c>
      <c r="C736" s="135" t="s">
        <v>3264</v>
      </c>
      <c r="E736" s="135" t="s">
        <v>4048</v>
      </c>
    </row>
    <row r="737" spans="1:5" x14ac:dyDescent="0.25">
      <c r="A737" s="119" t="s">
        <v>4059</v>
      </c>
      <c r="B737" s="128" t="s">
        <v>252</v>
      </c>
      <c r="C737" s="135" t="s">
        <v>3264</v>
      </c>
      <c r="E737" s="135" t="s">
        <v>4048</v>
      </c>
    </row>
    <row r="738" spans="1:5" x14ac:dyDescent="0.25">
      <c r="A738" s="119" t="s">
        <v>4060</v>
      </c>
      <c r="B738" s="129" t="s">
        <v>308</v>
      </c>
      <c r="C738" s="135" t="s">
        <v>3264</v>
      </c>
      <c r="E738" s="135" t="s">
        <v>4048</v>
      </c>
    </row>
    <row r="739" spans="1:5" x14ac:dyDescent="0.25">
      <c r="A739" s="119" t="s">
        <v>4061</v>
      </c>
      <c r="B739" s="130" t="s">
        <v>232</v>
      </c>
      <c r="C739" s="135" t="s">
        <v>3264</v>
      </c>
      <c r="E739" s="135" t="s">
        <v>4048</v>
      </c>
    </row>
    <row r="740" spans="1:5" x14ac:dyDescent="0.25">
      <c r="A740" s="119" t="s">
        <v>4062</v>
      </c>
      <c r="B740" s="131" t="s">
        <v>217</v>
      </c>
      <c r="C740" s="135" t="s">
        <v>3264</v>
      </c>
      <c r="E740" s="135" t="s">
        <v>4048</v>
      </c>
    </row>
    <row r="741" spans="1:5" x14ac:dyDescent="0.25">
      <c r="A741" s="119" t="s">
        <v>4063</v>
      </c>
      <c r="B741" s="132" t="s">
        <v>335</v>
      </c>
      <c r="C741" s="135" t="s">
        <v>3264</v>
      </c>
      <c r="E741" s="135" t="s">
        <v>4048</v>
      </c>
    </row>
    <row r="742" spans="1:5" x14ac:dyDescent="0.25">
      <c r="A742" s="119" t="s">
        <v>4064</v>
      </c>
      <c r="B742" s="133" t="s">
        <v>216</v>
      </c>
      <c r="C742" s="135" t="s">
        <v>3264</v>
      </c>
      <c r="E742" s="135" t="s">
        <v>4048</v>
      </c>
    </row>
    <row r="743" spans="1:5" x14ac:dyDescent="0.25">
      <c r="A743" s="119" t="s">
        <v>4065</v>
      </c>
      <c r="B743" s="134" t="s">
        <v>332</v>
      </c>
      <c r="C743" s="135" t="s">
        <v>3264</v>
      </c>
      <c r="E743" s="135" t="s">
        <v>4048</v>
      </c>
    </row>
    <row r="744" spans="1:5" x14ac:dyDescent="0.25">
      <c r="A744" s="119" t="s">
        <v>4066</v>
      </c>
      <c r="B744" s="136" t="s">
        <v>211</v>
      </c>
      <c r="C744" s="135" t="s">
        <v>3264</v>
      </c>
      <c r="E744" s="135" t="s">
        <v>4048</v>
      </c>
    </row>
    <row r="745" spans="1:5" x14ac:dyDescent="0.25">
      <c r="A745" s="118"/>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2471</v>
      </c>
      <c r="C2" t="s">
        <v>3516</v>
      </c>
    </row>
    <row r="3" spans="1:3" x14ac:dyDescent="0.25">
      <c r="A3" t="str">
        <f>VLOOKUP(B3, names!A$3:B$2401, 2,)</f>
        <v>Citizens Property Insurance Corp.</v>
      </c>
      <c r="B3" s="26" t="s">
        <v>3366</v>
      </c>
      <c r="C3" s="27" t="s">
        <v>3367</v>
      </c>
    </row>
    <row r="4" spans="1:3" x14ac:dyDescent="0.25">
      <c r="A4" t="str">
        <f>VLOOKUP(B4, names!A$3:B$2401, 2,)</f>
        <v>Universal Property &amp; Casualty Insurance Co.</v>
      </c>
      <c r="B4" s="26" t="s">
        <v>3368</v>
      </c>
      <c r="C4" s="27" t="s">
        <v>3367</v>
      </c>
    </row>
    <row r="5" spans="1:3" x14ac:dyDescent="0.25">
      <c r="A5" t="str">
        <f>VLOOKUP(B5, names!A$3:B$2401, 2,)</f>
        <v>State Farm Florida Insurance Co.</v>
      </c>
      <c r="B5" s="26" t="s">
        <v>3369</v>
      </c>
      <c r="C5" s="27" t="s">
        <v>2643</v>
      </c>
    </row>
    <row r="6" spans="1:3" x14ac:dyDescent="0.25">
      <c r="A6" t="str">
        <f>VLOOKUP(B6, names!A$3:B$2401, 2,)</f>
        <v>Federated National Insurance Co.</v>
      </c>
      <c r="B6" s="26" t="s">
        <v>3370</v>
      </c>
      <c r="C6" s="27" t="s">
        <v>3367</v>
      </c>
    </row>
    <row r="7" spans="1:3" x14ac:dyDescent="0.25">
      <c r="A7" t="str">
        <f>VLOOKUP(B7, names!A$3:B$2401, 2,)</f>
        <v>Homeowners Choice Property &amp; Casualty Insurance Co.</v>
      </c>
      <c r="B7" s="26" t="s">
        <v>3371</v>
      </c>
      <c r="C7" s="27" t="s">
        <v>3367</v>
      </c>
    </row>
    <row r="8" spans="1:3" x14ac:dyDescent="0.25">
      <c r="A8" t="str">
        <f>VLOOKUP(B8, names!A$3:B$2401, 2,)</f>
        <v>Florida Peninsula Insurance Co.</v>
      </c>
      <c r="B8" s="26" t="s">
        <v>3372</v>
      </c>
      <c r="C8" s="27" t="s">
        <v>3367</v>
      </c>
    </row>
    <row r="9" spans="1:3" x14ac:dyDescent="0.25">
      <c r="A9" t="str">
        <f>VLOOKUP(B9, names!A$3:B$2401, 2,)</f>
        <v>United Property &amp; Casualty Insurance Co.</v>
      </c>
      <c r="B9" s="26" t="s">
        <v>3373</v>
      </c>
      <c r="C9" s="27" t="s">
        <v>3367</v>
      </c>
    </row>
    <row r="10" spans="1:3" x14ac:dyDescent="0.25">
      <c r="A10" t="str">
        <f>VLOOKUP(B10, names!A$3:B$2401, 2,)</f>
        <v>United Services Automobile Association</v>
      </c>
      <c r="B10" s="26" t="s">
        <v>221</v>
      </c>
      <c r="C10" s="27" t="s">
        <v>3374</v>
      </c>
    </row>
    <row r="11" spans="1:3" x14ac:dyDescent="0.25">
      <c r="A11" t="str">
        <f>VLOOKUP(B11, names!A$3:B$2401, 2,)</f>
        <v>Heritage Property &amp; Casualty Insurance Co.</v>
      </c>
      <c r="B11" s="26" t="s">
        <v>3375</v>
      </c>
      <c r="C11" s="27" t="s">
        <v>3367</v>
      </c>
    </row>
    <row r="12" spans="1:3" x14ac:dyDescent="0.25">
      <c r="A12" t="str">
        <f>VLOOKUP(B12, names!A$3:B$2401, 2,)</f>
        <v>St. Johns Insurance Co.</v>
      </c>
      <c r="B12" s="26" t="s">
        <v>3376</v>
      </c>
      <c r="C12" s="27" t="s">
        <v>3367</v>
      </c>
    </row>
    <row r="13" spans="1:3" x14ac:dyDescent="0.25">
      <c r="A13" t="str">
        <f>VLOOKUP(B13, names!A$3:B$2401, 2,)</f>
        <v>People's Trust Insurance Co.</v>
      </c>
      <c r="B13" s="26" t="s">
        <v>3377</v>
      </c>
      <c r="C13" s="27" t="s">
        <v>3367</v>
      </c>
    </row>
    <row r="14" spans="1:3" x14ac:dyDescent="0.25">
      <c r="A14" t="str">
        <f>VLOOKUP(B14, names!A$3:B$2401, 2,)</f>
        <v>Tower Hill Prime Insurance Co.</v>
      </c>
      <c r="B14" s="26" t="s">
        <v>3378</v>
      </c>
      <c r="C14" s="27" t="s">
        <v>2740</v>
      </c>
    </row>
    <row r="15" spans="1:3" x14ac:dyDescent="0.25">
      <c r="A15" t="str">
        <f>VLOOKUP(B15, names!A$3:B$2401, 2,)</f>
        <v>Security First Insurance Co.</v>
      </c>
      <c r="B15" s="26" t="s">
        <v>3379</v>
      </c>
      <c r="C15" s="27" t="s">
        <v>3367</v>
      </c>
    </row>
    <row r="16" spans="1:3" x14ac:dyDescent="0.25">
      <c r="A16" t="str">
        <f>VLOOKUP(B16, names!A$3:B$2401, 2,)</f>
        <v>First Protective Insurance Co.</v>
      </c>
      <c r="B16" s="26" t="s">
        <v>3380</v>
      </c>
      <c r="C16" s="27" t="s">
        <v>3367</v>
      </c>
    </row>
    <row r="17" spans="1:3" x14ac:dyDescent="0.25">
      <c r="A17" t="str">
        <f>VLOOKUP(B17, names!A$3:B$2401, 2,)</f>
        <v>Federal Insurance Co.</v>
      </c>
      <c r="B17" s="26" t="s">
        <v>3381</v>
      </c>
      <c r="C17" s="27" t="s">
        <v>3382</v>
      </c>
    </row>
    <row r="18" spans="1:3" x14ac:dyDescent="0.25">
      <c r="A18" t="str">
        <f>VLOOKUP(B18, names!A$3:B$2401, 2,)</f>
        <v>American Integrity Insurance Co. Of Florida</v>
      </c>
      <c r="B18" s="26" t="s">
        <v>3383</v>
      </c>
      <c r="C18" s="27" t="s">
        <v>3367</v>
      </c>
    </row>
    <row r="19" spans="1:3" x14ac:dyDescent="0.25">
      <c r="A19" t="str">
        <f>VLOOKUP(B19, names!A$3:B$2401, 2,)</f>
        <v>USAA Casualty Insurance Co.</v>
      </c>
      <c r="B19" s="26" t="s">
        <v>3384</v>
      </c>
      <c r="C19" s="27" t="s">
        <v>3374</v>
      </c>
    </row>
    <row r="20" spans="1:3" x14ac:dyDescent="0.25">
      <c r="A20" t="str">
        <f>VLOOKUP(B20, names!A$3:B$2401, 2,)</f>
        <v>Tower Hill Signature Insurance Co.</v>
      </c>
      <c r="B20" s="26" t="s">
        <v>3385</v>
      </c>
      <c r="C20" s="27" t="s">
        <v>3367</v>
      </c>
    </row>
    <row r="21" spans="1:3" x14ac:dyDescent="0.25">
      <c r="A21" t="str">
        <f>VLOOKUP(B21, names!A$3:B$2401, 2,)</f>
        <v xml:space="preserve">Tower Hill Preferred Insurance Co. </v>
      </c>
      <c r="B21" s="26" t="s">
        <v>3386</v>
      </c>
      <c r="C21" s="27" t="s">
        <v>3367</v>
      </c>
    </row>
    <row r="22" spans="1:3" x14ac:dyDescent="0.25">
      <c r="A22" t="str">
        <f>VLOOKUP(B22, names!A$3:B$2401, 2,)</f>
        <v>Tower Hill Select Insurance Co.</v>
      </c>
      <c r="B22" s="26" t="s">
        <v>3387</v>
      </c>
      <c r="C22" s="27" t="s">
        <v>3367</v>
      </c>
    </row>
    <row r="23" spans="1:3" x14ac:dyDescent="0.25">
      <c r="A23" t="str">
        <f>VLOOKUP(B23, names!A$3:B$2401, 2,)</f>
        <v>AIG Property Casualty Co.</v>
      </c>
      <c r="B23" s="28" t="s">
        <v>3388</v>
      </c>
      <c r="C23" s="27" t="s">
        <v>3389</v>
      </c>
    </row>
    <row r="24" spans="1:3" x14ac:dyDescent="0.25">
      <c r="A24" t="str">
        <f>VLOOKUP(B24, names!A$3:B$2401, 2,)</f>
        <v>Olympus Insurance Co.</v>
      </c>
      <c r="B24" s="26" t="s">
        <v>3390</v>
      </c>
      <c r="C24" s="27" t="s">
        <v>3367</v>
      </c>
    </row>
    <row r="25" spans="1:3" x14ac:dyDescent="0.25">
      <c r="A25" t="str">
        <f>VLOOKUP(B25, names!A$3:B$2401, 2,)</f>
        <v>ASI Preferred Insurance Corp.</v>
      </c>
      <c r="B25" s="26" t="s">
        <v>3391</v>
      </c>
      <c r="C25" s="27" t="s">
        <v>3389</v>
      </c>
    </row>
    <row r="26" spans="1:3" x14ac:dyDescent="0.25">
      <c r="A26" t="str">
        <f>VLOOKUP(B26, names!A$3:B$2401, 2,)</f>
        <v>Castle Key Insurance Co.</v>
      </c>
      <c r="B26" s="26" t="s">
        <v>3392</v>
      </c>
      <c r="C26" s="27" t="s">
        <v>2524</v>
      </c>
    </row>
    <row r="27" spans="1:3" x14ac:dyDescent="0.25">
      <c r="A27" t="str">
        <f>VLOOKUP(B27, names!A$3:B$2401, 2,)</f>
        <v>Auto Club Insurance Co. Of Florida</v>
      </c>
      <c r="B27" s="26" t="s">
        <v>3393</v>
      </c>
      <c r="C27" s="27" t="s">
        <v>3394</v>
      </c>
    </row>
    <row r="28" spans="1:3" x14ac:dyDescent="0.25">
      <c r="A28" t="str">
        <f>VLOOKUP(B28, names!A$3:B$2401, 2,)</f>
        <v>Florida Family Insurance Co.</v>
      </c>
      <c r="B28" s="26" t="s">
        <v>3395</v>
      </c>
      <c r="C28" s="27" t="s">
        <v>3394</v>
      </c>
    </row>
    <row r="29" spans="1:3" x14ac:dyDescent="0.25">
      <c r="A29" t="str">
        <f>VLOOKUP(B29, names!A$3:B$2401, 2,)</f>
        <v>Gulfstream Property And Casualty Insurance Co.</v>
      </c>
      <c r="B29" s="26" t="s">
        <v>3396</v>
      </c>
      <c r="C29" s="27" t="s">
        <v>3367</v>
      </c>
    </row>
    <row r="30" spans="1:3" x14ac:dyDescent="0.25">
      <c r="A30" t="str">
        <f>VLOOKUP(B30, names!A$3:B$2401, 2,)</f>
        <v>Ark Royal Insurance Co.</v>
      </c>
      <c r="B30" s="26" t="s">
        <v>3397</v>
      </c>
      <c r="C30" s="27" t="s">
        <v>3367</v>
      </c>
    </row>
    <row r="31" spans="1:3" x14ac:dyDescent="0.25">
      <c r="A31" t="str">
        <f>VLOOKUP(B31, names!A$3:B$2401, 2,)</f>
        <v>Castle Key Indemnity Co.</v>
      </c>
      <c r="B31" s="26" t="s">
        <v>3398</v>
      </c>
      <c r="C31" s="27" t="s">
        <v>2524</v>
      </c>
    </row>
    <row r="32" spans="1:3" x14ac:dyDescent="0.25">
      <c r="A32" t="str">
        <f>VLOOKUP(B32, names!A$3:B$2401, 2,)</f>
        <v>Southern Oak Insurance Co.</v>
      </c>
      <c r="B32" s="26" t="s">
        <v>3399</v>
      </c>
      <c r="C32" s="27" t="s">
        <v>3367</v>
      </c>
    </row>
    <row r="33" spans="1:3" x14ac:dyDescent="0.25">
      <c r="A33" t="str">
        <f>VLOOKUP(B33, names!A$3:B$2401, 2,)</f>
        <v>Florida Farm Bureau General Insurance Co.</v>
      </c>
      <c r="B33" s="28" t="s">
        <v>3400</v>
      </c>
      <c r="C33" s="27" t="s">
        <v>3389</v>
      </c>
    </row>
    <row r="34" spans="1:3" x14ac:dyDescent="0.25">
      <c r="A34" t="str">
        <f>VLOOKUP(B34, names!A$3:B$2401, 2,)</f>
        <v>Cypress Property &amp; Casualty Insurance Co.</v>
      </c>
      <c r="B34" s="28" t="s">
        <v>3401</v>
      </c>
      <c r="C34" s="27" t="s">
        <v>3367</v>
      </c>
    </row>
    <row r="35" spans="1:3" x14ac:dyDescent="0.25">
      <c r="A35" t="str">
        <f>VLOOKUP(B35, names!A$3:B$2401, 2,)</f>
        <v>Southern Fidelity Property &amp; Casualty</v>
      </c>
      <c r="B35" s="28" t="s">
        <v>3402</v>
      </c>
      <c r="C35" s="27" t="s">
        <v>3367</v>
      </c>
    </row>
    <row r="36" spans="1:3" x14ac:dyDescent="0.25">
      <c r="A36" t="str">
        <f>VLOOKUP(B36, names!A$3:B$2401, 2,)</f>
        <v>Southern Fidelity Insurance Co.</v>
      </c>
      <c r="B36" s="26" t="s">
        <v>3403</v>
      </c>
      <c r="C36" s="27" t="s">
        <v>3367</v>
      </c>
    </row>
    <row r="37" spans="1:3" x14ac:dyDescent="0.25">
      <c r="A37" t="str">
        <f>VLOOKUP(B37, names!A$3:B$2401, 2,)</f>
        <v>Universal Insurance Co. Of North America</v>
      </c>
      <c r="B37" s="26" t="s">
        <v>3404</v>
      </c>
      <c r="C37" s="27" t="s">
        <v>3367</v>
      </c>
    </row>
    <row r="38" spans="1:3" x14ac:dyDescent="0.25">
      <c r="A38" t="str">
        <f>VLOOKUP(B38, names!A$3:B$2401, 2,)</f>
        <v>Omega Insurance Co.</v>
      </c>
      <c r="B38" s="26" t="s">
        <v>3405</v>
      </c>
      <c r="C38" s="27" t="s">
        <v>3367</v>
      </c>
    </row>
    <row r="39" spans="1:3" x14ac:dyDescent="0.25">
      <c r="A39" t="str">
        <f>VLOOKUP(B39, names!A$3:B$2401, 2,)</f>
        <v>American Strategic Insurance Corp.</v>
      </c>
      <c r="B39" s="26" t="s">
        <v>3406</v>
      </c>
      <c r="C39" s="27" t="s">
        <v>3389</v>
      </c>
    </row>
    <row r="40" spans="1:3" x14ac:dyDescent="0.25">
      <c r="A40">
        <f>VLOOKUP(B40, names!A$3:B$2401, 2,)</f>
        <v>0</v>
      </c>
      <c r="B40" s="26" t="s">
        <v>3407</v>
      </c>
      <c r="C40" s="27" t="s">
        <v>3389</v>
      </c>
    </row>
    <row r="41" spans="1:3" x14ac:dyDescent="0.25">
      <c r="A41" t="str">
        <f>VLOOKUP(B41, names!A$3:B$2401, 2,)</f>
        <v>Liberty Mutual Fire Insurance Co.</v>
      </c>
      <c r="B41" s="26" t="s">
        <v>3408</v>
      </c>
      <c r="C41" s="27" t="s">
        <v>3389</v>
      </c>
    </row>
    <row r="42" spans="1:3" x14ac:dyDescent="0.25">
      <c r="A42" t="str">
        <f>VLOOKUP(B42, names!A$3:B$2401, 2,)</f>
        <v>Privilege Underwriters Reciprocal Exchange</v>
      </c>
      <c r="B42" s="26" t="s">
        <v>3409</v>
      </c>
      <c r="C42" s="27" t="s">
        <v>2740</v>
      </c>
    </row>
    <row r="43" spans="1:3" x14ac:dyDescent="0.25">
      <c r="A43" t="str">
        <f>VLOOKUP(B43, names!A$3:B$2401, 2,)</f>
        <v>Florida Farm Bureau General Insurance Co.</v>
      </c>
      <c r="B43" s="26" t="s">
        <v>3410</v>
      </c>
      <c r="C43" s="27" t="s">
        <v>3389</v>
      </c>
    </row>
    <row r="44" spans="1:3" x14ac:dyDescent="0.25">
      <c r="A44">
        <f>VLOOKUP(B44, names!A$3:B$2401, 2,)</f>
        <v>0</v>
      </c>
      <c r="B44" s="26" t="s">
        <v>3411</v>
      </c>
      <c r="C44" s="27" t="s">
        <v>3389</v>
      </c>
    </row>
    <row r="45" spans="1:3" x14ac:dyDescent="0.25">
      <c r="A45" t="str">
        <f>VLOOKUP(B45, names!A$3:B$2401, 2,)</f>
        <v>First Community Insurance Co.</v>
      </c>
      <c r="B45" s="26" t="s">
        <v>3412</v>
      </c>
      <c r="C45" s="27" t="s">
        <v>2643</v>
      </c>
    </row>
    <row r="46" spans="1:3" x14ac:dyDescent="0.25">
      <c r="A46" t="str">
        <f>VLOOKUP(B46, names!A$3:B$2401, 2,)</f>
        <v>Safe Harbor Insurance Co.</v>
      </c>
      <c r="B46" s="26" t="s">
        <v>3413</v>
      </c>
      <c r="C46" s="27" t="s">
        <v>3367</v>
      </c>
    </row>
    <row r="47" spans="1:3" x14ac:dyDescent="0.25">
      <c r="A47" t="str">
        <f>VLOOKUP(B47, names!A$3:B$2401, 2,)</f>
        <v>ASI Assurance Corp.</v>
      </c>
      <c r="B47" s="26" t="s">
        <v>3414</v>
      </c>
      <c r="C47" s="27" t="s">
        <v>3389</v>
      </c>
    </row>
    <row r="48" spans="1:3" x14ac:dyDescent="0.25">
      <c r="A48" t="str">
        <f>VLOOKUP(B48, names!A$3:B$2401, 2,)</f>
        <v>Hartford Insurance Co. Of The Midwest</v>
      </c>
      <c r="B48" s="26" t="s">
        <v>3415</v>
      </c>
      <c r="C48" s="27" t="s">
        <v>2747</v>
      </c>
    </row>
    <row r="49" spans="1:3" x14ac:dyDescent="0.25">
      <c r="A49" t="str">
        <f>VLOOKUP(B49, names!A$3:B$2401, 2,)</f>
        <v>Prepared Insurance Co.</v>
      </c>
      <c r="B49" s="26" t="s">
        <v>3416</v>
      </c>
      <c r="C49" s="27" t="s">
        <v>3367</v>
      </c>
    </row>
    <row r="50" spans="1:3" x14ac:dyDescent="0.25">
      <c r="A50" t="str">
        <f>VLOOKUP(B50, names!A$3:B$2401, 2,)</f>
        <v>American Traditions Insurance Co.</v>
      </c>
      <c r="B50" s="26" t="s">
        <v>3417</v>
      </c>
      <c r="C50" s="27" t="s">
        <v>3367</v>
      </c>
    </row>
    <row r="51" spans="1:3" x14ac:dyDescent="0.25">
      <c r="A51" t="str">
        <f>VLOOKUP(B51, names!A$3:B$2401, 2,)</f>
        <v>Sawgrass Mutual Insurance Co.</v>
      </c>
      <c r="B51" s="26" t="s">
        <v>3418</v>
      </c>
      <c r="C51" s="27" t="s">
        <v>3367</v>
      </c>
    </row>
    <row r="52" spans="1:3" x14ac:dyDescent="0.25">
      <c r="A52" t="str">
        <f>VLOOKUP(B52, names!A$3:B$2401, 2,)</f>
        <v>Nationwide Insurance Co. Of Florida</v>
      </c>
      <c r="B52" s="26" t="s">
        <v>3419</v>
      </c>
      <c r="C52" s="27" t="s">
        <v>2643</v>
      </c>
    </row>
    <row r="53" spans="1:3" x14ac:dyDescent="0.25">
      <c r="A53" t="str">
        <f>VLOOKUP(B53, names!A$3:B$2401, 2,)</f>
        <v>Foremost Insurance Co.</v>
      </c>
      <c r="B53" s="26" t="s">
        <v>3420</v>
      </c>
      <c r="C53" s="27" t="s">
        <v>3389</v>
      </c>
    </row>
    <row r="54" spans="1:3" x14ac:dyDescent="0.25">
      <c r="A54" t="str">
        <f>VLOOKUP(B54, names!A$3:B$2401, 2,)</f>
        <v>Amica Mutual Insurance Co.</v>
      </c>
      <c r="B54" s="26" t="s">
        <v>3421</v>
      </c>
      <c r="C54" s="27" t="s">
        <v>3374</v>
      </c>
    </row>
    <row r="55" spans="1:3" x14ac:dyDescent="0.25">
      <c r="A55" t="str">
        <f>VLOOKUP(B55, names!A$3:B$2401, 2,)</f>
        <v>Modern USA Insurance Co.</v>
      </c>
      <c r="B55" s="28" t="s">
        <v>3422</v>
      </c>
      <c r="C55" s="27" t="s">
        <v>3367</v>
      </c>
    </row>
    <row r="56" spans="1:3" x14ac:dyDescent="0.25">
      <c r="A56">
        <f>VLOOKUP(B56, names!A$3:B$2401, 2,)</f>
        <v>0</v>
      </c>
      <c r="B56" s="28" t="s">
        <v>3423</v>
      </c>
      <c r="C56" s="27" t="s">
        <v>3424</v>
      </c>
    </row>
    <row r="57" spans="1:3" x14ac:dyDescent="0.25">
      <c r="A57" t="str">
        <f>VLOOKUP(B57, names!A$3:B$2401, 2,)</f>
        <v>American Bankers Insurance Co. Of Florida</v>
      </c>
      <c r="B57" s="26" t="s">
        <v>3425</v>
      </c>
      <c r="C57" s="27" t="s">
        <v>3389</v>
      </c>
    </row>
    <row r="58" spans="1:3" x14ac:dyDescent="0.25">
      <c r="A58" t="str">
        <f>VLOOKUP(B58, names!A$3:B$2401, 2,)</f>
        <v>Fireman's Fund Insurance Co.</v>
      </c>
      <c r="B58" s="26" t="s">
        <v>3426</v>
      </c>
      <c r="C58" s="27" t="s">
        <v>2747</v>
      </c>
    </row>
    <row r="59" spans="1:3" x14ac:dyDescent="0.25">
      <c r="A59" t="str">
        <f>VLOOKUP(B59, names!A$3:B$2401, 2,)</f>
        <v>Capitol Preferred Insurance Co.</v>
      </c>
      <c r="B59" s="26" t="s">
        <v>3427</v>
      </c>
      <c r="C59" s="27" t="s">
        <v>3367</v>
      </c>
    </row>
    <row r="60" spans="1:3" x14ac:dyDescent="0.25">
      <c r="A60">
        <f>VLOOKUP(B60, names!A$3:B$2401, 2,)</f>
        <v>0</v>
      </c>
      <c r="B60" s="26" t="s">
        <v>3428</v>
      </c>
      <c r="C60" s="27" t="s">
        <v>3367</v>
      </c>
    </row>
    <row r="61" spans="1:3" x14ac:dyDescent="0.25">
      <c r="A61" t="str">
        <f>VLOOKUP(B61, names!A$3:B$2401, 2,)</f>
        <v>Safepoint Insurance Co.</v>
      </c>
      <c r="B61" s="26" t="s">
        <v>3429</v>
      </c>
      <c r="C61" s="27" t="s">
        <v>2569</v>
      </c>
    </row>
    <row r="62" spans="1:3" x14ac:dyDescent="0.25">
      <c r="A62" t="str">
        <f>VLOOKUP(B62, names!A$3:B$2401, 2,)</f>
        <v>Avatar Property &amp; Casualty Insurance Co.</v>
      </c>
      <c r="B62" s="28" t="s">
        <v>263</v>
      </c>
      <c r="C62" s="27" t="s">
        <v>3367</v>
      </c>
    </row>
    <row r="63" spans="1:3" x14ac:dyDescent="0.25">
      <c r="A63" t="str">
        <f>VLOOKUP(B63, names!A$3:B$2401, 2,)</f>
        <v>First Liberty Insurance Corp. (The)</v>
      </c>
      <c r="B63" s="26" t="s">
        <v>3430</v>
      </c>
      <c r="C63" s="27" t="s">
        <v>3389</v>
      </c>
    </row>
    <row r="64" spans="1:3" x14ac:dyDescent="0.25">
      <c r="A64" t="str">
        <f>VLOOKUP(B64, names!A$3:B$2401, 2,)</f>
        <v>Foremost Property And Casualty Insurance Co.</v>
      </c>
      <c r="B64" s="26" t="s">
        <v>3431</v>
      </c>
      <c r="C64" s="27" t="s">
        <v>3389</v>
      </c>
    </row>
    <row r="65" spans="1:3" x14ac:dyDescent="0.25">
      <c r="A65" t="str">
        <f>VLOOKUP(B65, names!A$3:B$2401, 2,)</f>
        <v>First Floridian Auto And Home Insurance Co.</v>
      </c>
      <c r="B65" s="26" t="s">
        <v>3432</v>
      </c>
      <c r="C65" s="27" t="s">
        <v>2740</v>
      </c>
    </row>
    <row r="66" spans="1:3" x14ac:dyDescent="0.25">
      <c r="A66" t="str">
        <f>VLOOKUP(B66, names!A$3:B$2401, 2,)</f>
        <v>American Automobile Insurance Co.</v>
      </c>
      <c r="B66" s="26" t="s">
        <v>3433</v>
      </c>
      <c r="C66" s="27" t="s">
        <v>2747</v>
      </c>
    </row>
    <row r="67" spans="1:3" x14ac:dyDescent="0.25">
      <c r="A67" t="e">
        <f>VLOOKUP(B67, names!A$3:B$2401, 2,)</f>
        <v>#N/A</v>
      </c>
      <c r="B67" s="26" t="s">
        <v>3434</v>
      </c>
      <c r="C67" s="27" t="s">
        <v>3389</v>
      </c>
    </row>
    <row r="68" spans="1:3" x14ac:dyDescent="0.25">
      <c r="A68" t="str">
        <f>VLOOKUP(B68, names!A$3:B$2401, 2,)</f>
        <v>Metropolitan Casualty Insurance Co.</v>
      </c>
      <c r="B68" s="26" t="s">
        <v>3435</v>
      </c>
      <c r="C68" s="27" t="s">
        <v>3389</v>
      </c>
    </row>
    <row r="69" spans="1:3" x14ac:dyDescent="0.25">
      <c r="A69" t="str">
        <f>VLOOKUP(B69, names!A$3:B$2401, 2,)</f>
        <v>Elements Property Insurance Co.</v>
      </c>
      <c r="B69" s="26" t="s">
        <v>3436</v>
      </c>
      <c r="C69" s="27" t="s">
        <v>3367</v>
      </c>
    </row>
    <row r="70" spans="1:3" x14ac:dyDescent="0.25">
      <c r="A70" t="str">
        <f>VLOOKUP(B70, names!A$3:B$2401, 2,)</f>
        <v>Stillwater Property And Casualty Insurance Co.</v>
      </c>
      <c r="B70" s="26" t="s">
        <v>3437</v>
      </c>
      <c r="C70" s="27" t="s">
        <v>2740</v>
      </c>
    </row>
    <row r="71" spans="1:3" x14ac:dyDescent="0.25">
      <c r="A71" t="str">
        <f>VLOOKUP(B71, names!A$3:B$2401, 2,)</f>
        <v>Ace Insurance Co. Of The Midwest</v>
      </c>
      <c r="B71" s="26" t="s">
        <v>3438</v>
      </c>
      <c r="C71" s="27" t="s">
        <v>3382</v>
      </c>
    </row>
    <row r="72" spans="1:3" x14ac:dyDescent="0.25">
      <c r="A72" t="str">
        <f>VLOOKUP(B72, names!A$3:B$2401, 2,)</f>
        <v>American Modern Insurance Co. Of Florida</v>
      </c>
      <c r="B72" s="26" t="s">
        <v>3439</v>
      </c>
      <c r="C72" s="27" t="s">
        <v>2747</v>
      </c>
    </row>
    <row r="73" spans="1:3" x14ac:dyDescent="0.25">
      <c r="A73" t="str">
        <f>VLOOKUP(B73, names!A$3:B$2401, 2,)</f>
        <v>American Home Assurance Co.</v>
      </c>
      <c r="B73" s="26" t="s">
        <v>3440</v>
      </c>
      <c r="C73" s="27" t="s">
        <v>3389</v>
      </c>
    </row>
    <row r="74" spans="1:3" x14ac:dyDescent="0.25">
      <c r="A74">
        <f>VLOOKUP(B74, names!A$3:B$2401, 2,)</f>
        <v>0</v>
      </c>
      <c r="B74" s="26" t="s">
        <v>3441</v>
      </c>
      <c r="C74" s="27" t="s">
        <v>3389</v>
      </c>
    </row>
    <row r="75" spans="1:3" x14ac:dyDescent="0.25">
      <c r="A75" t="str">
        <f>VLOOKUP(B75, names!A$3:B$2401, 2,)</f>
        <v>American Platinum Property And Casualty Insurance Co.</v>
      </c>
      <c r="B75" s="26" t="s">
        <v>3442</v>
      </c>
      <c r="C75" s="27" t="s">
        <v>3367</v>
      </c>
    </row>
    <row r="76" spans="1:3" x14ac:dyDescent="0.25">
      <c r="A76" t="str">
        <f>VLOOKUP(B76, names!A$3:B$2401, 2,)</f>
        <v>Armed Forces Insurance Exchange</v>
      </c>
      <c r="B76" s="26" t="s">
        <v>280</v>
      </c>
      <c r="C76" s="27" t="s">
        <v>3394</v>
      </c>
    </row>
    <row r="77" spans="1:3" x14ac:dyDescent="0.25">
      <c r="A77">
        <f>VLOOKUP(B77, names!A$3:B$2401, 2,)</f>
        <v>0</v>
      </c>
      <c r="B77" s="26" t="s">
        <v>3443</v>
      </c>
      <c r="C77" s="27" t="s">
        <v>2747</v>
      </c>
    </row>
    <row r="78" spans="1:3" x14ac:dyDescent="0.25">
      <c r="A78" t="str">
        <f>VLOOKUP(B78, names!A$3:B$2401, 2,)</f>
        <v>Southern-Owners Insurance Co.</v>
      </c>
      <c r="B78" s="26" t="s">
        <v>3444</v>
      </c>
      <c r="C78" s="27" t="s">
        <v>3374</v>
      </c>
    </row>
    <row r="79" spans="1:3" x14ac:dyDescent="0.25">
      <c r="A79" t="str">
        <f>VLOOKUP(B79, names!A$3:B$2401, 2,)</f>
        <v>American Southern Home Insurance Co.</v>
      </c>
      <c r="B79" s="26" t="s">
        <v>3445</v>
      </c>
      <c r="C79" s="27" t="s">
        <v>2747</v>
      </c>
    </row>
    <row r="80" spans="1:3" x14ac:dyDescent="0.25">
      <c r="A80" t="str">
        <f>VLOOKUP(B80, names!A$3:B$2401, 2,)</f>
        <v>Sussex Insurance Co.</v>
      </c>
      <c r="B80" s="28" t="s">
        <v>3446</v>
      </c>
      <c r="C80" s="27" t="s">
        <v>3367</v>
      </c>
    </row>
    <row r="81" spans="1:3" x14ac:dyDescent="0.25">
      <c r="A81" t="str">
        <f>VLOOKUP(B81, names!A$3:B$2401, 2,)</f>
        <v>Cincinnati Insurance Co.</v>
      </c>
      <c r="B81" s="26" t="s">
        <v>3447</v>
      </c>
      <c r="C81" s="27" t="s">
        <v>2747</v>
      </c>
    </row>
    <row r="82" spans="1:3" x14ac:dyDescent="0.25">
      <c r="A82">
        <f>VLOOKUP(B82, names!A$3:B$2401, 2,)</f>
        <v>0</v>
      </c>
      <c r="B82" s="26" t="s">
        <v>3448</v>
      </c>
      <c r="C82" s="27" t="s">
        <v>3382</v>
      </c>
    </row>
    <row r="83" spans="1:3" x14ac:dyDescent="0.25">
      <c r="A83">
        <f>VLOOKUP(B83, names!A$3:B$2401, 2,)</f>
        <v>0</v>
      </c>
      <c r="B83" s="26" t="s">
        <v>3449</v>
      </c>
      <c r="C83" s="27" t="s">
        <v>3389</v>
      </c>
    </row>
    <row r="84" spans="1:3" x14ac:dyDescent="0.25">
      <c r="A84" t="str">
        <f>VLOOKUP(B84, names!A$3:B$2401, 2,)</f>
        <v>USAA General Indemnity Co.</v>
      </c>
      <c r="B84" s="26" t="s">
        <v>3450</v>
      </c>
      <c r="C84" s="27" t="s">
        <v>3374</v>
      </c>
    </row>
    <row r="85" spans="1:3" x14ac:dyDescent="0.25">
      <c r="A85" t="str">
        <f>VLOOKUP(B85, names!A$3:B$2401, 2,)</f>
        <v>Electric Insurance Co.</v>
      </c>
      <c r="B85" s="26" t="s">
        <v>3451</v>
      </c>
      <c r="C85" s="27" t="s">
        <v>3389</v>
      </c>
    </row>
    <row r="86" spans="1:3" x14ac:dyDescent="0.25">
      <c r="A86" t="str">
        <f>VLOOKUP(B86, names!A$3:B$2401, 2,)</f>
        <v>Great Northern Insurance Co.</v>
      </c>
      <c r="B86" s="26" t="s">
        <v>3452</v>
      </c>
      <c r="C86" s="27" t="s">
        <v>3453</v>
      </c>
    </row>
    <row r="87" spans="1:3" x14ac:dyDescent="0.25">
      <c r="A87" t="str">
        <f>VLOOKUP(B87, names!A$3:B$2401, 2,)</f>
        <v>New Hampshire Insurance Co.</v>
      </c>
      <c r="B87" s="26" t="s">
        <v>3454</v>
      </c>
      <c r="C87" s="27" t="s">
        <v>3389</v>
      </c>
    </row>
    <row r="88" spans="1:3" x14ac:dyDescent="0.25">
      <c r="A88" t="str">
        <f>VLOOKUP(B88, names!A$3:B$2401, 2,)</f>
        <v>ASI Home Insurance Corp.</v>
      </c>
      <c r="B88" s="26" t="s">
        <v>3455</v>
      </c>
      <c r="C88" s="27" t="s">
        <v>3389</v>
      </c>
    </row>
    <row r="89" spans="1:3" x14ac:dyDescent="0.25">
      <c r="A89" t="str">
        <f>VLOOKUP(B89, names!A$3:B$2401, 2,)</f>
        <v>IDS Property Casualty Insurance Co.</v>
      </c>
      <c r="B89" s="26" t="s">
        <v>3456</v>
      </c>
      <c r="C89" s="27" t="s">
        <v>3389</v>
      </c>
    </row>
    <row r="90" spans="1:3" x14ac:dyDescent="0.25">
      <c r="A90">
        <f>VLOOKUP(B90, names!A$3:B$2401, 2,)</f>
        <v>0</v>
      </c>
      <c r="B90" s="28" t="s">
        <v>3457</v>
      </c>
      <c r="C90" s="27" t="s">
        <v>3374</v>
      </c>
    </row>
    <row r="91" spans="1:3" x14ac:dyDescent="0.25">
      <c r="A91">
        <f>VLOOKUP(B91, names!A$3:B$2401, 2,)</f>
        <v>0</v>
      </c>
      <c r="B91" s="26" t="s">
        <v>3458</v>
      </c>
      <c r="C91" s="27" t="s">
        <v>3382</v>
      </c>
    </row>
    <row r="92" spans="1:3" x14ac:dyDescent="0.25">
      <c r="A92" t="str">
        <f>VLOOKUP(B92, names!A$3:B$2401, 2,)</f>
        <v>Teachers Insurance Co.</v>
      </c>
      <c r="B92" s="26" t="s">
        <v>3459</v>
      </c>
      <c r="C92" s="27" t="s">
        <v>2740</v>
      </c>
    </row>
    <row r="93" spans="1:3" x14ac:dyDescent="0.25">
      <c r="A93">
        <f>VLOOKUP(B93, names!A$3:B$2401, 2,)</f>
        <v>0</v>
      </c>
      <c r="B93" s="26" t="s">
        <v>3460</v>
      </c>
      <c r="C93" s="27" t="s">
        <v>2740</v>
      </c>
    </row>
    <row r="94" spans="1:3" x14ac:dyDescent="0.25">
      <c r="A94">
        <f>VLOOKUP(B94, names!A$3:B$2401, 2,)</f>
        <v>0</v>
      </c>
      <c r="B94" s="26" t="s">
        <v>3461</v>
      </c>
      <c r="C94" s="27" t="s">
        <v>3389</v>
      </c>
    </row>
    <row r="95" spans="1:3" x14ac:dyDescent="0.25">
      <c r="A95" t="str">
        <f>VLOOKUP(B95, names!A$3:B$2401, 2,)</f>
        <v>First American Property &amp; Casualty Insurance Co.</v>
      </c>
      <c r="B95" s="28" t="s">
        <v>3462</v>
      </c>
      <c r="C95" s="27" t="s">
        <v>3389</v>
      </c>
    </row>
    <row r="96" spans="1:3" x14ac:dyDescent="0.25">
      <c r="A96" t="str">
        <f>VLOOKUP(B96, names!A$3:B$2401, 2,)</f>
        <v>Praetorian Insurance Co.</v>
      </c>
      <c r="B96" s="26" t="s">
        <v>3463</v>
      </c>
      <c r="C96" s="27" t="s">
        <v>3389</v>
      </c>
    </row>
    <row r="97" spans="1:3" x14ac:dyDescent="0.25">
      <c r="A97" t="str">
        <f>VLOOKUP(B97, names!A$3:B$2401, 2,)</f>
        <v>Pacific Indemnity Co.</v>
      </c>
      <c r="B97" s="26" t="s">
        <v>3464</v>
      </c>
      <c r="C97" s="27" t="s">
        <v>3382</v>
      </c>
    </row>
    <row r="98" spans="1:3" x14ac:dyDescent="0.25">
      <c r="A98" t="str">
        <f>VLOOKUP(B98, names!A$3:B$2401, 2,)</f>
        <v>United Fire And Casualty Co.</v>
      </c>
      <c r="B98" s="26" t="s">
        <v>3465</v>
      </c>
      <c r="C98" s="27" t="s">
        <v>3389</v>
      </c>
    </row>
    <row r="99" spans="1:3" x14ac:dyDescent="0.25">
      <c r="A99" t="str">
        <f>VLOOKUP(B99, names!A$3:B$2401, 2,)</f>
        <v>Travelers Indemnity Co. Of America</v>
      </c>
      <c r="B99" s="26" t="s">
        <v>3466</v>
      </c>
      <c r="C99" s="27" t="s">
        <v>3374</v>
      </c>
    </row>
    <row r="100" spans="1:3" x14ac:dyDescent="0.25">
      <c r="A100">
        <f>VLOOKUP(B100, names!A$3:B$2401, 2,)</f>
        <v>0</v>
      </c>
      <c r="B100" s="26" t="s">
        <v>3467</v>
      </c>
      <c r="C100" s="27" t="s">
        <v>2740</v>
      </c>
    </row>
    <row r="101" spans="1:3" x14ac:dyDescent="0.25">
      <c r="A101" t="str">
        <f>VLOOKUP(B101, names!A$3:B$2401, 2,)</f>
        <v>Old Dominion Insurance Co.</v>
      </c>
      <c r="B101" s="26" t="s">
        <v>3468</v>
      </c>
      <c r="C101" s="27" t="s">
        <v>3389</v>
      </c>
    </row>
    <row r="102" spans="1:3" x14ac:dyDescent="0.25">
      <c r="A102" t="str">
        <f>VLOOKUP(B102, names!A$3:B$2401, 2,)</f>
        <v>Addison Insurance Co.</v>
      </c>
      <c r="B102" s="26" t="s">
        <v>3469</v>
      </c>
      <c r="C102" s="27" t="s">
        <v>3389</v>
      </c>
    </row>
    <row r="103" spans="1:3" x14ac:dyDescent="0.25">
      <c r="A103" t="str">
        <f>VLOOKUP(B103, names!A$3:B$2401, 2,)</f>
        <v>Aegis Security Insurance Co.</v>
      </c>
      <c r="B103" s="28" t="s">
        <v>3470</v>
      </c>
      <c r="C103" s="27" t="s">
        <v>3389</v>
      </c>
    </row>
    <row r="104" spans="1:3" x14ac:dyDescent="0.25">
      <c r="A104">
        <f>VLOOKUP(B104, names!A$3:B$2401, 2,)</f>
        <v>0</v>
      </c>
      <c r="B104" s="26" t="s">
        <v>3471</v>
      </c>
      <c r="C104" s="27" t="s">
        <v>2747</v>
      </c>
    </row>
    <row r="105" spans="1:3" x14ac:dyDescent="0.25">
      <c r="A105">
        <f>VLOOKUP(B105, names!A$3:B$2401, 2,)</f>
        <v>0</v>
      </c>
      <c r="B105" s="26" t="s">
        <v>3472</v>
      </c>
      <c r="C105" s="27" t="s">
        <v>2747</v>
      </c>
    </row>
    <row r="106" spans="1:3" x14ac:dyDescent="0.25">
      <c r="A106" t="str">
        <f>VLOOKUP(B106, names!A$3:B$2401, 2,)</f>
        <v>Vigilant Insurance Co.</v>
      </c>
      <c r="B106" s="26" t="s">
        <v>3473</v>
      </c>
      <c r="C106" s="27" t="s">
        <v>3382</v>
      </c>
    </row>
    <row r="107" spans="1:3" x14ac:dyDescent="0.25">
      <c r="A107" t="str">
        <f>VLOOKUP(B107, names!A$3:B$2401, 2,)</f>
        <v>Associated Indemnity Corp.</v>
      </c>
      <c r="B107" s="26" t="s">
        <v>3474</v>
      </c>
      <c r="C107" s="27" t="s">
        <v>2747</v>
      </c>
    </row>
    <row r="108" spans="1:3" x14ac:dyDescent="0.25">
      <c r="A108" t="str">
        <f>VLOOKUP(B108, names!A$3:B$2401, 2,)</f>
        <v>Merastar Insurance Co.</v>
      </c>
      <c r="B108" s="26" t="s">
        <v>3475</v>
      </c>
      <c r="C108" s="27" t="s">
        <v>2740</v>
      </c>
    </row>
    <row r="109" spans="1:3" x14ac:dyDescent="0.25">
      <c r="A109" t="str">
        <f>VLOOKUP(B109, names!A$3:B$2401, 2,)</f>
        <v>Response Insurance Co.</v>
      </c>
      <c r="B109" s="26" t="s">
        <v>3476</v>
      </c>
      <c r="C109" s="27" t="s">
        <v>2740</v>
      </c>
    </row>
    <row r="110" spans="1:3" x14ac:dyDescent="0.25">
      <c r="A110" t="str">
        <f>VLOOKUP(B110, names!A$3:B$2401, 2,)</f>
        <v>Hartford Casualty Insurance Co.</v>
      </c>
      <c r="B110" s="26" t="s">
        <v>3477</v>
      </c>
      <c r="C110" s="27" t="s">
        <v>2747</v>
      </c>
    </row>
    <row r="111" spans="1:3" x14ac:dyDescent="0.25">
      <c r="A111" t="str">
        <f>VLOOKUP(B111, names!A$3:B$2401, 2,)</f>
        <v>Edison Insurance Co.</v>
      </c>
      <c r="B111" s="26" t="s">
        <v>3478</v>
      </c>
      <c r="C111" s="27" t="s">
        <v>3367</v>
      </c>
    </row>
    <row r="112" spans="1:3" x14ac:dyDescent="0.25">
      <c r="A112" t="str">
        <f>VLOOKUP(B112, names!A$3:B$2401, 2,)</f>
        <v>Hartford Underwriters Insurance Co.</v>
      </c>
      <c r="B112" s="26" t="s">
        <v>3479</v>
      </c>
      <c r="C112" s="27" t="s">
        <v>2747</v>
      </c>
    </row>
    <row r="113" spans="1:3" x14ac:dyDescent="0.25">
      <c r="A113" t="str">
        <f>VLOOKUP(B113, names!A$3:B$2401, 2,)</f>
        <v>First National Insurance Co. Of America</v>
      </c>
      <c r="B113" s="26" t="s">
        <v>3480</v>
      </c>
      <c r="C113" s="27" t="s">
        <v>3389</v>
      </c>
    </row>
    <row r="114" spans="1:3" x14ac:dyDescent="0.25">
      <c r="A114" t="str">
        <f>VLOOKUP(B114, names!A$3:B$2401, 2,)</f>
        <v>Homesite Insurance Co.</v>
      </c>
      <c r="B114" s="26" t="s">
        <v>3481</v>
      </c>
      <c r="C114" s="27" t="s">
        <v>3389</v>
      </c>
    </row>
    <row r="115" spans="1:3" x14ac:dyDescent="0.25">
      <c r="A115" t="str">
        <f>VLOOKUP(B115, names!A$3:B$2401, 2,)</f>
        <v>Affiliated FM Insurance Co.</v>
      </c>
      <c r="B115" s="26" t="s">
        <v>3482</v>
      </c>
      <c r="C115" s="27" t="s">
        <v>2747</v>
      </c>
    </row>
    <row r="116" spans="1:3" x14ac:dyDescent="0.25">
      <c r="A116" t="str">
        <f>VLOOKUP(B116, names!A$3:B$2401, 2,)</f>
        <v>Horace Mann Insurance Co.</v>
      </c>
      <c r="B116" s="26" t="s">
        <v>3483</v>
      </c>
      <c r="C116" s="27" t="s">
        <v>2740</v>
      </c>
    </row>
    <row r="117" spans="1:3" x14ac:dyDescent="0.25">
      <c r="A117">
        <f>VLOOKUP(B117, names!A$3:B$2401, 2,)</f>
        <v>0</v>
      </c>
      <c r="B117" s="26" t="s">
        <v>3484</v>
      </c>
      <c r="C117" s="27" t="s">
        <v>3389</v>
      </c>
    </row>
    <row r="118" spans="1:3" x14ac:dyDescent="0.25">
      <c r="A118" t="str">
        <f>VLOOKUP(B118, names!A$3:B$2401, 2,)</f>
        <v>Centauri Specialty Insurance Co.</v>
      </c>
      <c r="B118" s="26" t="s">
        <v>3485</v>
      </c>
      <c r="C118" s="27" t="s">
        <v>3367</v>
      </c>
    </row>
    <row r="119" spans="1:3" x14ac:dyDescent="0.25">
      <c r="A119">
        <f>VLOOKUP(B119, names!A$3:B$2401, 2,)</f>
        <v>0</v>
      </c>
      <c r="B119" s="26" t="s">
        <v>3486</v>
      </c>
      <c r="C119" s="27" t="s">
        <v>2740</v>
      </c>
    </row>
    <row r="120" spans="1:3" x14ac:dyDescent="0.25">
      <c r="A120" t="str">
        <f>VLOOKUP(B120, names!A$3:B$2401, 2,)</f>
        <v>American Security Insurance Co.</v>
      </c>
      <c r="B120" s="26" t="s">
        <v>3487</v>
      </c>
      <c r="C120" s="27" t="s">
        <v>3389</v>
      </c>
    </row>
    <row r="121" spans="1:3" x14ac:dyDescent="0.25">
      <c r="A121" t="str">
        <f>VLOOKUP(B121, names!A$3:B$2401, 2,)</f>
        <v>Hartford Fire Insurance Co.</v>
      </c>
      <c r="B121" s="26" t="s">
        <v>3488</v>
      </c>
      <c r="C121" s="27" t="s">
        <v>2747</v>
      </c>
    </row>
    <row r="122" spans="1:3" x14ac:dyDescent="0.25">
      <c r="A122">
        <f>VLOOKUP(B122, names!A$3:B$2401, 2,)</f>
        <v>0</v>
      </c>
      <c r="B122" s="29" t="s">
        <v>3489</v>
      </c>
      <c r="C122" s="27" t="s">
        <v>2747</v>
      </c>
    </row>
    <row r="123" spans="1:3" x14ac:dyDescent="0.25">
      <c r="A123">
        <f>VLOOKUP(B123, names!A$3:B$2401, 2,)</f>
        <v>0</v>
      </c>
      <c r="B123" s="26" t="s">
        <v>3490</v>
      </c>
      <c r="C123" s="27" t="s">
        <v>2747</v>
      </c>
    </row>
    <row r="124" spans="1:3" x14ac:dyDescent="0.25">
      <c r="A124" t="str">
        <f>VLOOKUP(B124, names!A$3:B$2401, 2,)</f>
        <v>Twin City Fire Insurance Co.</v>
      </c>
      <c r="B124" s="26" t="s">
        <v>3491</v>
      </c>
      <c r="C124" s="27" t="s">
        <v>2747</v>
      </c>
    </row>
    <row r="125" spans="1:3" x14ac:dyDescent="0.25">
      <c r="A125">
        <f>VLOOKUP(B125, names!A$3:B$2401, 2,)</f>
        <v>0</v>
      </c>
      <c r="B125" s="26" t="s">
        <v>3492</v>
      </c>
      <c r="C125" s="27" t="s">
        <v>3389</v>
      </c>
    </row>
    <row r="126" spans="1:3" x14ac:dyDescent="0.25">
      <c r="A126" t="str">
        <f>VLOOKUP(B126, names!A$3:B$2401, 2,)</f>
        <v>American Reliable Insurance Co.</v>
      </c>
      <c r="B126" s="26" t="s">
        <v>3493</v>
      </c>
      <c r="C126" s="27" t="s">
        <v>3389</v>
      </c>
    </row>
    <row r="127" spans="1:3" x14ac:dyDescent="0.25">
      <c r="A127" t="str">
        <f>VLOOKUP(B127, names!A$3:B$2401, 2,)</f>
        <v>Charter Oak Fire Insurance Co.</v>
      </c>
      <c r="B127" s="30" t="s">
        <v>3494</v>
      </c>
      <c r="C127" s="27" t="s">
        <v>3374</v>
      </c>
    </row>
    <row r="128" spans="1:3" x14ac:dyDescent="0.25">
      <c r="A128" t="str">
        <f>VLOOKUP(B128, names!A$3:B$2401, 2,)</f>
        <v>Indemnity Insurance Co. Of North America</v>
      </c>
      <c r="B128" s="30" t="s">
        <v>3495</v>
      </c>
      <c r="C128" s="27" t="s">
        <v>3496</v>
      </c>
    </row>
    <row r="129" spans="1:3" x14ac:dyDescent="0.25">
      <c r="A129" t="str">
        <f>VLOOKUP(B129, names!A$3:B$2401, 2,)</f>
        <v>Mount Beacon Insurance Co.</v>
      </c>
      <c r="B129" s="30" t="s">
        <v>3497</v>
      </c>
      <c r="C129" s="27" t="s">
        <v>3367</v>
      </c>
    </row>
    <row r="130" spans="1:3" x14ac:dyDescent="0.25">
      <c r="A130" t="str">
        <f>VLOOKUP(B130, names!A$3:B$2401, 2,)</f>
        <v>Weston Insurance Co.</v>
      </c>
      <c r="B130" s="30" t="s">
        <v>3498</v>
      </c>
      <c r="C130" s="27" t="s">
        <v>2569</v>
      </c>
    </row>
    <row r="131" spans="1:3" x14ac:dyDescent="0.25">
      <c r="A131" t="str">
        <f>VLOOKUP(B131, names!A$3:B$2401, 2,)</f>
        <v>Great American Alliance Insurance Co.</v>
      </c>
      <c r="B131" s="30" t="s">
        <v>3499</v>
      </c>
      <c r="C131" s="27" t="s">
        <v>2747</v>
      </c>
    </row>
    <row r="132" spans="1:3" x14ac:dyDescent="0.25">
      <c r="A132" t="str">
        <f>VLOOKUP(B132, names!A$3:B$2401, 2,)</f>
        <v>Great American Assurance Co.</v>
      </c>
      <c r="B132" s="30" t="s">
        <v>3500</v>
      </c>
      <c r="C132" s="27" t="s">
        <v>2747</v>
      </c>
    </row>
    <row r="133" spans="1:3" x14ac:dyDescent="0.25">
      <c r="A133" t="str">
        <f>VLOOKUP(B133, names!A$3:B$2401, 2,)</f>
        <v>Great American Insurance Co. Of New York</v>
      </c>
      <c r="B133" s="30" t="s">
        <v>3501</v>
      </c>
      <c r="C133" s="27" t="s">
        <v>2747</v>
      </c>
    </row>
    <row r="134" spans="1:3" x14ac:dyDescent="0.25">
      <c r="A134" t="str">
        <f>VLOOKUP(B134, names!A$3:B$2401, 2,)</f>
        <v>Great American Insurance Co.</v>
      </c>
      <c r="B134" s="30" t="s">
        <v>3502</v>
      </c>
      <c r="C134" s="27" t="s">
        <v>2747</v>
      </c>
    </row>
    <row r="135" spans="1:3" x14ac:dyDescent="0.25">
      <c r="A135" t="str">
        <f>VLOOKUP(B135, names!A$3:B$2401, 2,)</f>
        <v>Auto-Owners Insurance Co.</v>
      </c>
      <c r="B135" s="30" t="s">
        <v>3503</v>
      </c>
      <c r="C135" s="27" t="s">
        <v>3374</v>
      </c>
    </row>
    <row r="136" spans="1:3" x14ac:dyDescent="0.25">
      <c r="A136" t="str">
        <f>VLOOKUP(B136, names!A$3:B$2401, 2,)</f>
        <v>American Colonial Insurance Co.</v>
      </c>
      <c r="B136" s="30" t="s">
        <v>3504</v>
      </c>
      <c r="C136" s="27" t="s">
        <v>3367</v>
      </c>
    </row>
    <row r="137" spans="1:3" x14ac:dyDescent="0.25">
      <c r="A137" t="str">
        <f>VLOOKUP(B137, names!A$3:B$2401, 2,)</f>
        <v>FCCI Insurance Co.</v>
      </c>
      <c r="B137" s="30" t="s">
        <v>3505</v>
      </c>
      <c r="C137" s="27" t="s">
        <v>3389</v>
      </c>
    </row>
    <row r="138" spans="1:3" x14ac:dyDescent="0.25">
      <c r="A138">
        <f>VLOOKUP(B138, names!A$3:B$2401, 2,)</f>
        <v>0</v>
      </c>
      <c r="B138" s="30" t="s">
        <v>3506</v>
      </c>
      <c r="C138" s="27" t="s">
        <v>3389</v>
      </c>
    </row>
    <row r="139" spans="1:3" x14ac:dyDescent="0.25">
      <c r="A139" t="str">
        <f>VLOOKUP(B139, names!A$3:B$2401, 2,)</f>
        <v>Travelers Indemnity Co.</v>
      </c>
      <c r="B139" s="30" t="s">
        <v>3507</v>
      </c>
      <c r="C139" s="27" t="s">
        <v>3374</v>
      </c>
    </row>
    <row r="140" spans="1:3" x14ac:dyDescent="0.25">
      <c r="A140" t="str">
        <f>VLOOKUP(B140, names!A$3:B$2401, 2,)</f>
        <v>Travelers Indemnity Co. Of Connecticut</v>
      </c>
      <c r="B140" s="30" t="s">
        <v>3508</v>
      </c>
      <c r="C140" s="27" t="s">
        <v>3374</v>
      </c>
    </row>
    <row r="141" spans="1:3" x14ac:dyDescent="0.25">
      <c r="A141" t="str">
        <f>VLOOKUP(B141, names!A$3:B$2401, 2,)</f>
        <v>Massachusetts Bay Insurance Co.</v>
      </c>
      <c r="B141" s="30" t="s">
        <v>3509</v>
      </c>
      <c r="C141" s="27" t="s">
        <v>3389</v>
      </c>
    </row>
    <row r="142" spans="1:3" x14ac:dyDescent="0.25">
      <c r="A142" t="str">
        <f>VLOOKUP(B142, names!A$3:B$2401, 2,)</f>
        <v>Markel Insurance Co.</v>
      </c>
      <c r="B142" s="30" t="s">
        <v>3510</v>
      </c>
      <c r="C142" s="27" t="s">
        <v>3389</v>
      </c>
    </row>
    <row r="143" spans="1:3" x14ac:dyDescent="0.25">
      <c r="A143" t="str">
        <f>VLOOKUP(B143, names!A$3:B$2401, 2,)</f>
        <v>National Trust Insurance Co.</v>
      </c>
      <c r="B143" s="30" t="s">
        <v>3511</v>
      </c>
      <c r="C143" s="27" t="s">
        <v>3389</v>
      </c>
    </row>
    <row r="144" spans="1:3" x14ac:dyDescent="0.25">
      <c r="A144">
        <f>VLOOKUP(B144, names!A$3:B$2401, 2,)</f>
        <v>0</v>
      </c>
      <c r="B144" s="30" t="s">
        <v>3512</v>
      </c>
      <c r="C144" s="27" t="s">
        <v>3389</v>
      </c>
    </row>
    <row r="145" spans="1:5" x14ac:dyDescent="0.25">
      <c r="A145" t="str">
        <f>VLOOKUP(B145, names!A$3:B$2401, 2,)</f>
        <v>Century-National Insurance Co.</v>
      </c>
      <c r="B145" s="30" t="s">
        <v>3513</v>
      </c>
      <c r="C145" s="27" t="s">
        <v>3389</v>
      </c>
    </row>
    <row r="146" spans="1:5" x14ac:dyDescent="0.25">
      <c r="A146">
        <f>VLOOKUP(B146, names!A$3:B$2401, 2,)</f>
        <v>0</v>
      </c>
      <c r="B146" s="31" t="s">
        <v>3514</v>
      </c>
      <c r="C146" s="27"/>
    </row>
    <row r="147" spans="1:5" x14ac:dyDescent="0.25">
      <c r="A147">
        <f>VLOOKUP(B147, names!A$3:B$2401, 2,)</f>
        <v>0</v>
      </c>
      <c r="B147" s="31" t="s">
        <v>3515</v>
      </c>
      <c r="C147" s="27"/>
    </row>
    <row r="148" spans="1:5" x14ac:dyDescent="0.25">
      <c r="A148" t="str">
        <f>VLOOKUP(B148, names!A$3:B$2401, 2,)</f>
        <v>Fidelity Fire &amp; Casualty Co.</v>
      </c>
      <c r="B148" s="31" t="s">
        <v>363</v>
      </c>
      <c r="C148" s="26" t="s">
        <v>3367</v>
      </c>
      <c r="E148" t="s">
        <v>3755</v>
      </c>
    </row>
    <row r="149" spans="1:5" x14ac:dyDescent="0.25">
      <c r="A149" s="62" t="str">
        <f>VLOOKUP(B149, names!A$3:B$2401, 2,)</f>
        <v>QBE Insurance Corp.</v>
      </c>
      <c r="B149" s="69" t="s">
        <v>3714</v>
      </c>
      <c r="C149" s="69" t="s">
        <v>3389</v>
      </c>
      <c r="E149" t="e">
        <f>VLOOKUP(B149, B$2:B$148, 1, FALSE)</f>
        <v>#N/A</v>
      </c>
    </row>
    <row r="150" spans="1:5" x14ac:dyDescent="0.25">
      <c r="A150" s="62" t="str">
        <f>VLOOKUP(B150, names!A$3:B$2401, 2,)</f>
        <v>Church Mutual Insurance Co.</v>
      </c>
      <c r="B150" s="69" t="s">
        <v>3715</v>
      </c>
      <c r="C150" s="69" t="s">
        <v>3389</v>
      </c>
      <c r="E150" s="62" t="e">
        <f t="shared" ref="E150:E190" si="0">VLOOKUP(B150, B$2:B$148, 1, FALSE)</f>
        <v>#N/A</v>
      </c>
    </row>
    <row r="151" spans="1:5" x14ac:dyDescent="0.25">
      <c r="A151" s="62" t="str">
        <f>VLOOKUP(B151, names!A$3:B$2401, 2,)</f>
        <v>Cincinnati Indemnity Co.</v>
      </c>
      <c r="B151" s="69" t="s">
        <v>3716</v>
      </c>
      <c r="C151" s="69" t="s">
        <v>2747</v>
      </c>
      <c r="E151" s="62" t="e">
        <f t="shared" si="0"/>
        <v>#N/A</v>
      </c>
    </row>
    <row r="152" spans="1:5" x14ac:dyDescent="0.25">
      <c r="A152" s="62" t="str">
        <f>VLOOKUP(B152, names!A$3:B$2401, 2,)</f>
        <v>Service Insurance Co.</v>
      </c>
      <c r="B152" s="69" t="s">
        <v>3717</v>
      </c>
      <c r="C152" s="69" t="s">
        <v>2740</v>
      </c>
      <c r="E152" s="62" t="e">
        <f t="shared" si="0"/>
        <v>#N/A</v>
      </c>
    </row>
    <row r="153" spans="1:5" x14ac:dyDescent="0.25">
      <c r="A153" s="62" t="str">
        <f>VLOOKUP(B153, names!A$3:B$2401, 2,)</f>
        <v>Hanover Insurance Co. (The)</v>
      </c>
      <c r="B153" s="69" t="s">
        <v>3718</v>
      </c>
      <c r="C153" s="69" t="s">
        <v>3389</v>
      </c>
      <c r="E153" s="62" t="e">
        <f t="shared" si="0"/>
        <v>#N/A</v>
      </c>
    </row>
    <row r="154" spans="1:5" x14ac:dyDescent="0.25">
      <c r="A154" s="62" t="str">
        <f>VLOOKUP(B154, names!A$3:B$2401, 2,)</f>
        <v>Guideone Mutual Insurance Co.</v>
      </c>
      <c r="B154" s="69" t="s">
        <v>3719</v>
      </c>
      <c r="C154" s="69" t="s">
        <v>3389</v>
      </c>
      <c r="E154" s="62" t="e">
        <f t="shared" si="0"/>
        <v>#N/A</v>
      </c>
    </row>
    <row r="155" spans="1:5" x14ac:dyDescent="0.25">
      <c r="A155" s="62" t="str">
        <f>VLOOKUP(B155, names!A$3:B$2401, 2,)</f>
        <v>Guideone Specialty Mutual Insurance Co.</v>
      </c>
      <c r="B155" s="69" t="s">
        <v>3720</v>
      </c>
      <c r="C155" s="69" t="s">
        <v>3389</v>
      </c>
      <c r="E155" s="62" t="e">
        <f t="shared" si="0"/>
        <v>#N/A</v>
      </c>
    </row>
    <row r="156" spans="1:5" x14ac:dyDescent="0.25">
      <c r="A156" s="62" t="str">
        <f>VLOOKUP(B156, names!A$3:B$2401, 2,)</f>
        <v>Travelers Property Casualty Co. Of America</v>
      </c>
      <c r="B156" s="69" t="s">
        <v>3721</v>
      </c>
      <c r="C156" s="69" t="s">
        <v>3374</v>
      </c>
      <c r="E156" s="62" t="e">
        <f t="shared" si="0"/>
        <v>#N/A</v>
      </c>
    </row>
    <row r="157" spans="1:5" x14ac:dyDescent="0.25">
      <c r="A157" s="62" t="str">
        <f>VLOOKUP(B157, names!A$3:B$2401, 2,)</f>
        <v>Phoenix Insurance Co.</v>
      </c>
      <c r="B157" s="69" t="s">
        <v>3722</v>
      </c>
      <c r="C157" s="69" t="s">
        <v>3374</v>
      </c>
      <c r="E157" s="62" t="e">
        <f t="shared" si="0"/>
        <v>#N/A</v>
      </c>
    </row>
    <row r="158" spans="1:5" x14ac:dyDescent="0.25">
      <c r="A158" s="62" t="str">
        <f>VLOOKUP(B158, names!A$3:B$2401, 2,)</f>
        <v>United States Fire Insurance Co.</v>
      </c>
      <c r="B158" s="69" t="s">
        <v>3723</v>
      </c>
      <c r="C158" s="69" t="s">
        <v>3389</v>
      </c>
      <c r="E158" s="62" t="e">
        <f t="shared" si="0"/>
        <v>#N/A</v>
      </c>
    </row>
    <row r="159" spans="1:5" x14ac:dyDescent="0.25">
      <c r="A159" s="62" t="str">
        <f>VLOOKUP(B159, names!A$3:B$2401, 2,)</f>
        <v>Factory Mutual Insurance Co.</v>
      </c>
      <c r="B159" s="69" t="s">
        <v>3724</v>
      </c>
      <c r="C159" s="69" t="s">
        <v>2747</v>
      </c>
      <c r="E159" s="62" t="e">
        <f t="shared" si="0"/>
        <v>#N/A</v>
      </c>
    </row>
    <row r="160" spans="1:5" x14ac:dyDescent="0.25">
      <c r="A160" s="62" t="str">
        <f>VLOOKUP(B160, names!A$3:B$2401, 2,)</f>
        <v>State National Insurance Co.</v>
      </c>
      <c r="B160" s="69" t="s">
        <v>3725</v>
      </c>
      <c r="C160" s="69" t="s">
        <v>3389</v>
      </c>
      <c r="E160" s="62" t="e">
        <f t="shared" si="0"/>
        <v>#N/A</v>
      </c>
    </row>
    <row r="161" spans="1:5" x14ac:dyDescent="0.25">
      <c r="A161" s="62" t="str">
        <f>VLOOKUP(B161, names!A$3:B$2401, 2,)</f>
        <v>Arch Insurance Co.</v>
      </c>
      <c r="B161" s="69" t="s">
        <v>3726</v>
      </c>
      <c r="C161" s="69" t="s">
        <v>2747</v>
      </c>
      <c r="E161" s="62" t="e">
        <f t="shared" si="0"/>
        <v>#N/A</v>
      </c>
    </row>
    <row r="162" spans="1:5" x14ac:dyDescent="0.25">
      <c r="A162" s="62" t="str">
        <f>VLOOKUP(B162, names!A$3:B$2401, 2,)</f>
        <v>Continental Casualty Co.</v>
      </c>
      <c r="B162" s="69" t="s">
        <v>3727</v>
      </c>
      <c r="C162" s="69" t="s">
        <v>3389</v>
      </c>
      <c r="E162" s="62" t="e">
        <f t="shared" si="0"/>
        <v>#N/A</v>
      </c>
    </row>
    <row r="163" spans="1:5" x14ac:dyDescent="0.25">
      <c r="A163" s="62" t="str">
        <f>VLOOKUP(B163, names!A$3:B$2401, 2,)</f>
        <v>General Insurance Co. Of America</v>
      </c>
      <c r="B163" s="69" t="s">
        <v>3728</v>
      </c>
      <c r="C163" s="69" t="s">
        <v>3389</v>
      </c>
      <c r="E163" s="62" t="e">
        <f t="shared" si="0"/>
        <v>#N/A</v>
      </c>
    </row>
    <row r="164" spans="1:5" x14ac:dyDescent="0.25">
      <c r="A164" s="62" t="str">
        <f>VLOOKUP(B164, names!A$3:B$2401, 2,)</f>
        <v>American Alternative Insurance Corp.</v>
      </c>
      <c r="B164" s="69" t="s">
        <v>3729</v>
      </c>
      <c r="C164" s="69" t="s">
        <v>2747</v>
      </c>
      <c r="E164" s="62" t="e">
        <f t="shared" si="0"/>
        <v>#N/A</v>
      </c>
    </row>
    <row r="165" spans="1:5" x14ac:dyDescent="0.25">
      <c r="A165" s="62" t="str">
        <f>VLOOKUP(B165, names!A$3:B$2401, 2,)</f>
        <v>American Casualty Co. Of Reading, Pennsylvania</v>
      </c>
      <c r="B165" s="69" t="s">
        <v>3730</v>
      </c>
      <c r="C165" s="69" t="s">
        <v>3389</v>
      </c>
      <c r="E165" s="62" t="e">
        <f t="shared" si="0"/>
        <v>#N/A</v>
      </c>
    </row>
    <row r="166" spans="1:5" x14ac:dyDescent="0.25">
      <c r="A166" s="62" t="str">
        <f>VLOOKUP(B166, names!A$3:B$2401, 2,)</f>
        <v>Selective Insurance Co. Of The Southeast</v>
      </c>
      <c r="B166" s="69" t="s">
        <v>3731</v>
      </c>
      <c r="C166" s="69" t="s">
        <v>3389</v>
      </c>
      <c r="E166" s="62" t="e">
        <f t="shared" si="0"/>
        <v>#N/A</v>
      </c>
    </row>
    <row r="167" spans="1:5" x14ac:dyDescent="0.25">
      <c r="A167" s="62" t="str">
        <f>VLOOKUP(B167, names!A$3:B$2401, 2,)</f>
        <v>Ace American Insurance Co.</v>
      </c>
      <c r="B167" s="69" t="s">
        <v>3732</v>
      </c>
      <c r="C167" s="69" t="s">
        <v>3496</v>
      </c>
      <c r="E167" s="62" t="e">
        <f t="shared" si="0"/>
        <v>#N/A</v>
      </c>
    </row>
    <row r="168" spans="1:5" x14ac:dyDescent="0.25">
      <c r="A168" s="62" t="str">
        <f>VLOOKUP(B168, names!A$3:B$2401, 2,)</f>
        <v>Hanover American Insurance Co. (The)</v>
      </c>
      <c r="B168" s="69" t="s">
        <v>3733</v>
      </c>
      <c r="C168" s="69" t="s">
        <v>3389</v>
      </c>
      <c r="E168" s="62" t="e">
        <f t="shared" si="0"/>
        <v>#N/A</v>
      </c>
    </row>
    <row r="169" spans="1:5" x14ac:dyDescent="0.25">
      <c r="A169" s="62" t="str">
        <f>VLOOKUP(B169, names!A$3:B$2401, 2,)</f>
        <v>National Fire Insurance Co. Of Hartford</v>
      </c>
      <c r="B169" s="69" t="s">
        <v>3734</v>
      </c>
      <c r="C169" s="69" t="s">
        <v>3389</v>
      </c>
      <c r="E169" s="62" t="e">
        <f t="shared" si="0"/>
        <v>#N/A</v>
      </c>
    </row>
    <row r="170" spans="1:5" x14ac:dyDescent="0.25">
      <c r="A170" s="62" t="str">
        <f>VLOOKUP(B170, names!A$3:B$2401, 2,)</f>
        <v>Transportation Insurance Co.</v>
      </c>
      <c r="B170" s="69" t="s">
        <v>3735</v>
      </c>
      <c r="C170" s="69" t="s">
        <v>3389</v>
      </c>
      <c r="E170" s="62" t="e">
        <f t="shared" si="0"/>
        <v>#N/A</v>
      </c>
    </row>
    <row r="171" spans="1:5" x14ac:dyDescent="0.25">
      <c r="A171" s="62" t="str">
        <f>VLOOKUP(B171, names!A$3:B$2401, 2,)</f>
        <v>Twin City Fire Insurance Co.</v>
      </c>
      <c r="B171" s="69" t="s">
        <v>3491</v>
      </c>
      <c r="C171" s="69" t="s">
        <v>2747</v>
      </c>
      <c r="E171" s="62" t="str">
        <f t="shared" si="0"/>
        <v>Twin City Fire Insurance Company</v>
      </c>
    </row>
    <row r="172" spans="1:5" x14ac:dyDescent="0.25">
      <c r="A172" s="62" t="str">
        <f>VLOOKUP(B172, names!A$3:B$2401, 2,)</f>
        <v>Mitsui Sumitomo Insurance Co. Of America</v>
      </c>
      <c r="B172" s="69" t="s">
        <v>3736</v>
      </c>
      <c r="C172" s="69" t="s">
        <v>2747</v>
      </c>
      <c r="E172" s="62" t="e">
        <f t="shared" si="0"/>
        <v>#N/A</v>
      </c>
    </row>
    <row r="173" spans="1:5" x14ac:dyDescent="0.25">
      <c r="A173" s="62" t="str">
        <f>VLOOKUP(B173, names!A$3:B$2401, 2,)</f>
        <v>Ohio Security Insurance Co.</v>
      </c>
      <c r="B173" s="69" t="s">
        <v>3737</v>
      </c>
      <c r="C173" s="69" t="s">
        <v>3389</v>
      </c>
      <c r="E173" s="62" t="e">
        <f t="shared" si="0"/>
        <v>#N/A</v>
      </c>
    </row>
    <row r="174" spans="1:5" x14ac:dyDescent="0.25">
      <c r="A174" s="62" t="str">
        <f>VLOOKUP(B174, names!A$3:B$2401, 2,)</f>
        <v>American Agri-Business Insurance Co.</v>
      </c>
      <c r="B174" s="69" t="s">
        <v>3738</v>
      </c>
      <c r="C174" s="69" t="s">
        <v>3389</v>
      </c>
      <c r="E174" s="62" t="e">
        <f t="shared" si="0"/>
        <v>#N/A</v>
      </c>
    </row>
    <row r="175" spans="1:5" x14ac:dyDescent="0.25">
      <c r="A175" s="62" t="str">
        <f>VLOOKUP(B175, names!A$3:B$2401, 2,)</f>
        <v>American Economy Insurance Co.</v>
      </c>
      <c r="B175" s="69" t="s">
        <v>3739</v>
      </c>
      <c r="C175" s="69" t="s">
        <v>3389</v>
      </c>
      <c r="E175" s="62" t="e">
        <f t="shared" si="0"/>
        <v>#N/A</v>
      </c>
    </row>
    <row r="176" spans="1:5" x14ac:dyDescent="0.25">
      <c r="A176" s="62" t="str">
        <f>VLOOKUP(B176, names!A$3:B$2401, 2,)</f>
        <v>Continental Insurance Co.</v>
      </c>
      <c r="B176" s="69" t="s">
        <v>3740</v>
      </c>
      <c r="C176" s="69" t="s">
        <v>3389</v>
      </c>
      <c r="E176" s="62" t="e">
        <f t="shared" si="0"/>
        <v>#N/A</v>
      </c>
    </row>
    <row r="177" spans="1:5" x14ac:dyDescent="0.25">
      <c r="A177" s="62" t="str">
        <f>VLOOKUP(B177, names!A$3:B$2401, 2,)</f>
        <v>Valley Forge Insurance Co.</v>
      </c>
      <c r="B177" s="69" t="s">
        <v>3741</v>
      </c>
      <c r="C177" s="69" t="s">
        <v>3389</v>
      </c>
      <c r="E177" s="62" t="e">
        <f t="shared" si="0"/>
        <v>#N/A</v>
      </c>
    </row>
    <row r="178" spans="1:5" x14ac:dyDescent="0.25">
      <c r="A178" s="62" t="str">
        <f>VLOOKUP(B178, names!A$3:B$2401, 2,)</f>
        <v>Zurich American Insurance Co.</v>
      </c>
      <c r="B178" s="69" t="s">
        <v>3742</v>
      </c>
      <c r="C178" s="69" t="s">
        <v>2747</v>
      </c>
      <c r="E178" s="62" t="e">
        <f t="shared" si="0"/>
        <v>#N/A</v>
      </c>
    </row>
    <row r="179" spans="1:5" x14ac:dyDescent="0.25">
      <c r="A179" s="62" t="str">
        <f>VLOOKUP(B179, names!A$3:B$2401, 2,)</f>
        <v>Allianz Global Risks Us Insurance Co.</v>
      </c>
      <c r="B179" s="69" t="s">
        <v>3743</v>
      </c>
      <c r="C179" s="69" t="s">
        <v>2747</v>
      </c>
      <c r="E179" s="62" t="e">
        <f t="shared" si="0"/>
        <v>#N/A</v>
      </c>
    </row>
    <row r="180" spans="1:5" x14ac:dyDescent="0.25">
      <c r="A180" s="62" t="str">
        <f>VLOOKUP(B180, names!A$3:B$2401, 2,)</f>
        <v>Employers Insurance Co. Of Wausau</v>
      </c>
      <c r="B180" s="69" t="s">
        <v>3744</v>
      </c>
      <c r="C180" s="69" t="s">
        <v>3389</v>
      </c>
      <c r="E180" s="62" t="e">
        <f t="shared" si="0"/>
        <v>#N/A</v>
      </c>
    </row>
    <row r="181" spans="1:5" x14ac:dyDescent="0.25">
      <c r="A181" s="62" t="str">
        <f>VLOOKUP(B181, names!A$3:B$2401, 2,)</f>
        <v>Mitsui Sumitomo Insurance USA</v>
      </c>
      <c r="B181" s="69" t="s">
        <v>3745</v>
      </c>
      <c r="C181" s="69" t="s">
        <v>2747</v>
      </c>
      <c r="E181" s="62" t="e">
        <f t="shared" si="0"/>
        <v>#N/A</v>
      </c>
    </row>
    <row r="182" spans="1:5" x14ac:dyDescent="0.25">
      <c r="A182" s="62" t="str">
        <f>VLOOKUP(B182, names!A$3:B$2401, 2,)</f>
        <v>St. Paul Protective Insurance Co.</v>
      </c>
      <c r="B182" s="69" t="s">
        <v>3746</v>
      </c>
      <c r="C182" s="69" t="s">
        <v>3374</v>
      </c>
      <c r="E182" s="62" t="e">
        <f t="shared" si="0"/>
        <v>#N/A</v>
      </c>
    </row>
    <row r="183" spans="1:5" x14ac:dyDescent="0.25">
      <c r="A183" s="62" t="str">
        <f>VLOOKUP(B183, names!A$3:B$2401, 2,)</f>
        <v>American Insurance Co. (The)</v>
      </c>
      <c r="B183" s="69" t="s">
        <v>3747</v>
      </c>
      <c r="C183" s="69" t="s">
        <v>2747</v>
      </c>
      <c r="E183" s="62" t="e">
        <f t="shared" si="0"/>
        <v>#N/A</v>
      </c>
    </row>
    <row r="184" spans="1:5" x14ac:dyDescent="0.25">
      <c r="A184" s="62" t="str">
        <f>VLOOKUP(B184, names!A$3:B$2401, 2,)</f>
        <v>Fair American Insurance And Reinsurance Co.</v>
      </c>
      <c r="B184" s="69" t="s">
        <v>3748</v>
      </c>
      <c r="C184" s="69" t="s">
        <v>3389</v>
      </c>
      <c r="E184" s="62" t="e">
        <f t="shared" si="0"/>
        <v>#N/A</v>
      </c>
    </row>
    <row r="185" spans="1:5" x14ac:dyDescent="0.25">
      <c r="A185" s="62" t="str">
        <f>VLOOKUP(B185, names!A$3:B$2401, 2,)</f>
        <v>Fidelity And Deposit Co. Of Maryland</v>
      </c>
      <c r="B185" s="69" t="s">
        <v>3749</v>
      </c>
      <c r="C185" s="69" t="s">
        <v>2747</v>
      </c>
      <c r="E185" s="62" t="e">
        <f t="shared" si="0"/>
        <v>#N/A</v>
      </c>
    </row>
    <row r="186" spans="1:5" x14ac:dyDescent="0.25">
      <c r="A186" s="62" t="str">
        <f>VLOOKUP(B186, names!A$3:B$2401, 2,)</f>
        <v>Greenwich Insurance Co.</v>
      </c>
      <c r="B186" s="69" t="s">
        <v>3750</v>
      </c>
      <c r="C186" s="69" t="s">
        <v>3389</v>
      </c>
      <c r="E186" s="62" t="e">
        <f t="shared" si="0"/>
        <v>#N/A</v>
      </c>
    </row>
    <row r="187" spans="1:5" x14ac:dyDescent="0.25">
      <c r="A187" s="62" t="str">
        <f>VLOOKUP(B187, names!A$3:B$2401, 2,)</f>
        <v>XL Insurance America</v>
      </c>
      <c r="B187" s="69" t="s">
        <v>3751</v>
      </c>
      <c r="C187" s="69" t="s">
        <v>3389</v>
      </c>
      <c r="E187" s="62" t="e">
        <f t="shared" si="0"/>
        <v>#N/A</v>
      </c>
    </row>
    <row r="188" spans="1:5" x14ac:dyDescent="0.25">
      <c r="A188" s="62" t="str">
        <f>VLOOKUP(B188, names!A$3:B$2401, 2,)</f>
        <v>XL Reinsurance America</v>
      </c>
      <c r="B188" s="69" t="s">
        <v>3752</v>
      </c>
      <c r="C188" s="69" t="s">
        <v>3389</v>
      </c>
      <c r="E188" s="62" t="e">
        <f t="shared" si="0"/>
        <v>#N/A</v>
      </c>
    </row>
    <row r="189" spans="1:5" x14ac:dyDescent="0.25">
      <c r="A189" s="62" t="str">
        <f>VLOOKUP(B189, names!A$3:B$2401, 2,)</f>
        <v>XL Specialty Insurance Co.</v>
      </c>
      <c r="B189" s="69" t="s">
        <v>3753</v>
      </c>
      <c r="C189" s="69" t="s">
        <v>3389</v>
      </c>
      <c r="E189" s="62" t="e">
        <f t="shared" si="0"/>
        <v>#N/A</v>
      </c>
    </row>
    <row r="190" spans="1:5" x14ac:dyDescent="0.25">
      <c r="A190" s="62" t="str">
        <f>VLOOKUP(B190, names!A$3:B$2401, 2,)</f>
        <v>National Surety Corp.</v>
      </c>
      <c r="B190" s="69" t="s">
        <v>3754</v>
      </c>
      <c r="C190" s="69" t="s">
        <v>2747</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4002</v>
      </c>
      <c r="D1" s="97" t="s">
        <v>4003</v>
      </c>
      <c r="E1" s="98" t="s">
        <v>3539</v>
      </c>
      <c r="F1" s="106"/>
      <c r="G1" s="62" t="s">
        <v>4009</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G2" sqref="G2"/>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A"</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S</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4033</v>
      </c>
      <c r="B1" s="119" t="s">
        <v>4067</v>
      </c>
      <c r="C1" s="117" t="s">
        <v>4049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9" t="s">
        <v>3612</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9"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9"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9"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9"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9"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9" t="s">
        <v>3614</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9" t="s">
        <v>3679</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9"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9"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9" t="s">
        <v>3615</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9" t="s">
        <v>3616</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9" t="s">
        <v>3617</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9" t="s">
        <v>3618</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9" t="s">
        <v>3619</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9"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9"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9"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9"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9" t="s">
        <v>4036</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9" t="s">
        <v>3621</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9"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9"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9" t="s">
        <v>3622</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9"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9"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9" t="s">
        <v>3984</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9" t="s">
        <v>4037</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9"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9" t="s">
        <v>4038</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9" t="s">
        <v>3623</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9"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9"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9"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9"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9"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9"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9"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9" t="s">
        <v>3680</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9" t="s">
        <v>4039</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9"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9"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9"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9"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9" t="s">
        <v>3624</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9" t="s">
        <v>3625</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9" t="s">
        <v>3626</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9" t="s">
        <v>3627</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9"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9"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9" t="s">
        <v>3628</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9" t="s">
        <v>3681</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9"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9"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9"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9" t="s">
        <v>4040</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9" t="s">
        <v>3630</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9" t="s">
        <v>3631</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9" t="s">
        <v>3632</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9"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9"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9" t="s">
        <v>3633</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9"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9"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9"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9"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9"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9"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9"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9"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9"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9"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9"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9" t="s">
        <v>3986</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9"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9" t="s">
        <v>4041</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9" t="s">
        <v>3635</v>
      </c>
      <c r="C78" s="117" t="s">
        <v>3636</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9" t="s">
        <v>3637</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9" t="s">
        <v>3638</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9" t="s">
        <v>3639</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9" t="s">
        <v>3640</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9"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9" t="s">
        <v>3642</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9" t="s">
        <v>3643</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9" t="s">
        <v>3644</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9" t="s">
        <v>3645</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9" t="s">
        <v>3646</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9" t="s">
        <v>3647</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9"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9"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9"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9"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9"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9"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9"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9"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9" t="s">
        <v>3648</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9"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9" t="s">
        <v>4042</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9" t="s">
        <v>3649</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9" t="s">
        <v>3650</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9"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9"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9" t="s">
        <v>3651</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9" t="s">
        <v>3652</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9"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9" t="s">
        <v>4043</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9" t="s">
        <v>4044</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9" t="s">
        <v>3653</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9" t="s">
        <v>4045</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9" t="s">
        <v>3655</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9"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9" t="s">
        <v>3656</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9"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9"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9"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9"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9"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9" t="s">
        <v>3657</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9" t="s">
        <v>3658</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9"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9"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9"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t="str">
        <f>VLOOKUP(B125, names!$A$1:$B$2000, 2, FALSE)</f>
        <v>QBE Insurance Corp.</v>
      </c>
      <c r="B125" s="119"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9"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9"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9" t="s">
        <v>3103</v>
      </c>
      <c r="C128" s="117" t="s">
        <v>2524</v>
      </c>
      <c r="L128" s="67"/>
    </row>
    <row r="129" spans="1:12" x14ac:dyDescent="0.25">
      <c r="A129" s="117" t="str">
        <f>VLOOKUP(B129, names!$A$1:$B$2000, 2, FALSE)</f>
        <v>Sawgrass Mutual Insurance Co.</v>
      </c>
      <c r="B129" s="119" t="s">
        <v>3120</v>
      </c>
      <c r="C129" s="117" t="s">
        <v>2707</v>
      </c>
      <c r="L129" s="67"/>
    </row>
    <row r="130" spans="1:12" x14ac:dyDescent="0.25">
      <c r="A130" s="117" t="str">
        <f>VLOOKUP(B130, names!$A$1:$B$2000, 2, FALSE)</f>
        <v>Security First Insurance Co.</v>
      </c>
      <c r="B130" s="119" t="s">
        <v>3134</v>
      </c>
      <c r="C130" s="117" t="s">
        <v>2524</v>
      </c>
      <c r="L130" s="67"/>
    </row>
    <row r="131" spans="1:12" x14ac:dyDescent="0.25">
      <c r="A131" s="117" t="str">
        <f>VLOOKUP(B131, names!$A$1:$B$2000, 2, FALSE)</f>
        <v>Selective Insurance Co. Of The Southeast</v>
      </c>
      <c r="B131" s="119" t="s">
        <v>3659</v>
      </c>
      <c r="C131" s="117" t="s">
        <v>2569</v>
      </c>
      <c r="L131" s="67"/>
    </row>
    <row r="132" spans="1:12" x14ac:dyDescent="0.25">
      <c r="A132" s="117" t="str">
        <f>VLOOKUP(B132, names!$A$1:$B$2000, 2, FALSE)</f>
        <v>Southern Fidelity Property &amp; Casualty</v>
      </c>
      <c r="B132" s="119" t="s">
        <v>3148</v>
      </c>
      <c r="C132" s="117" t="s">
        <v>2515</v>
      </c>
      <c r="L132" s="67"/>
    </row>
    <row r="133" spans="1:12" x14ac:dyDescent="0.25">
      <c r="A133" s="117" t="str">
        <f>VLOOKUP(B133, names!$A$1:$B$2000, 2, FALSE)</f>
        <v>Southern Oak Insurance Co.</v>
      </c>
      <c r="B133" s="119" t="s">
        <v>3152</v>
      </c>
      <c r="C133" s="117" t="s">
        <v>2506</v>
      </c>
      <c r="L133" s="67"/>
    </row>
    <row r="134" spans="1:12" x14ac:dyDescent="0.25">
      <c r="A134" s="117" t="str">
        <f>VLOOKUP(B134, names!$A$1:$B$2000, 2, FALSE)</f>
        <v>Southern-Owners Insurance Co.</v>
      </c>
      <c r="B134" s="119" t="s">
        <v>3159</v>
      </c>
      <c r="C134" s="117" t="s">
        <v>2643</v>
      </c>
      <c r="L134" s="67"/>
    </row>
    <row r="135" spans="1:12" x14ac:dyDescent="0.25">
      <c r="A135" s="117" t="str">
        <f>VLOOKUP(B135, names!$A$1:$B$2000, 2, FALSE)</f>
        <v>St. Paul Fire &amp; Marine Insurance Co.</v>
      </c>
      <c r="B135" s="119" t="s">
        <v>3661</v>
      </c>
      <c r="C135" s="117" t="s">
        <v>2569</v>
      </c>
      <c r="L135" s="67"/>
    </row>
    <row r="136" spans="1:12" x14ac:dyDescent="0.25">
      <c r="A136" s="117" t="str">
        <f>VLOOKUP(B136, names!$A$1:$B$2000, 2, FALSE)</f>
        <v>St. Paul Mercury Insurance Co.</v>
      </c>
      <c r="B136" s="119" t="s">
        <v>3988</v>
      </c>
      <c r="C136" s="117" t="s">
        <v>2524</v>
      </c>
      <c r="L136" s="67"/>
    </row>
    <row r="137" spans="1:12" x14ac:dyDescent="0.25">
      <c r="A137" s="117" t="str">
        <f>VLOOKUP(B137, names!$A$1:$B$2000, 2, FALSE)</f>
        <v>St. Paul Protective Insurance Co.</v>
      </c>
      <c r="B137" s="119" t="s">
        <v>3662</v>
      </c>
      <c r="C137" s="117" t="s">
        <v>2524</v>
      </c>
      <c r="L137" s="67"/>
    </row>
    <row r="138" spans="1:12" x14ac:dyDescent="0.25">
      <c r="A138" s="117" t="str">
        <f>VLOOKUP(B138, names!$A$1:$B$2000, 2, FALSE)</f>
        <v>State Farm Florida Insurance Co.</v>
      </c>
      <c r="B138" s="119" t="s">
        <v>3175</v>
      </c>
      <c r="C138" s="117" t="s">
        <v>2524</v>
      </c>
      <c r="L138" s="67"/>
    </row>
    <row r="139" spans="1:12" x14ac:dyDescent="0.25">
      <c r="A139" s="117" t="str">
        <f>VLOOKUP(B139, names!$A$1:$B$2000, 2, FALSE)</f>
        <v>Stillwater Insurance Co.</v>
      </c>
      <c r="B139" s="119" t="s">
        <v>3987</v>
      </c>
      <c r="C139" s="117" t="s">
        <v>2524</v>
      </c>
      <c r="L139" s="67"/>
    </row>
    <row r="140" spans="1:12" x14ac:dyDescent="0.25">
      <c r="A140" s="117" t="str">
        <f>VLOOKUP(B140, names!$A$1:$B$2000, 2, FALSE)</f>
        <v>Stillwater Property And Casualty Insurance Co.</v>
      </c>
      <c r="B140" s="119" t="s">
        <v>3184</v>
      </c>
      <c r="C140" s="117" t="s">
        <v>2515</v>
      </c>
      <c r="L140" s="67"/>
    </row>
    <row r="141" spans="1:12" x14ac:dyDescent="0.25">
      <c r="A141" s="117" t="str">
        <f>VLOOKUP(B141, names!$A$1:$B$2000, 2, FALSE)</f>
        <v>Sussex Insurance Co.</v>
      </c>
      <c r="B141" s="119" t="s">
        <v>3191</v>
      </c>
      <c r="C141" s="117" t="s">
        <v>2506</v>
      </c>
      <c r="L141" s="67"/>
    </row>
    <row r="142" spans="1:12" x14ac:dyDescent="0.25">
      <c r="A142" s="117" t="str">
        <f>VLOOKUP(B142, names!$A$1:$B$2000, 2, FALSE)</f>
        <v>Teachers Insurance Co.</v>
      </c>
      <c r="B142" s="119" t="s">
        <v>3199</v>
      </c>
      <c r="C142" s="117" t="s">
        <v>2569</v>
      </c>
      <c r="L142" s="67"/>
    </row>
    <row r="143" spans="1:12" x14ac:dyDescent="0.25">
      <c r="A143" s="117" t="str">
        <f>VLOOKUP(B143, names!$A$1:$B$2000, 2, FALSE)</f>
        <v xml:space="preserve">Tower Hill Preferred Insurance Co. </v>
      </c>
      <c r="B143" s="119" t="s">
        <v>3203</v>
      </c>
      <c r="C143" s="117" t="s">
        <v>2707</v>
      </c>
      <c r="L143" s="67"/>
    </row>
    <row r="144" spans="1:12" x14ac:dyDescent="0.25">
      <c r="A144" s="117" t="str">
        <f>VLOOKUP(B144, names!$A$1:$B$2000, 2, FALSE)</f>
        <v>Tower Hill Prime Insurance Co.</v>
      </c>
      <c r="B144" s="119" t="s">
        <v>3205</v>
      </c>
      <c r="C144" s="117" t="s">
        <v>2707</v>
      </c>
      <c r="L144" s="67"/>
    </row>
    <row r="145" spans="1:12" x14ac:dyDescent="0.25">
      <c r="A145" s="117" t="str">
        <f>VLOOKUP(B145, names!$A$1:$B$2000, 2, FALSE)</f>
        <v>Tower Hill Select Insurance Co.</v>
      </c>
      <c r="B145" s="119" t="s">
        <v>3208</v>
      </c>
      <c r="C145" s="117" t="s">
        <v>2506</v>
      </c>
      <c r="L145" s="67"/>
    </row>
    <row r="146" spans="1:12" x14ac:dyDescent="0.25">
      <c r="A146" s="117" t="str">
        <f>VLOOKUP(B146, names!$A$1:$B$2000, 2, FALSE)</f>
        <v>Tower Hill Signature Insurance Co.</v>
      </c>
      <c r="B146" s="119" t="s">
        <v>3210</v>
      </c>
      <c r="C146" s="117" t="s">
        <v>2631</v>
      </c>
      <c r="L146" s="67"/>
    </row>
    <row r="147" spans="1:12" x14ac:dyDescent="0.25">
      <c r="A147" s="117" t="str">
        <f>VLOOKUP(B147, names!$A$1:$B$2000, 2, FALSE)</f>
        <v>Transportation Insurance Co.</v>
      </c>
      <c r="B147" s="119" t="s">
        <v>3664</v>
      </c>
      <c r="C147" s="117" t="s">
        <v>2506</v>
      </c>
      <c r="L147" s="67"/>
    </row>
    <row r="148" spans="1:12" x14ac:dyDescent="0.25">
      <c r="A148" s="117" t="str">
        <f>VLOOKUP(B148, names!$A$1:$B$2000, 2, FALSE)</f>
        <v>Travelers Indemnity Co.</v>
      </c>
      <c r="B148" s="119" t="s">
        <v>3989</v>
      </c>
      <c r="C148" s="117" t="s">
        <v>2643</v>
      </c>
      <c r="L148" s="67"/>
    </row>
    <row r="149" spans="1:12" x14ac:dyDescent="0.25">
      <c r="A149" s="117" t="str">
        <f>VLOOKUP(B149, names!$A$1:$B$2000, 2, FALSE)</f>
        <v>Travelers Indemnity Co. Of America</v>
      </c>
      <c r="B149" s="119" t="s">
        <v>3213</v>
      </c>
      <c r="C149" s="117" t="s">
        <v>2569</v>
      </c>
      <c r="L149" s="67"/>
    </row>
    <row r="150" spans="1:12" x14ac:dyDescent="0.25">
      <c r="A150" s="117" t="str">
        <f>VLOOKUP(B150, names!$A$1:$B$2000, 2, FALSE)</f>
        <v>Travelers Indemnity Co. Of Connecticut</v>
      </c>
      <c r="B150" s="119" t="s">
        <v>3665</v>
      </c>
      <c r="C150" s="117" t="s">
        <v>2569</v>
      </c>
      <c r="L150" s="67"/>
    </row>
    <row r="151" spans="1:12" x14ac:dyDescent="0.25">
      <c r="A151" s="117" t="str">
        <f>VLOOKUP(B151, names!$A$1:$B$2000, 2, FALSE)</f>
        <v>Travelers Property Casualty Co. Of America</v>
      </c>
      <c r="B151" s="119" t="s">
        <v>3666</v>
      </c>
      <c r="C151" s="117" t="s">
        <v>2569</v>
      </c>
      <c r="L151" s="67"/>
    </row>
    <row r="152" spans="1:12" x14ac:dyDescent="0.25">
      <c r="A152" s="117" t="str">
        <f>VLOOKUP(B152, names!$A$1:$B$2000, 2, FALSE)</f>
        <v>Twin City Fire Insurance Co.</v>
      </c>
      <c r="B152" s="119" t="s">
        <v>3220</v>
      </c>
      <c r="C152" s="117" t="s">
        <v>2569</v>
      </c>
      <c r="L152" s="67"/>
    </row>
    <row r="153" spans="1:12" x14ac:dyDescent="0.25">
      <c r="A153" s="117" t="str">
        <f>VLOOKUP(B153, names!$A$1:$B$2000, 2, FALSE)</f>
        <v>TypTap Insurance Co.</v>
      </c>
      <c r="B153" s="119" t="s">
        <v>4046</v>
      </c>
      <c r="C153" s="117" t="s">
        <v>3367</v>
      </c>
      <c r="L153" s="67"/>
    </row>
    <row r="154" spans="1:12" x14ac:dyDescent="0.25">
      <c r="A154" s="117" t="str">
        <f>VLOOKUP(B154, names!$A$1:$B$2000, 2, FALSE)</f>
        <v>United Casualty Insurance Co. Of America</v>
      </c>
      <c r="B154" s="119" t="s">
        <v>3667</v>
      </c>
      <c r="C154" s="117" t="s">
        <v>2569</v>
      </c>
      <c r="L154" s="67"/>
    </row>
    <row r="155" spans="1:12" x14ac:dyDescent="0.25">
      <c r="A155" s="117" t="str">
        <f>VLOOKUP(B155, names!$A$1:$B$2000, 2, FALSE)</f>
        <v>United Fire And Casualty Co.</v>
      </c>
      <c r="B155" s="119" t="s">
        <v>3221</v>
      </c>
      <c r="C155" s="117" t="s">
        <v>2569</v>
      </c>
      <c r="L155" s="67"/>
    </row>
    <row r="156" spans="1:12" x14ac:dyDescent="0.25">
      <c r="A156" s="117" t="str">
        <f>VLOOKUP(B156, names!$A$1:$B$2000, 2, FALSE)</f>
        <v>United Services Automobile Association</v>
      </c>
      <c r="B156" s="119" t="s">
        <v>3232</v>
      </c>
      <c r="C156" s="117" t="s">
        <v>2643</v>
      </c>
      <c r="L156" s="67"/>
    </row>
    <row r="157" spans="1:12" x14ac:dyDescent="0.25">
      <c r="A157" s="117" t="str">
        <f>VLOOKUP(B157, names!$A$1:$B$2000, 2, FALSE)</f>
        <v>Universal Insurance Co. Of North America</v>
      </c>
      <c r="B157" s="119" t="s">
        <v>3240</v>
      </c>
      <c r="C157" s="117" t="s">
        <v>2515</v>
      </c>
      <c r="L157" s="67"/>
    </row>
    <row r="158" spans="1:12" x14ac:dyDescent="0.25">
      <c r="A158" s="117" t="str">
        <f>VLOOKUP(B158, names!$A$1:$B$2000, 2, FALSE)</f>
        <v>US Coastal Property &amp; Casualty Insurance Co.</v>
      </c>
      <c r="B158" s="119" t="s">
        <v>4047</v>
      </c>
      <c r="C158" s="117" t="s">
        <v>3367</v>
      </c>
      <c r="L158" s="67"/>
    </row>
    <row r="159" spans="1:12" x14ac:dyDescent="0.25">
      <c r="A159" s="117" t="str">
        <f>VLOOKUP(B159, names!$A$1:$B$2000, 2, FALSE)</f>
        <v>USAA Casualty Insurance Co.</v>
      </c>
      <c r="B159" s="119" t="s">
        <v>3252</v>
      </c>
      <c r="C159" s="117" t="s">
        <v>2740</v>
      </c>
      <c r="L159" s="67"/>
    </row>
    <row r="160" spans="1:12" x14ac:dyDescent="0.25">
      <c r="A160" s="117" t="str">
        <f>VLOOKUP(B160, names!$A$1:$B$2000, 2, FALSE)</f>
        <v>USAA General Indemnity Co.</v>
      </c>
      <c r="B160" s="119" t="s">
        <v>3257</v>
      </c>
      <c r="C160" s="117" t="s">
        <v>2643</v>
      </c>
      <c r="L160" s="67"/>
    </row>
    <row r="161" spans="1:12" x14ac:dyDescent="0.25">
      <c r="A161" s="117" t="str">
        <f>VLOOKUP(B161, names!$A$1:$B$2000, 2, FALSE)</f>
        <v>Valley Forge Insurance Co.</v>
      </c>
      <c r="B161" s="119" t="s">
        <v>3669</v>
      </c>
      <c r="C161" s="117" t="s">
        <v>2506</v>
      </c>
      <c r="L161" s="67"/>
    </row>
    <row r="162" spans="1:12" x14ac:dyDescent="0.25">
      <c r="A162" s="117" t="str">
        <f>VLOOKUP(B162, names!$A$1:$B$2000, 2, FALSE)</f>
        <v>Vigilant Insurance Co.</v>
      </c>
      <c r="B162" s="119" t="s">
        <v>3259</v>
      </c>
      <c r="C162" s="117" t="s">
        <v>2569</v>
      </c>
      <c r="L162" s="67"/>
    </row>
    <row r="163" spans="1:12" x14ac:dyDescent="0.25">
      <c r="A163" s="117" t="str">
        <f>VLOOKUP(B163, names!$A$1:$B$2000, 2, FALSE)</f>
        <v>Westfield Insurance Co.</v>
      </c>
      <c r="B163" s="119" t="s">
        <v>3670</v>
      </c>
      <c r="C163" s="117" t="s">
        <v>2524</v>
      </c>
      <c r="L163" s="67"/>
    </row>
    <row r="164" spans="1:12" x14ac:dyDescent="0.25">
      <c r="A164" s="117" t="str">
        <f>VLOOKUP(B164, names!$A$1:$B$2000, 2, FALSE)</f>
        <v>Weston Insurance Co.</v>
      </c>
      <c r="B164" s="119" t="s">
        <v>3671</v>
      </c>
      <c r="C164" s="117" t="s">
        <v>2506</v>
      </c>
      <c r="L164" s="67"/>
    </row>
    <row r="165" spans="1:12" x14ac:dyDescent="0.25">
      <c r="A165" s="117" t="str">
        <f>VLOOKUP(B165, names!$A$1:$B$2000, 2, FALSE)</f>
        <v>Zurich American Insurance Co.</v>
      </c>
      <c r="B165" s="119" t="s">
        <v>3675</v>
      </c>
      <c r="C165" s="117" t="s">
        <v>2524</v>
      </c>
      <c r="L165" s="67"/>
    </row>
    <row r="166" spans="1:12" x14ac:dyDescent="0.25">
      <c r="A166" s="117" t="str">
        <f>VLOOKUP(B166, names!$A$1:$B$2000, 2, FALSE)</f>
        <v>Avatar Property &amp; Casualty Insurance Co.</v>
      </c>
      <c r="B166" s="119" t="s">
        <v>4050</v>
      </c>
      <c r="C166" s="117" t="s">
        <v>2515</v>
      </c>
      <c r="L166" s="67"/>
    </row>
    <row r="167" spans="1:12" x14ac:dyDescent="0.25">
      <c r="A167" s="117" t="str">
        <f>VLOOKUP(B167, names!$A$1:$B$2000, 2, FALSE)</f>
        <v>Cypress Property &amp; Casualty Insurance Co.</v>
      </c>
      <c r="B167" s="119" t="s">
        <v>4051</v>
      </c>
      <c r="C167" s="117" t="s">
        <v>2515</v>
      </c>
      <c r="L167" s="67"/>
    </row>
    <row r="168" spans="1:12" x14ac:dyDescent="0.25">
      <c r="A168" s="117" t="str">
        <f>VLOOKUP(B168, names!$A$1:$B$2000, 2, FALSE)</f>
        <v>Foremost Property And Casualty Insurance Co.</v>
      </c>
      <c r="B168" s="119" t="s">
        <v>4052</v>
      </c>
      <c r="C168" s="117" t="s">
        <v>2515</v>
      </c>
      <c r="L168" s="67"/>
    </row>
    <row r="169" spans="1:12" x14ac:dyDescent="0.25">
      <c r="A169" s="117" t="str">
        <f>VLOOKUP(B169, names!$A$1:$B$2000, 2, FALSE)</f>
        <v>General Insurance Co. Of America</v>
      </c>
      <c r="B169" s="119" t="s">
        <v>4053</v>
      </c>
      <c r="C169" s="117" t="s">
        <v>2506</v>
      </c>
      <c r="L169" s="67"/>
    </row>
    <row r="170" spans="1:12" x14ac:dyDescent="0.25">
      <c r="A170" s="117" t="str">
        <f>VLOOKUP(B170, names!$A$1:$B$2000, 2, FALSE)</f>
        <v>Granite State Insurance Co.</v>
      </c>
      <c r="B170" s="119" t="s">
        <v>4054</v>
      </c>
      <c r="C170" s="117" t="s">
        <v>2515</v>
      </c>
      <c r="L170" s="67"/>
    </row>
    <row r="171" spans="1:12" x14ac:dyDescent="0.25">
      <c r="A171" s="117" t="str">
        <f>VLOOKUP(B171, names!$A$1:$B$2000, 2, FALSE)</f>
        <v>Gulfstream Property And Casualty Insurance Co.</v>
      </c>
      <c r="B171" s="119" t="s">
        <v>4055</v>
      </c>
      <c r="C171" s="117" t="s">
        <v>2515</v>
      </c>
      <c r="L171" s="67"/>
    </row>
    <row r="172" spans="1:12" x14ac:dyDescent="0.25">
      <c r="A172" s="117" t="str">
        <f>VLOOKUP(B172, names!$A$1:$B$2000, 2, FALSE)</f>
        <v>Heritage Property &amp; Casualty Insurance Co.</v>
      </c>
      <c r="B172" s="119" t="s">
        <v>4056</v>
      </c>
      <c r="C172" s="117" t="s">
        <v>2515</v>
      </c>
      <c r="L172" s="67"/>
    </row>
    <row r="173" spans="1:12" x14ac:dyDescent="0.25">
      <c r="A173" s="117" t="str">
        <f>VLOOKUP(B173, names!$A$1:$B$2000, 2, FALSE)</f>
        <v>Illinois National Insurance Co.</v>
      </c>
      <c r="B173" s="119" t="s">
        <v>4057</v>
      </c>
      <c r="C173" s="117" t="s">
        <v>2515</v>
      </c>
      <c r="L173" s="67"/>
    </row>
    <row r="174" spans="1:12" x14ac:dyDescent="0.25">
      <c r="A174" s="117" t="str">
        <f>VLOOKUP(B174, names!$A$1:$B$2000, 2, FALSE)</f>
        <v>National Union Fire Insurance Co. of Pittsburgh, PA</v>
      </c>
      <c r="B174" s="119" t="s">
        <v>4058</v>
      </c>
      <c r="C174" s="117" t="s">
        <v>2506</v>
      </c>
      <c r="L174" s="67"/>
    </row>
    <row r="175" spans="1:12" x14ac:dyDescent="0.25">
      <c r="A175" s="117" t="str">
        <f>VLOOKUP(B175, names!$A$1:$B$2000, 2, FALSE)</f>
        <v>Nationwide Insurance Co. Of Florida</v>
      </c>
      <c r="B175" s="119" t="s">
        <v>4059</v>
      </c>
      <c r="C175" s="117" t="s">
        <v>2515</v>
      </c>
      <c r="L175" s="67"/>
    </row>
    <row r="176" spans="1:12" x14ac:dyDescent="0.25">
      <c r="A176" s="117" t="str">
        <f>VLOOKUP(B176, names!$A$1:$B$2000, 2, FALSE)</f>
        <v>Service Insurance Co.</v>
      </c>
      <c r="B176" s="119" t="s">
        <v>4060</v>
      </c>
      <c r="C176" s="117" t="s">
        <v>2569</v>
      </c>
      <c r="L176" s="67"/>
    </row>
    <row r="177" spans="1:12" x14ac:dyDescent="0.25">
      <c r="A177" s="117" t="str">
        <f>VLOOKUP(B177, names!$A$1:$B$2000, 2, FALSE)</f>
        <v>Southern Fidelity Insurance Co.</v>
      </c>
      <c r="B177" s="119" t="s">
        <v>4061</v>
      </c>
      <c r="C177" s="117" t="s">
        <v>2569</v>
      </c>
      <c r="L177" s="67"/>
    </row>
    <row r="178" spans="1:12" x14ac:dyDescent="0.25">
      <c r="A178" s="117" t="str">
        <f>VLOOKUP(B178, names!$A$1:$B$2000, 2, FALSE)</f>
        <v>St. Johns Insurance Co.</v>
      </c>
      <c r="B178" s="119" t="s">
        <v>4062</v>
      </c>
      <c r="C178" s="117" t="s">
        <v>2631</v>
      </c>
      <c r="L178" s="67"/>
    </row>
    <row r="179" spans="1:12" x14ac:dyDescent="0.25">
      <c r="A179" s="117" t="str">
        <f>VLOOKUP(B179, names!$A$1:$B$2000, 2, FALSE)</f>
        <v>State National Insurance Co.</v>
      </c>
      <c r="B179" s="119" t="s">
        <v>4063</v>
      </c>
      <c r="C179" s="117" t="s">
        <v>2524</v>
      </c>
      <c r="L179" s="67"/>
    </row>
    <row r="180" spans="1:12" x14ac:dyDescent="0.25">
      <c r="A180" s="117" t="str">
        <f>VLOOKUP(B180, names!$A$1:$B$2000, 2, FALSE)</f>
        <v>United Property &amp; Casualty Insurance Co.</v>
      </c>
      <c r="B180" s="119" t="s">
        <v>4064</v>
      </c>
      <c r="C180" s="117" t="s">
        <v>2515</v>
      </c>
      <c r="L180" s="67"/>
    </row>
    <row r="181" spans="1:12" x14ac:dyDescent="0.25">
      <c r="A181" s="117" t="str">
        <f>VLOOKUP(B181, names!$A$1:$B$2000, 2, FALSE)</f>
        <v>United States Fire Insurance Co.</v>
      </c>
      <c r="B181" s="119" t="s">
        <v>4065</v>
      </c>
      <c r="C181" s="117" t="s">
        <v>2506</v>
      </c>
      <c r="L181" s="67"/>
    </row>
    <row r="182" spans="1:12" x14ac:dyDescent="0.25">
      <c r="A182" s="117" t="str">
        <f>VLOOKUP(B182, names!$A$1:$B$2000, 2, FALSE)</f>
        <v>Universal Property &amp; Casualty Insurance Co.</v>
      </c>
      <c r="B182" s="119" t="s">
        <v>4066</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32" si="6">SUM(W69-V69)</f>
        <v>4384044</v>
      </c>
      <c r="Y69" s="25">
        <f t="shared" ref="Y69:Y132" si="7">SUM(X69/V69)*100</f>
        <v>10.958269832538372</v>
      </c>
      <c r="Z69" s="22">
        <v>49284684</v>
      </c>
      <c r="AA69" s="24">
        <f t="shared" ref="AA69:AA132"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t="str">
        <f>VLOOKUP(B95,names!A$3:B$2401, 2,)</f>
        <v>QBE Insurance Corp.</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master</vt:lpstr>
      <vt:lpstr>Instructions</vt:lpstr>
      <vt:lpstr>names</vt:lpstr>
      <vt:lpstr>RatingsLU</vt:lpstr>
      <vt:lpstr>AMBest</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2016-12-13T21:32:20Z</dcterms:modified>
</cp:coreProperties>
</file>